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sempra.sharepoint.com/teams/sdgecustomerprograms/Policy and Support/Low Income ESA CARE FERA Policy and Support/2026/2026 Full Cycle Low Income Application (1.16.26)/18 - Supplemental Testimony/Files to Legal/"/>
    </mc:Choice>
  </mc:AlternateContent>
  <xr:revisionPtr revIDLastSave="12569" documentId="8_{5BC47B7A-DF38-4B93-BE03-2DE5E78B09B5}" xr6:coauthVersionLast="47" xr6:coauthVersionMax="47" xr10:uidLastSave="{86DB4311-EEB2-499E-8D73-A13D54AD0EFB}"/>
  <bookViews>
    <workbookView xWindow="28680" yWindow="-120" windowWidth="29040" windowHeight="15720" tabRatio="935" firstSheet="7" activeTab="13" xr2:uid="{00000000-000D-0000-FFFF-FFFF00000000}"/>
  </bookViews>
  <sheets>
    <sheet name="Title" sheetId="117" r:id="rId1"/>
    <sheet name="README" sheetId="118" r:id="rId2"/>
    <sheet name="Tables 1-2 CARE Enr, Budget" sheetId="82" r:id="rId3"/>
    <sheet name="Tables 3-4 FERA Enr, Budget" sheetId="56" r:id="rId4"/>
    <sheet name="Tables 5 ESA Savings Budget CE" sheetId="58" r:id="rId5"/>
    <sheet name="Table 6 ESA HH Treatment Target" sheetId="112" r:id="rId6"/>
    <sheet name="Table 7 ESA Budget by Category" sheetId="106" r:id="rId7"/>
    <sheet name="Table 8  CAS Budget" sheetId="115" r:id="rId8"/>
    <sheet name="A-1 ESA Main Planning" sheetId="113" r:id="rId9"/>
    <sheet name="A-1a ESA MFWB Planning" sheetId="116" r:id="rId10"/>
    <sheet name="A-1a ESA MFWB Planning- ARCHIVE" sheetId="108" state="hidden" r:id="rId11"/>
    <sheet name="A-1b ESA Pilot" sheetId="114" r:id="rId12"/>
    <sheet name="A-2 ESA Housing Type " sheetId="105" r:id="rId13"/>
    <sheet name="A-3 ESA Bill Savings" sheetId="110" r:id="rId14"/>
    <sheet name="A-4 Studies Budget" sheetId="107" r:id="rId15"/>
    <sheet name="B-1 CARE Budget Details" sheetId="21" r:id="rId16"/>
    <sheet name="B-2 CARE Enrollment" sheetId="22" r:id="rId17"/>
    <sheet name="C-1 FERA Budget" sheetId="44" r:id="rId18"/>
    <sheet name="C-2 FERA Enrollment" sheetId="43" r:id="rId19"/>
    <sheet name="D-1 Rate Impacts - Gas" sheetId="45" r:id="rId20"/>
    <sheet name="D-2 Rate Impacts - Electric" sheetId="54" r:id="rId21"/>
    <sheet name="End of Table Filing" sheetId="77" r:id="rId22"/>
  </sheets>
  <definedNames>
    <definedName name="_______ddd5" localSheetId="8" hidden="1">{#N/A,#N/A,FALSE,"trates"}</definedName>
    <definedName name="_______ddd5" localSheetId="11" hidden="1">{#N/A,#N/A,FALSE,"trates"}</definedName>
    <definedName name="_______ddd5" localSheetId="12" hidden="1">{#N/A,#N/A,FALSE,"trates"}</definedName>
    <definedName name="_______ddd5" localSheetId="14" hidden="1">{#N/A,#N/A,FALSE,"trates"}</definedName>
    <definedName name="_______ddd5" hidden="1">{#N/A,#N/A,FALSE,"trates"}</definedName>
    <definedName name="______ddd5" localSheetId="8" hidden="1">{#N/A,#N/A,FALSE,"trates"}</definedName>
    <definedName name="______ddd5" localSheetId="11" hidden="1">{#N/A,#N/A,FALSE,"trates"}</definedName>
    <definedName name="______ddd5" localSheetId="12" hidden="1">{#N/A,#N/A,FALSE,"trates"}</definedName>
    <definedName name="______ddd5" localSheetId="14" hidden="1">{#N/A,#N/A,FALSE,"trates"}</definedName>
    <definedName name="______ddd5" hidden="1">{#N/A,#N/A,FALSE,"trates"}</definedName>
    <definedName name="_____ddd5" localSheetId="8" hidden="1">{#N/A,#N/A,FALSE,"trates"}</definedName>
    <definedName name="_____ddd5" localSheetId="11" hidden="1">{#N/A,#N/A,FALSE,"trates"}</definedName>
    <definedName name="_____ddd5" localSheetId="12" hidden="1">{#N/A,#N/A,FALSE,"trates"}</definedName>
    <definedName name="_____ddd5" localSheetId="14" hidden="1">{#N/A,#N/A,FALSE,"trates"}</definedName>
    <definedName name="_____ddd5" hidden="1">{#N/A,#N/A,FALSE,"trates"}</definedName>
    <definedName name="____ddd5" localSheetId="8" hidden="1">{#N/A,#N/A,FALSE,"trates"}</definedName>
    <definedName name="____ddd5" localSheetId="11" hidden="1">{#N/A,#N/A,FALSE,"trates"}</definedName>
    <definedName name="____ddd5" localSheetId="12" hidden="1">{#N/A,#N/A,FALSE,"trates"}</definedName>
    <definedName name="____ddd5" localSheetId="14" hidden="1">{#N/A,#N/A,FALSE,"trates"}</definedName>
    <definedName name="____ddd5" hidden="1">{#N/A,#N/A,FALSE,"trates"}</definedName>
    <definedName name="___ddd5" localSheetId="8" hidden="1">{#N/A,#N/A,FALSE,"trates"}</definedName>
    <definedName name="___ddd5" localSheetId="11" hidden="1">{#N/A,#N/A,FALSE,"trates"}</definedName>
    <definedName name="___ddd5" localSheetId="12" hidden="1">{#N/A,#N/A,FALSE,"trates"}</definedName>
    <definedName name="___ddd5" localSheetId="14" hidden="1">{#N/A,#N/A,FALSE,"trates"}</definedName>
    <definedName name="___ddd5" hidden="1">{#N/A,#N/A,FALSE,"trates"}</definedName>
    <definedName name="__ddd5" localSheetId="8" hidden="1">{#N/A,#N/A,FALSE,"trates"}</definedName>
    <definedName name="__ddd5" localSheetId="11" hidden="1">{#N/A,#N/A,FALSE,"trates"}</definedName>
    <definedName name="__ddd5" localSheetId="12" hidden="1">{#N/A,#N/A,FALSE,"trates"}</definedName>
    <definedName name="__ddd5" localSheetId="14" hidden="1">{#N/A,#N/A,FALSE,"trates"}</definedName>
    <definedName name="__ddd5" hidden="1">{#N/A,#N/A,FALSE,"trates"}</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16</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dd5" localSheetId="8" hidden="1">{#N/A,#N/A,FALSE,"trates"}</definedName>
    <definedName name="_ddd5" localSheetId="11" hidden="1">{#N/A,#N/A,FALSE,"trates"}</definedName>
    <definedName name="_ddd5" localSheetId="12" hidden="1">{#N/A,#N/A,FALSE,"trates"}</definedName>
    <definedName name="_ddd5" localSheetId="14" hidden="1">{#N/A,#N/A,FALSE,"trates"}</definedName>
    <definedName name="_ddd5" hidden="1">{#N/A,#N/A,FALSE,"trates"}</definedName>
    <definedName name="_Fill" localSheetId="8" hidden="1">#REF!</definedName>
    <definedName name="_Fill" localSheetId="11" hidden="1">'A-1b ESA Pilot'!#REF!</definedName>
    <definedName name="_Fill" hidden="1">#REF!</definedName>
    <definedName name="_xlnm._FilterDatabase" localSheetId="10" hidden="1">'A-1a ESA MFWB Planning- ARCHIVE'!$A$1:$A$142</definedName>
    <definedName name="_Key1" localSheetId="8" hidden="1">#REF!</definedName>
    <definedName name="_Key1" localSheetId="11" hidden="1">'A-1b ESA Pilot'!#REF!</definedName>
    <definedName name="_Key1" hidden="1">#REF!</definedName>
    <definedName name="_Key2" localSheetId="8" hidden="1">#REF!</definedName>
    <definedName name="_Key2" localSheetId="11" hidden="1">'A-1b ESA Pilot'!#REF!</definedName>
    <definedName name="_Key2" hidden="1">#REF!</definedName>
    <definedName name="_MatInverse_In" localSheetId="8" hidden="1">#REF!</definedName>
    <definedName name="_MatInverse_In" localSheetId="11" hidden="1">'A-1b ESA Pilot'!#REF!</definedName>
    <definedName name="_MatInverse_In" hidden="1">#REF!</definedName>
    <definedName name="_MatMult_A" localSheetId="8" hidden="1">#REF!</definedName>
    <definedName name="_MatMult_A" localSheetId="11" hidden="1">'A-1b ESA Pilot'!#REF!</definedName>
    <definedName name="_MatMult_A" hidden="1">#REF!</definedName>
    <definedName name="_MatMult_AxB" localSheetId="8" hidden="1">#REF!</definedName>
    <definedName name="_MatMult_AxB" localSheetId="11" hidden="1">'A-1b ESA Pilot'!#REF!</definedName>
    <definedName name="_MatMult_AxB" hidden="1">#REF!</definedName>
    <definedName name="_MatMult_B" localSheetId="8" hidden="1">#REF!</definedName>
    <definedName name="_MatMult_B" localSheetId="11" hidden="1">'A-1b ESA Pilot'!#REF!</definedName>
    <definedName name="_MatMult_B" hidden="1">#REF!</definedName>
    <definedName name="_Order1" hidden="1">255</definedName>
    <definedName name="_Order2" hidden="1">0</definedName>
    <definedName name="_Parse_In" localSheetId="8" hidden="1">#REF!</definedName>
    <definedName name="_Parse_In" localSheetId="11" hidden="1">'A-1b ESA Pilot'!#REF!</definedName>
    <definedName name="_Parse_In" hidden="1">#REF!</definedName>
    <definedName name="_Parse_Out" localSheetId="8" hidden="1">#REF!</definedName>
    <definedName name="_Parse_Out" localSheetId="11" hidden="1">'A-1b ESA Pilot'!#REF!</definedName>
    <definedName name="_Parse_Out" hidden="1">#REF!</definedName>
    <definedName name="_Sort" localSheetId="8" hidden="1">#REF!</definedName>
    <definedName name="_Sort" localSheetId="11" hidden="1">'A-1b ESA Pilot'!#REF!</definedName>
    <definedName name="_Sort" hidden="1">#REF!</definedName>
    <definedName name="anscount" hidden="1">1</definedName>
    <definedName name="atticinsulation" localSheetId="19">#REF!</definedName>
    <definedName name="atticinsulation">#REF!</definedName>
    <definedName name="atticweatherstripping" localSheetId="19">#REF!</definedName>
    <definedName name="atticweatherstripping">#REF!</definedName>
    <definedName name="Base_Customers" localSheetId="19">#REF!</definedName>
    <definedName name="Base_Customers">#REF!</definedName>
    <definedName name="caulking" localSheetId="19">#REF!</definedName>
    <definedName name="caulking">#REF!</definedName>
    <definedName name="centralAC" localSheetId="19">#REF!</definedName>
    <definedName name="centralAC">#REF!</definedName>
    <definedName name="dddd">#REF!</definedName>
    <definedName name="Discount" localSheetId="19">#REF!</definedName>
    <definedName name="Discount">#REF!</definedName>
    <definedName name="Discount_Rate" localSheetId="8">#REF!</definedName>
    <definedName name="Discount_Rate" localSheetId="11">'A-1b ESA Pilot'!#REF!</definedName>
    <definedName name="Discount_Rate" localSheetId="19">#REF!</definedName>
    <definedName name="Discount_Rate" localSheetId="20">#REF!</definedName>
    <definedName name="Discount_Rate">#REF!</definedName>
    <definedName name="Dixcount_Rate" localSheetId="8">#REF!</definedName>
    <definedName name="Dixcount_Rate" localSheetId="11">'A-1b ESA Pilot'!#REF!</definedName>
    <definedName name="Dixcount_Rate" localSheetId="19">#REF!</definedName>
    <definedName name="Dixcount_Rate" localSheetId="20">#REF!</definedName>
    <definedName name="Dixcount_Rate">#REF!</definedName>
    <definedName name="Diycount_Rate" localSheetId="8">#REF!</definedName>
    <definedName name="Diycount_Rate" localSheetId="11">'A-1b ESA Pilot'!#REF!</definedName>
    <definedName name="Diycount_Rate" localSheetId="19">#REF!</definedName>
    <definedName name="Diycount_Rate" localSheetId="20">#REF!</definedName>
    <definedName name="Diycount_Rate">#REF!</definedName>
    <definedName name="doorweatherstripping" localSheetId="19">#REF!</definedName>
    <definedName name="doorweatherstripping">#REF!</definedName>
    <definedName name="ductrepair" localSheetId="19">#REF!</definedName>
    <definedName name="ductrepair" localSheetId="20">#REF!</definedName>
    <definedName name="ductrepair">#REF!</definedName>
    <definedName name="ductsealandrepair" localSheetId="19">#REF!</definedName>
    <definedName name="ductsealandrepair">#REF!</definedName>
    <definedName name="dummy1" localSheetId="8" hidden="1">{#N/A,#N/A,FALSE,"trates"}</definedName>
    <definedName name="dummy1" localSheetId="11" hidden="1">{#N/A,#N/A,FALSE,"trates"}</definedName>
    <definedName name="dummy1" localSheetId="12" hidden="1">{#N/A,#N/A,FALSE,"trates"}</definedName>
    <definedName name="dummy1" localSheetId="14" hidden="1">{#N/A,#N/A,FALSE,"trates"}</definedName>
    <definedName name="dummy1" hidden="1">{#N/A,#N/A,FALSE,"trates"}</definedName>
    <definedName name="dummy2" localSheetId="8" hidden="1">{#N/A,#N/A,FALSE,"trates"}</definedName>
    <definedName name="dummy2" localSheetId="11" hidden="1">{#N/A,#N/A,FALSE,"trates"}</definedName>
    <definedName name="dummy2" localSheetId="12" hidden="1">{#N/A,#N/A,FALSE,"trates"}</definedName>
    <definedName name="dummy2" localSheetId="14" hidden="1">{#N/A,#N/A,FALSE,"trates"}</definedName>
    <definedName name="dummy2" hidden="1">{#N/A,#N/A,FALSE,"trates"}</definedName>
    <definedName name="dummy3" localSheetId="8" hidden="1">{#N/A,#N/A,FALSE,"trates"}</definedName>
    <definedName name="dummy3" localSheetId="11" hidden="1">{#N/A,#N/A,FALSE,"trates"}</definedName>
    <definedName name="dummy3" localSheetId="12" hidden="1">{#N/A,#N/A,FALSE,"trates"}</definedName>
    <definedName name="dummy3" localSheetId="14" hidden="1">{#N/A,#N/A,FALSE,"trates"}</definedName>
    <definedName name="dummy3" hidden="1">{#N/A,#N/A,FALSE,"trates"}</definedName>
    <definedName name="dummy4" localSheetId="8" hidden="1">{#N/A,#N/A,FALSE,"trates"}</definedName>
    <definedName name="dummy4" localSheetId="11" hidden="1">{#N/A,#N/A,FALSE,"trates"}</definedName>
    <definedName name="dummy4" localSheetId="12" hidden="1">{#N/A,#N/A,FALSE,"trates"}</definedName>
    <definedName name="dummy4" localSheetId="14" hidden="1">{#N/A,#N/A,FALSE,"trates"}</definedName>
    <definedName name="dummy4" hidden="1">{#N/A,#N/A,FALSE,"trates"}</definedName>
    <definedName name="dummy5" localSheetId="8" hidden="1">{#N/A,#N/A,FALSE,"trates"}</definedName>
    <definedName name="dummy5" localSheetId="11" hidden="1">{#N/A,#N/A,FALSE,"trates"}</definedName>
    <definedName name="dummy5" localSheetId="12" hidden="1">{#N/A,#N/A,FALSE,"trates"}</definedName>
    <definedName name="dummy5" localSheetId="14" hidden="1">{#N/A,#N/A,FALSE,"trates"}</definedName>
    <definedName name="dummy5" hidden="1">{#N/A,#N/A,FALSE,"trates"}</definedName>
    <definedName name="educworkshop" localSheetId="19">#REF!</definedName>
    <definedName name="educworkshop">#REF!</definedName>
    <definedName name="electricfurnacerepair" localSheetId="19">#REF!</definedName>
    <definedName name="electricfurnacerepair">#REF!</definedName>
    <definedName name="electricfurnacereplacement" localSheetId="19">#REF!</definedName>
    <definedName name="electricfurnacereplacement">#REF!</definedName>
    <definedName name="electricwaterheaterreplacement" localSheetId="19">#REF!</definedName>
    <definedName name="electricwaterheaterreplacement">#REF!</definedName>
    <definedName name="Estimated_Month" localSheetId="19">#REF!</definedName>
    <definedName name="Estimated_Month" localSheetId="20">#REF!</definedName>
    <definedName name="Estimated_Month">#REF!</definedName>
    <definedName name="evapcoolercover" localSheetId="19">#REF!</definedName>
    <definedName name="evapcoolercover">#REF!</definedName>
    <definedName name="evapcoolermaintenance" localSheetId="19">#REF!</definedName>
    <definedName name="evapcoolermaintenance">#REF!</definedName>
    <definedName name="faucetaerator" localSheetId="19">#REF!</definedName>
    <definedName name="faucetaerator">#REF!</definedName>
    <definedName name="furnacefilter" localSheetId="19">#REF!</definedName>
    <definedName name="furnacefilter">#REF!</definedName>
    <definedName name="gasfurnacerepair" localSheetId="19">#REF!</definedName>
    <definedName name="gasfurnacerepair">#REF!</definedName>
    <definedName name="gasfurnacereplacement" localSheetId="19">#REF!</definedName>
    <definedName name="gasfurnacereplacement">#REF!</definedName>
    <definedName name="gaskets" localSheetId="19">#REF!</definedName>
    <definedName name="gaskets">#REF!</definedName>
    <definedName name="gaswaterheaterreplacement" localSheetId="19">#REF!</definedName>
    <definedName name="gaswaterheaterreplacement">#REF!</definedName>
    <definedName name="inhomeeduc" localSheetId="19">#REF!</definedName>
    <definedName name="inhomeeduc">#REF!</definedName>
    <definedName name="InvoiceType">#REF!</definedName>
    <definedName name="jkl" localSheetId="8" hidden="1">{#N/A,#N/A,FALSE,"trates"}</definedName>
    <definedName name="jkl" localSheetId="11" hidden="1">{#N/A,#N/A,FALSE,"trates"}</definedName>
    <definedName name="jkl" localSheetId="12" hidden="1">{#N/A,#N/A,FALSE,"trates"}</definedName>
    <definedName name="jkl" localSheetId="14" hidden="1">{#N/A,#N/A,FALSE,"trates"}</definedName>
    <definedName name="jkl" hidden="1">{#N/A,#N/A,FALSE,"trates"}</definedName>
    <definedName name="kWh" localSheetId="19">#REF!</definedName>
    <definedName name="kWh">#REF!</definedName>
    <definedName name="landlordcentralac" localSheetId="19">#REF!</definedName>
    <definedName name="landlordcentralac">#REF!</definedName>
    <definedName name="landlordrefrigerator" localSheetId="19">#REF!</definedName>
    <definedName name="landlordrefrigerator">#REF!</definedName>
    <definedName name="landlordwindowac" localSheetId="19">#REF!</definedName>
    <definedName name="landlordwindowac">#REF!</definedName>
    <definedName name="limcount" hidden="1">1</definedName>
    <definedName name="lowflowshowerhead" localSheetId="19">#REF!</definedName>
    <definedName name="lowflowshowerhead">#REF!</definedName>
    <definedName name="minorhomerepair" localSheetId="19">#REF!</definedName>
    <definedName name="minorhomerepair">#REF!</definedName>
    <definedName name="misc" localSheetId="19">#REF!</definedName>
    <definedName name="misc">#REF!</definedName>
    <definedName name="Month" localSheetId="19">#REF!</definedName>
    <definedName name="Month">#REF!</definedName>
    <definedName name="PA_NAME" localSheetId="8">#REF!</definedName>
    <definedName name="PA_NAME" localSheetId="11">'A-1b ESA Pilot'!#REF!</definedName>
    <definedName name="PA_NAME">#REF!</definedName>
    <definedName name="Percent_Gas_Heat" localSheetId="19">#REF!</definedName>
    <definedName name="Percent_Gas_Heat">#REF!</definedName>
    <definedName name="Percent_Gas_Water" localSheetId="19">#REF!</definedName>
    <definedName name="Percent_Gas_Water">#REF!</definedName>
    <definedName name="permanentevapcooler" localSheetId="19">#REF!</definedName>
    <definedName name="permanentevapcooler">#REF!</definedName>
    <definedName name="portableevapcooler" localSheetId="19">#REF!</definedName>
    <definedName name="portableevapcooler">#REF!</definedName>
    <definedName name="_xlnm.Print_Area" localSheetId="8">'A-1 ESA Main Planning'!$A$1:$AV$80</definedName>
    <definedName name="_xlnm.Print_Area" localSheetId="9">'A-1a ESA MFWB Planning'!$A$1:$AV$139</definedName>
    <definedName name="_xlnm.Print_Area" localSheetId="10">'A-1a ESA MFWB Planning- ARCHIVE'!$A$2:$J$68</definedName>
    <definedName name="_xlnm.Print_Area" localSheetId="11">'A-1b ESA Pilot'!$A$1:$AV$52</definedName>
    <definedName name="_xlnm.Print_Area" localSheetId="12">'A-2 ESA Housing Type '!$A$1:$H$46</definedName>
    <definedName name="_xlnm.Print_Area" localSheetId="13">'A-3 ESA Bill Savings'!$A$1:$F$31</definedName>
    <definedName name="_xlnm.Print_Area" localSheetId="14">'A-4 Studies Budget'!$A$1:$M$27</definedName>
    <definedName name="_xlnm.Print_Area" localSheetId="15">'B-1 CARE Budget Details'!$A$1:$H$27</definedName>
    <definedName name="_xlnm.Print_Area" localSheetId="16">'B-2 CARE Enrollment'!$A$1:$N$24</definedName>
    <definedName name="_xlnm.Print_Area" localSheetId="17">'C-1 FERA Budget'!$A$1:$H$21</definedName>
    <definedName name="_xlnm.Print_Area" localSheetId="18">'C-2 FERA Enrollment'!$A$1:$N$23</definedName>
    <definedName name="_xlnm.Print_Area" localSheetId="19">'D-1 Rate Impacts - Gas'!$A$1:$I$63</definedName>
    <definedName name="_xlnm.Print_Area" localSheetId="20">'D-2 Rate Impacts - Electric'!$A$1:$K$61</definedName>
    <definedName name="_xlnm.Print_Area" localSheetId="1">README!$A$1:$O$33</definedName>
    <definedName name="_xlnm.Print_Area" localSheetId="5">'Table 6 ESA HH Treatment Target'!$A$1:$C$17</definedName>
    <definedName name="_xlnm.Print_Area" localSheetId="6">'Table 7 ESA Budget by Category'!$A$1:$H$38</definedName>
    <definedName name="_xlnm.Print_Area" localSheetId="7">'Table 8  CAS Budget'!$A$1:$I$15</definedName>
    <definedName name="_xlnm.Print_Area" localSheetId="2">'Tables 1-2 CARE Enr, Budget'!$A$1:$H$35</definedName>
    <definedName name="_xlnm.Print_Area" localSheetId="3">'Tables 3-4 FERA Enr, Budget'!$A$1:$H$16</definedName>
    <definedName name="_xlnm.Print_Area" localSheetId="4">'Tables 5 ESA Savings Budget CE'!$A$1:$L$63</definedName>
    <definedName name="_xlnm.Print_Area" localSheetId="0">Title!$A$2:$A$7</definedName>
    <definedName name="_xlnm.Print_Area">#REF!</definedName>
    <definedName name="Print_Area_MI" localSheetId="8">#REF!</definedName>
    <definedName name="Print_Area_MI" localSheetId="11">'A-1b ESA Pilot'!#REF!</definedName>
    <definedName name="Print_Area_MI">#REF!</definedName>
    <definedName name="Print_Area2" localSheetId="8">#REF!</definedName>
    <definedName name="Print_Area2" localSheetId="11">'A-1b ESA Pilot'!#REF!</definedName>
    <definedName name="Print_Area2">#REF!</definedName>
    <definedName name="refrigerator" localSheetId="19">#REF!</definedName>
    <definedName name="refrigerator">#REF!</definedName>
    <definedName name="RiskAfterRecalcMacro" hidden="1">"'10 Year Model.xls'!RiskSim"</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FALSE</definedName>
    <definedName name="RiskNumIterations" hidden="1">1000</definedName>
    <definedName name="RiskNumSimulations" hidden="1">1</definedName>
    <definedName name="RiskPauseOnError" hidden="1">FALSE</definedName>
    <definedName name="RiskRunAfterRecalcMacro" hidden="1">TRUE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TRUE</definedName>
    <definedName name="RiskUseDifferentSeedForEachSim" hidden="1">FALSE</definedName>
    <definedName name="RiskUseFixedSeed" hidden="1">FALSE</definedName>
    <definedName name="RiskUseMultipleCPUs" hidden="1">FALSE</definedName>
    <definedName name="sencount" hidden="1">2</definedName>
    <definedName name="setbackthermostat" localSheetId="19">#REF!</definedName>
    <definedName name="setbackthermostat">#REF!</definedName>
    <definedName name="t" localSheetId="19">#REF!</definedName>
    <definedName name="t">#REF!</definedName>
    <definedName name="table" localSheetId="19">#REF!</definedName>
    <definedName name="table">#REF!</definedName>
    <definedName name="tbale" localSheetId="19">#REF!</definedName>
    <definedName name="tbale">#REF!</definedName>
    <definedName name="Therm" localSheetId="19">#REF!</definedName>
    <definedName name="Therm">#REF!</definedName>
    <definedName name="waterheaterblanket" localSheetId="19">#REF!</definedName>
    <definedName name="waterheaterblanket">#REF!</definedName>
    <definedName name="waterheaterpipewrap" localSheetId="19">#REF!</definedName>
    <definedName name="waterheaterpipewrap">#REF!</definedName>
    <definedName name="wholehousefan" localSheetId="19">#REF!</definedName>
    <definedName name="wholehousefan">#REF!</definedName>
    <definedName name="windowAC" localSheetId="19">#REF!</definedName>
    <definedName name="windowAC">#REF!</definedName>
    <definedName name="wrn.BL." localSheetId="8" hidden="1">{#N/A,#N/A,FALSE,"trates"}</definedName>
    <definedName name="wrn.BL." localSheetId="11" hidden="1">{#N/A,#N/A,FALSE,"trates"}</definedName>
    <definedName name="wrn.BL." localSheetId="12" hidden="1">{#N/A,#N/A,FALSE,"trates"}</definedName>
    <definedName name="wrn.BL." localSheetId="14" hidden="1">{#N/A,#N/A,FALSE,"trates"}</definedName>
    <definedName name="wrn.BL." hidden="1">{#N/A,#N/A,FALSE,"trates"}</definedName>
    <definedName name="xx" localSheetId="8">#REF!</definedName>
    <definedName name="xx" localSheetId="11">'A-1b ESA Pilot'!#REF!</definedName>
    <definedName name="xx" localSheetId="20">#REF!</definedName>
    <definedName name="xx">#REF!</definedName>
    <definedName name="Year" localSheetId="19">#REF!</definedName>
    <definedName name="Yea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82" l="1"/>
  <c r="C24" i="58" l="1"/>
  <c r="E9" i="58"/>
  <c r="A1" i="56"/>
  <c r="A1" i="58"/>
  <c r="A1" i="112"/>
  <c r="A1" i="106"/>
  <c r="A1" i="115"/>
  <c r="A1" i="113"/>
  <c r="A1" i="116"/>
  <c r="A1" i="114"/>
  <c r="A1" i="105"/>
  <c r="A1" i="110"/>
  <c r="A1" i="107"/>
  <c r="A1" i="21"/>
  <c r="A1" i="22"/>
  <c r="A1" i="44"/>
  <c r="A1" i="43"/>
  <c r="A1" i="45"/>
  <c r="A1" i="54"/>
  <c r="A1" i="82"/>
  <c r="H20" i="21" l="1"/>
  <c r="B35" i="58"/>
  <c r="D35" i="58"/>
  <c r="E46" i="58"/>
  <c r="E35" i="58"/>
  <c r="C12" i="112"/>
  <c r="B12" i="112"/>
  <c r="H25" i="106"/>
  <c r="H24" i="106"/>
  <c r="H22" i="106"/>
  <c r="H20" i="106"/>
  <c r="H19" i="106"/>
  <c r="H18" i="106"/>
  <c r="H17" i="106"/>
  <c r="H16" i="106"/>
  <c r="H13" i="106"/>
  <c r="H12" i="106"/>
  <c r="H9" i="106"/>
  <c r="H8" i="106"/>
  <c r="G10" i="106"/>
  <c r="F10" i="106"/>
  <c r="E10" i="106"/>
  <c r="C10" i="106"/>
  <c r="B10" i="106"/>
  <c r="J54" i="54" l="1"/>
  <c r="K54" i="54" s="1"/>
  <c r="J48" i="54"/>
  <c r="K48" i="54" s="1"/>
  <c r="J49" i="54"/>
  <c r="K49" i="54" s="1"/>
  <c r="J50" i="54"/>
  <c r="K50" i="54" s="1"/>
  <c r="J51" i="54"/>
  <c r="K51" i="54" s="1"/>
  <c r="J52" i="54"/>
  <c r="K52" i="54" s="1"/>
  <c r="J41" i="54"/>
  <c r="K41" i="54" s="1"/>
  <c r="J35" i="54"/>
  <c r="K35" i="54" s="1"/>
  <c r="J36" i="54"/>
  <c r="K36" i="54" s="1"/>
  <c r="J37" i="54"/>
  <c r="K37" i="54" s="1"/>
  <c r="J38" i="54"/>
  <c r="K38" i="54" s="1"/>
  <c r="J39" i="54"/>
  <c r="K39" i="54" s="1"/>
  <c r="J28" i="54"/>
  <c r="K28" i="54" s="1"/>
  <c r="J22" i="54"/>
  <c r="K22" i="54" s="1"/>
  <c r="J23" i="54"/>
  <c r="K23" i="54" s="1"/>
  <c r="J24" i="54"/>
  <c r="K24" i="54" s="1"/>
  <c r="J25" i="54"/>
  <c r="K25" i="54" s="1"/>
  <c r="J26" i="54"/>
  <c r="K26" i="54" s="1"/>
  <c r="J15" i="54"/>
  <c r="K15" i="54" s="1"/>
  <c r="J10" i="54"/>
  <c r="K10" i="54" s="1"/>
  <c r="J11" i="54"/>
  <c r="K11" i="54" s="1"/>
  <c r="J12" i="54"/>
  <c r="K12" i="54" s="1"/>
  <c r="J13" i="54"/>
  <c r="K13" i="54" s="1"/>
  <c r="J9" i="54"/>
  <c r="K9" i="54" s="1"/>
  <c r="K53" i="54"/>
  <c r="K40" i="54"/>
  <c r="K27" i="54"/>
  <c r="K14" i="54"/>
  <c r="H54" i="45"/>
  <c r="I54" i="45" s="1"/>
  <c r="H48" i="45"/>
  <c r="I48" i="45" s="1"/>
  <c r="H49" i="45"/>
  <c r="I49" i="45" s="1"/>
  <c r="H50" i="45"/>
  <c r="I50" i="45" s="1"/>
  <c r="H51" i="45"/>
  <c r="I51" i="45" s="1"/>
  <c r="H41" i="45"/>
  <c r="I41" i="45" s="1"/>
  <c r="H35" i="45"/>
  <c r="I35" i="45" s="1"/>
  <c r="H36" i="45"/>
  <c r="I36" i="45" s="1"/>
  <c r="H37" i="45"/>
  <c r="I37" i="45" s="1"/>
  <c r="H38" i="45"/>
  <c r="I38" i="45"/>
  <c r="H28" i="45"/>
  <c r="I28" i="45"/>
  <c r="H22" i="45"/>
  <c r="I22" i="45"/>
  <c r="H23" i="45"/>
  <c r="I23" i="45" s="1"/>
  <c r="H24" i="45"/>
  <c r="I24" i="45" s="1"/>
  <c r="H25" i="45"/>
  <c r="I25" i="45" s="1"/>
  <c r="H15" i="45"/>
  <c r="I15" i="45" s="1"/>
  <c r="H12" i="45"/>
  <c r="I12" i="45" s="1"/>
  <c r="H11" i="45"/>
  <c r="I11" i="45" s="1"/>
  <c r="H10" i="45"/>
  <c r="I10" i="45" s="1"/>
  <c r="H9" i="45"/>
  <c r="I9" i="45" s="1"/>
  <c r="E7" i="58"/>
  <c r="E23" i="58" l="1"/>
  <c r="E24" i="58" s="1"/>
  <c r="E10" i="107"/>
  <c r="G18" i="21"/>
  <c r="G22" i="21"/>
  <c r="D12" i="82"/>
  <c r="AT125" i="116"/>
  <c r="AS125" i="116"/>
  <c r="AR125" i="116"/>
  <c r="AQ125" i="116"/>
  <c r="AP125" i="116"/>
  <c r="AO125" i="116"/>
  <c r="AM125" i="116"/>
  <c r="AL125" i="116"/>
  <c r="AK125" i="116"/>
  <c r="AJ125" i="116"/>
  <c r="AI125" i="116"/>
  <c r="AH125" i="116"/>
  <c r="AF125" i="116"/>
  <c r="AE125" i="116"/>
  <c r="AD125" i="116"/>
  <c r="AC125" i="116"/>
  <c r="AB125" i="116"/>
  <c r="AA125" i="116"/>
  <c r="Z125" i="116"/>
  <c r="Y125" i="116"/>
  <c r="X125" i="116"/>
  <c r="W125" i="116"/>
  <c r="V125" i="116"/>
  <c r="U125" i="116"/>
  <c r="K125" i="116"/>
  <c r="J125" i="116"/>
  <c r="I125" i="116"/>
  <c r="H125" i="116"/>
  <c r="G125" i="116"/>
  <c r="AU125" i="116"/>
  <c r="AN125" i="116"/>
  <c r="AG125" i="116"/>
  <c r="T125" i="116"/>
  <c r="S125" i="116" l="1"/>
  <c r="R125" i="116"/>
  <c r="Q125" i="116"/>
  <c r="P125" i="116"/>
  <c r="N125" i="116"/>
  <c r="L125" i="116"/>
  <c r="M125" i="116"/>
  <c r="O125" i="116"/>
  <c r="F125" i="116"/>
  <c r="V64" i="113"/>
  <c r="U64" i="113"/>
  <c r="D10" i="105" l="1"/>
  <c r="I6" i="115"/>
  <c r="C43" i="105"/>
  <c r="C14" i="105"/>
  <c r="G16" i="44"/>
  <c r="G20" i="44" s="1"/>
  <c r="F16" i="44"/>
  <c r="F20" i="44" s="1"/>
  <c r="E16" i="44"/>
  <c r="E20" i="44" s="1"/>
  <c r="D16" i="44"/>
  <c r="D20" i="44" s="1"/>
  <c r="C16" i="44"/>
  <c r="C20" i="44" s="1"/>
  <c r="B16" i="44"/>
  <c r="B20" i="44" s="1"/>
  <c r="M13" i="107"/>
  <c r="M14" i="107" s="1"/>
  <c r="H7" i="106"/>
  <c r="H10" i="106" s="1"/>
  <c r="E8" i="58"/>
  <c r="D8" i="58"/>
  <c r="D7" i="58"/>
  <c r="C8" i="58"/>
  <c r="C7" i="58"/>
  <c r="B8" i="58"/>
  <c r="B7" i="58"/>
  <c r="A21" i="54"/>
  <c r="A34" i="54" s="1"/>
  <c r="A47" i="54" s="1"/>
  <c r="L12" i="107" l="1"/>
  <c r="L14" i="107" s="1"/>
  <c r="X9" i="108"/>
  <c r="X10" i="108"/>
  <c r="X11" i="108"/>
  <c r="X12" i="108"/>
  <c r="X13" i="108"/>
  <c r="X14" i="108"/>
  <c r="X15" i="108"/>
  <c r="X16" i="108"/>
  <c r="X17" i="108"/>
  <c r="X18" i="108"/>
  <c r="X19" i="108"/>
  <c r="X20" i="108"/>
  <c r="X21" i="108"/>
  <c r="X22" i="108"/>
  <c r="X23" i="108"/>
  <c r="X24" i="108"/>
  <c r="X25" i="108"/>
  <c r="X26" i="108"/>
  <c r="X27" i="108"/>
  <c r="X28" i="108"/>
  <c r="X29" i="108"/>
  <c r="X30" i="108"/>
  <c r="X31" i="108"/>
  <c r="X32" i="108"/>
  <c r="X33" i="108"/>
  <c r="X34" i="108"/>
  <c r="X35" i="108"/>
  <c r="X36" i="108"/>
  <c r="X37" i="108"/>
  <c r="X38" i="108"/>
  <c r="X39" i="108"/>
  <c r="X40" i="108"/>
  <c r="X41" i="108"/>
  <c r="X42" i="108"/>
  <c r="X43" i="108"/>
  <c r="X44" i="108"/>
  <c r="X45" i="108"/>
  <c r="X46" i="108"/>
  <c r="X47" i="108"/>
  <c r="X48" i="108"/>
  <c r="X49" i="108"/>
  <c r="X50" i="108"/>
  <c r="X51" i="108"/>
  <c r="X52" i="108"/>
  <c r="X53" i="108"/>
  <c r="X54" i="108"/>
  <c r="X55" i="108"/>
  <c r="X56" i="108"/>
  <c r="X57" i="108"/>
  <c r="X58" i="108"/>
  <c r="X59" i="108"/>
  <c r="X60" i="108"/>
  <c r="X61" i="108"/>
  <c r="X62" i="108"/>
  <c r="X63" i="108"/>
  <c r="X64" i="108"/>
  <c r="X65" i="108"/>
  <c r="X66" i="108"/>
  <c r="X67" i="108"/>
  <c r="X68" i="108"/>
  <c r="X69" i="108"/>
  <c r="X70" i="108"/>
  <c r="X71" i="108"/>
  <c r="X72" i="108"/>
  <c r="X73" i="108"/>
  <c r="X74" i="108"/>
  <c r="X75" i="108"/>
  <c r="X76" i="108"/>
  <c r="X77" i="108"/>
  <c r="X78" i="108"/>
  <c r="X79" i="108"/>
  <c r="X80" i="108"/>
  <c r="X81" i="108"/>
  <c r="X82" i="108"/>
  <c r="X83" i="108"/>
  <c r="X84" i="108"/>
  <c r="X85" i="108"/>
  <c r="X86" i="108"/>
  <c r="X87" i="108"/>
  <c r="X88" i="108"/>
  <c r="X89" i="108"/>
  <c r="X90" i="108"/>
  <c r="X91" i="108"/>
  <c r="X92" i="108"/>
  <c r="X93" i="108"/>
  <c r="X8" i="108"/>
  <c r="H64" i="113"/>
  <c r="K64" i="113"/>
  <c r="C27" i="106"/>
  <c r="E10" i="58" l="1"/>
  <c r="E11" i="58"/>
  <c r="E12" i="58"/>
  <c r="E13" i="58" l="1"/>
  <c r="AT64" i="113"/>
  <c r="AJ64" i="113"/>
  <c r="AK64" i="113"/>
  <c r="AC64" i="113"/>
  <c r="AB64" i="113"/>
  <c r="AU53" i="113" l="1"/>
  <c r="AU34" i="113"/>
  <c r="AU25" i="113"/>
  <c r="AU9" i="113"/>
  <c r="AU35" i="113"/>
  <c r="AU14" i="113"/>
  <c r="AU10" i="113"/>
  <c r="AU48" i="113"/>
  <c r="AU36" i="113"/>
  <c r="AU15" i="113"/>
  <c r="AU11" i="113"/>
  <c r="AU54" i="113"/>
  <c r="AU19" i="113"/>
  <c r="AU55" i="113"/>
  <c r="AU42" i="113"/>
  <c r="AU31" i="113"/>
  <c r="AU22" i="113"/>
  <c r="AU58" i="113"/>
  <c r="AU33" i="113"/>
  <c r="AU47" i="113"/>
  <c r="AU40" i="113"/>
  <c r="AU41" i="113"/>
  <c r="AU20" i="113"/>
  <c r="AU30" i="113"/>
  <c r="AU21" i="113"/>
  <c r="AU29" i="113"/>
  <c r="AU32" i="113"/>
  <c r="AU23" i="113"/>
  <c r="AU27" i="113"/>
  <c r="AU49" i="113"/>
  <c r="AU37" i="113"/>
  <c r="AU16" i="113"/>
  <c r="AU8" i="113"/>
  <c r="AU62" i="113"/>
  <c r="AU50" i="113"/>
  <c r="AU38" i="113"/>
  <c r="AU17" i="113"/>
  <c r="AU61" i="113"/>
  <c r="AU51" i="113"/>
  <c r="AU39" i="113"/>
  <c r="AU18" i="113"/>
  <c r="AU46" i="113"/>
  <c r="AU44" i="113"/>
  <c r="AU56" i="113"/>
  <c r="AU57" i="113"/>
  <c r="AU26" i="113"/>
  <c r="AU59" i="113"/>
  <c r="AU13" i="113"/>
  <c r="D10" i="106"/>
  <c r="D14" i="106"/>
  <c r="M44" i="113"/>
  <c r="M34" i="113" l="1"/>
  <c r="M29" i="113"/>
  <c r="M26" i="113"/>
  <c r="Y64" i="113"/>
  <c r="Z53" i="113" l="1"/>
  <c r="Z34" i="113"/>
  <c r="Z25" i="113"/>
  <c r="Z9" i="113"/>
  <c r="Z47" i="113"/>
  <c r="Z35" i="113"/>
  <c r="Z14" i="113"/>
  <c r="Z10" i="113"/>
  <c r="Z48" i="113"/>
  <c r="Z15" i="113"/>
  <c r="Z11" i="113"/>
  <c r="Z51" i="113"/>
  <c r="Z18" i="113"/>
  <c r="Z54" i="113"/>
  <c r="Z40" i="113"/>
  <c r="Z44" i="113"/>
  <c r="Z20" i="113"/>
  <c r="Z42" i="113"/>
  <c r="Z31" i="113"/>
  <c r="Z29" i="113"/>
  <c r="Z58" i="113"/>
  <c r="Z23" i="113"/>
  <c r="Z36" i="113"/>
  <c r="Z39" i="113"/>
  <c r="Z55" i="113"/>
  <c r="Z30" i="113"/>
  <c r="Z32" i="113"/>
  <c r="Z59" i="113"/>
  <c r="Z27" i="113"/>
  <c r="Z49" i="113"/>
  <c r="Z37" i="113"/>
  <c r="Z16" i="113"/>
  <c r="Z8" i="113"/>
  <c r="Z62" i="113"/>
  <c r="Z50" i="113"/>
  <c r="Z38" i="113"/>
  <c r="Z17" i="113"/>
  <c r="Z61" i="113"/>
  <c r="Z46" i="113"/>
  <c r="Z19" i="113"/>
  <c r="Z41" i="113"/>
  <c r="Z56" i="113"/>
  <c r="Z21" i="113"/>
  <c r="Z57" i="113"/>
  <c r="Z22" i="113"/>
  <c r="Z26" i="113"/>
  <c r="Z33" i="113"/>
  <c r="Z13" i="113"/>
  <c r="G64" i="113" l="1"/>
  <c r="I64" i="113"/>
  <c r="N64" i="113"/>
  <c r="O64" i="113"/>
  <c r="P64" i="113"/>
  <c r="BG96" i="108"/>
  <c r="AZ96" i="108"/>
  <c r="AS96" i="108"/>
  <c r="AL96" i="108"/>
  <c r="AE96" i="108"/>
  <c r="W96" i="108"/>
  <c r="P96" i="108"/>
  <c r="I96" i="108"/>
  <c r="B13" i="106"/>
  <c r="D27" i="106"/>
  <c r="D29" i="106" s="1"/>
  <c r="B27" i="106"/>
  <c r="E27" i="106"/>
  <c r="F27" i="106"/>
  <c r="G27" i="106"/>
  <c r="J12" i="107"/>
  <c r="K12" i="107"/>
  <c r="AT48" i="114" l="1"/>
  <c r="AM48" i="114"/>
  <c r="AF48" i="114"/>
  <c r="Y48" i="114"/>
  <c r="R48" i="114"/>
  <c r="K48" i="114"/>
  <c r="AM64" i="113"/>
  <c r="AF64" i="113"/>
  <c r="R64" i="113"/>
  <c r="BG94" i="108"/>
  <c r="BG97" i="108" s="1"/>
  <c r="AZ94" i="108"/>
  <c r="AS94" i="108"/>
  <c r="AL94" i="108"/>
  <c r="AE94" i="108"/>
  <c r="AE97" i="108" s="1"/>
  <c r="W94" i="108"/>
  <c r="P94" i="108"/>
  <c r="I94" i="108"/>
  <c r="AP64" i="113"/>
  <c r="AQ64" i="113"/>
  <c r="AR64" i="113"/>
  <c r="AI64" i="113"/>
  <c r="AD64" i="113"/>
  <c r="W64" i="113"/>
  <c r="H18" i="44"/>
  <c r="H15" i="44"/>
  <c r="H14" i="44"/>
  <c r="H13" i="44"/>
  <c r="H12" i="44"/>
  <c r="H11" i="44"/>
  <c r="H10" i="44"/>
  <c r="H9" i="44"/>
  <c r="H8" i="44"/>
  <c r="H7" i="44"/>
  <c r="L59" i="113" l="1"/>
  <c r="S62" i="113"/>
  <c r="L27" i="113"/>
  <c r="AG59" i="113"/>
  <c r="AG33" i="113"/>
  <c r="AG27" i="113"/>
  <c r="AG13" i="113"/>
  <c r="AG53" i="113"/>
  <c r="AG34" i="113"/>
  <c r="AG25" i="113"/>
  <c r="AG9" i="113"/>
  <c r="AG47" i="113"/>
  <c r="AG35" i="113"/>
  <c r="AG14" i="113"/>
  <c r="AG10" i="113"/>
  <c r="AG38" i="113"/>
  <c r="AG17" i="113"/>
  <c r="AG39" i="113"/>
  <c r="AG54" i="113"/>
  <c r="AG40" i="113"/>
  <c r="AG55" i="113"/>
  <c r="AG20" i="113"/>
  <c r="AG42" i="113"/>
  <c r="AG31" i="113"/>
  <c r="AG58" i="113"/>
  <c r="AG32" i="113"/>
  <c r="AG50" i="113"/>
  <c r="AG61" i="113"/>
  <c r="AG41" i="113"/>
  <c r="AG56" i="113"/>
  <c r="AG21" i="113"/>
  <c r="AG57" i="113"/>
  <c r="AG22" i="113"/>
  <c r="AG26" i="113"/>
  <c r="AG48" i="113"/>
  <c r="AG36" i="113"/>
  <c r="AG15" i="113"/>
  <c r="AG11" i="113"/>
  <c r="AG8" i="113"/>
  <c r="AG49" i="113"/>
  <c r="AG37" i="113"/>
  <c r="AG16" i="113"/>
  <c r="AG62" i="113"/>
  <c r="AG51" i="113"/>
  <c r="AG18" i="113"/>
  <c r="AG46" i="113"/>
  <c r="AG19" i="113"/>
  <c r="AG44" i="113"/>
  <c r="AG30" i="113"/>
  <c r="AG29" i="113"/>
  <c r="AG23" i="113"/>
  <c r="AN53" i="113"/>
  <c r="AN34" i="113"/>
  <c r="AN25" i="113"/>
  <c r="AN9" i="113"/>
  <c r="AN47" i="113"/>
  <c r="AN35" i="113"/>
  <c r="AN14" i="113"/>
  <c r="AN10" i="113"/>
  <c r="AN48" i="113"/>
  <c r="AN36" i="113"/>
  <c r="AN15" i="113"/>
  <c r="AN11" i="113"/>
  <c r="AN39" i="113"/>
  <c r="AN46" i="113"/>
  <c r="AN40" i="113"/>
  <c r="AN44" i="113"/>
  <c r="AN56" i="113"/>
  <c r="AN22" i="113"/>
  <c r="AN32" i="113"/>
  <c r="AN59" i="113"/>
  <c r="AN33" i="113"/>
  <c r="AN20" i="113"/>
  <c r="AN42" i="113"/>
  <c r="AN21" i="113"/>
  <c r="AN31" i="113"/>
  <c r="AN26" i="113"/>
  <c r="AN23" i="113"/>
  <c r="AN27" i="113"/>
  <c r="AN49" i="113"/>
  <c r="AN37" i="113"/>
  <c r="AN16" i="113"/>
  <c r="AN8" i="113"/>
  <c r="AN62" i="113"/>
  <c r="AN50" i="113"/>
  <c r="AN38" i="113"/>
  <c r="AN17" i="113"/>
  <c r="AN61" i="113"/>
  <c r="AN51" i="113"/>
  <c r="AN18" i="113"/>
  <c r="AN54" i="113"/>
  <c r="AN19" i="113"/>
  <c r="AN55" i="113"/>
  <c r="AN41" i="113"/>
  <c r="AN30" i="113"/>
  <c r="AN57" i="113"/>
  <c r="AN29" i="113"/>
  <c r="AN58" i="113"/>
  <c r="AN13" i="113"/>
  <c r="L48" i="113"/>
  <c r="L49" i="113"/>
  <c r="L50" i="113"/>
  <c r="L44" i="113"/>
  <c r="S30" i="113"/>
  <c r="S20" i="113"/>
  <c r="S21" i="113"/>
  <c r="L14" i="113"/>
  <c r="L15" i="113"/>
  <c r="L16" i="113"/>
  <c r="L17" i="113"/>
  <c r="L18" i="113"/>
  <c r="L19" i="113"/>
  <c r="L20" i="113"/>
  <c r="L21" i="113"/>
  <c r="L22" i="113"/>
  <c r="L23" i="113"/>
  <c r="S44" i="113"/>
  <c r="S61" i="113"/>
  <c r="L38" i="113"/>
  <c r="L32" i="113"/>
  <c r="L46" i="113"/>
  <c r="L13" i="113"/>
  <c r="L29" i="113"/>
  <c r="L47" i="113"/>
  <c r="L31" i="113"/>
  <c r="L11" i="113"/>
  <c r="L58" i="113"/>
  <c r="L9" i="113"/>
  <c r="L25" i="113"/>
  <c r="L55" i="113"/>
  <c r="L53" i="113"/>
  <c r="L33" i="113"/>
  <c r="L57" i="113"/>
  <c r="L42" i="113"/>
  <c r="L26" i="113"/>
  <c r="L8" i="113"/>
  <c r="L56" i="113"/>
  <c r="L40" i="113"/>
  <c r="L37" i="113"/>
  <c r="L34" i="113"/>
  <c r="L10" i="113"/>
  <c r="L41" i="113"/>
  <c r="L54" i="113"/>
  <c r="L39" i="113"/>
  <c r="L51" i="113"/>
  <c r="S53" i="113"/>
  <c r="S38" i="113"/>
  <c r="S19" i="113"/>
  <c r="S39" i="113"/>
  <c r="S22" i="113"/>
  <c r="S49" i="113"/>
  <c r="S40" i="113"/>
  <c r="S23" i="113"/>
  <c r="S48" i="113"/>
  <c r="S41" i="113"/>
  <c r="S51" i="113"/>
  <c r="S42" i="113"/>
  <c r="S46" i="113"/>
  <c r="S29" i="113"/>
  <c r="S54" i="113"/>
  <c r="S26" i="113"/>
  <c r="S55" i="113"/>
  <c r="S33" i="113"/>
  <c r="S58" i="113"/>
  <c r="S47" i="113"/>
  <c r="S13" i="113"/>
  <c r="S9" i="113"/>
  <c r="S10" i="113"/>
  <c r="S11" i="113"/>
  <c r="S31" i="113"/>
  <c r="S8" i="113"/>
  <c r="S17" i="113"/>
  <c r="S56" i="113"/>
  <c r="S32" i="113"/>
  <c r="S25" i="113"/>
  <c r="S34" i="113"/>
  <c r="S57" i="113"/>
  <c r="S15" i="113"/>
  <c r="S59" i="113"/>
  <c r="S37" i="113"/>
  <c r="S18" i="113"/>
  <c r="AZ97" i="108"/>
  <c r="AS97" i="108"/>
  <c r="AL97" i="108"/>
  <c r="W97" i="108"/>
  <c r="P97" i="108"/>
  <c r="I97" i="108"/>
  <c r="H17" i="21"/>
  <c r="H16" i="21"/>
  <c r="H14" i="21"/>
  <c r="H13" i="21"/>
  <c r="H12" i="21"/>
  <c r="H11" i="21"/>
  <c r="H10" i="21"/>
  <c r="H9" i="21"/>
  <c r="H8" i="21"/>
  <c r="H7" i="21"/>
  <c r="G7" i="115" l="1"/>
  <c r="C39" i="105"/>
  <c r="H7" i="115" l="1"/>
  <c r="I7" i="115" s="1"/>
  <c r="G8" i="115"/>
  <c r="F8" i="115"/>
  <c r="E8" i="115"/>
  <c r="D8" i="115"/>
  <c r="C8" i="115"/>
  <c r="B8" i="115"/>
  <c r="B9" i="58"/>
  <c r="B10" i="58"/>
  <c r="B11" i="58"/>
  <c r="B12" i="58"/>
  <c r="D11" i="107"/>
  <c r="C11" i="107"/>
  <c r="C12" i="107" s="1"/>
  <c r="I9" i="107"/>
  <c r="I12" i="107" s="1"/>
  <c r="H9" i="107"/>
  <c r="H12" i="107" s="1"/>
  <c r="E9" i="107"/>
  <c r="E12" i="107" s="1"/>
  <c r="D9" i="107"/>
  <c r="G6" i="82"/>
  <c r="F6" i="82"/>
  <c r="E6" i="82"/>
  <c r="D6" i="82"/>
  <c r="D15" i="22"/>
  <c r="L11" i="22"/>
  <c r="H11" i="22"/>
  <c r="D11" i="22"/>
  <c r="N7" i="22"/>
  <c r="J7" i="22"/>
  <c r="G6" i="56"/>
  <c r="F6" i="56"/>
  <c r="D6" i="56"/>
  <c r="E6" i="56"/>
  <c r="B12" i="82"/>
  <c r="C12" i="82"/>
  <c r="B12" i="56"/>
  <c r="C12" i="56"/>
  <c r="D15" i="43"/>
  <c r="L11" i="43"/>
  <c r="H11" i="43"/>
  <c r="D11" i="43"/>
  <c r="N7" i="43"/>
  <c r="J7" i="43"/>
  <c r="H8" i="115" l="1"/>
  <c r="I8" i="115" s="1"/>
  <c r="D12" i="107"/>
  <c r="C26" i="82"/>
  <c r="C19" i="82"/>
  <c r="B26" i="82"/>
  <c r="B19" i="82"/>
  <c r="B13" i="58"/>
  <c r="H43" i="105"/>
  <c r="G43" i="105"/>
  <c r="F43" i="105"/>
  <c r="E43" i="105"/>
  <c r="D43" i="105"/>
  <c r="H39" i="105"/>
  <c r="G39" i="105"/>
  <c r="F39" i="105"/>
  <c r="E39" i="105"/>
  <c r="D39" i="105"/>
  <c r="D14" i="105"/>
  <c r="C10" i="105"/>
  <c r="H6" i="44"/>
  <c r="H16" i="44" s="1"/>
  <c r="H20" i="44" s="1"/>
  <c r="H6" i="21"/>
  <c r="F10" i="105"/>
  <c r="G10" i="105"/>
  <c r="H10" i="105"/>
  <c r="F14" i="105"/>
  <c r="G14" i="105"/>
  <c r="H14" i="105"/>
  <c r="E14" i="105"/>
  <c r="E10" i="105"/>
  <c r="D24" i="58"/>
  <c r="B24" i="58"/>
  <c r="D46" i="58"/>
  <c r="C46" i="58"/>
  <c r="B46" i="58"/>
  <c r="C35" i="58"/>
  <c r="C9" i="58"/>
  <c r="D9" i="58"/>
  <c r="C10" i="58"/>
  <c r="D10" i="58"/>
  <c r="C11" i="58"/>
  <c r="D11" i="58"/>
  <c r="C12" i="58"/>
  <c r="D12" i="58"/>
  <c r="D13" i="58" l="1"/>
  <c r="C13" i="58"/>
  <c r="H18" i="21"/>
  <c r="H22" i="21" s="1"/>
  <c r="C18" i="21" l="1"/>
  <c r="C22" i="21" s="1"/>
  <c r="B18" i="21"/>
  <c r="B22" i="21" s="1"/>
  <c r="A1" i="108"/>
  <c r="H27" i="106"/>
  <c r="H14" i="106"/>
  <c r="C14" i="106"/>
  <c r="C29" i="106" s="1"/>
  <c r="C31" i="106" s="1"/>
  <c r="E14" i="106"/>
  <c r="E29" i="106" s="1"/>
  <c r="E31" i="106" s="1"/>
  <c r="F14" i="106"/>
  <c r="F29" i="106" s="1"/>
  <c r="G14" i="106"/>
  <c r="B14" i="106"/>
  <c r="F15" i="105"/>
  <c r="H15" i="105"/>
  <c r="G15" i="105"/>
  <c r="E15" i="105"/>
  <c r="H29" i="106" l="1"/>
  <c r="B11" i="56"/>
  <c r="B13" i="56" s="1"/>
  <c r="C11" i="56"/>
  <c r="C13" i="56" s="1"/>
  <c r="C11" i="82"/>
  <c r="B11" i="82"/>
  <c r="B29" i="106"/>
  <c r="D31" i="106"/>
  <c r="G29" i="106"/>
  <c r="F31" i="106"/>
  <c r="G33" i="105"/>
  <c r="H33" i="105"/>
  <c r="E33" i="105"/>
  <c r="F33" i="105"/>
  <c r="B13" i="82" l="1"/>
  <c r="B25" i="82"/>
  <c r="B27" i="82" s="1"/>
  <c r="B18" i="82"/>
  <c r="B20" i="82" s="1"/>
  <c r="C13" i="82"/>
  <c r="C25" i="82"/>
  <c r="C27" i="82" s="1"/>
  <c r="C18" i="82"/>
  <c r="C20" i="82" s="1"/>
  <c r="G31" i="106"/>
  <c r="B31" i="106"/>
  <c r="H31" i="106"/>
  <c r="E12" i="56"/>
  <c r="F12" i="56"/>
  <c r="G12" i="56"/>
  <c r="D12" i="56"/>
  <c r="H12" i="56" s="1"/>
  <c r="F11" i="56"/>
  <c r="G11" i="56"/>
  <c r="E11" i="56"/>
  <c r="E13" i="56" s="1"/>
  <c r="D11" i="56"/>
  <c r="E12" i="82"/>
  <c r="E26" i="82" s="1"/>
  <c r="F12" i="82"/>
  <c r="F19" i="82" s="1"/>
  <c r="G12" i="82"/>
  <c r="G19" i="82" s="1"/>
  <c r="D19" i="82"/>
  <c r="E18" i="21"/>
  <c r="F18" i="21"/>
  <c r="D18" i="21"/>
  <c r="G13" i="56" l="1"/>
  <c r="F13" i="56"/>
  <c r="E11" i="82"/>
  <c r="E13" i="82" s="1"/>
  <c r="E22" i="21"/>
  <c r="F11" i="82"/>
  <c r="F13" i="82" s="1"/>
  <c r="F22" i="21"/>
  <c r="G11" i="82"/>
  <c r="G13" i="82" s="1"/>
  <c r="H11" i="56"/>
  <c r="D13" i="56"/>
  <c r="D11" i="82"/>
  <c r="D22" i="21"/>
  <c r="E19" i="82"/>
  <c r="H19" i="82" s="1"/>
  <c r="H12" i="82"/>
  <c r="D26" i="82"/>
  <c r="G26" i="82"/>
  <c r="F26" i="82"/>
  <c r="E25" i="82" l="1"/>
  <c r="E18" i="82"/>
  <c r="G25" i="82"/>
  <c r="G18" i="82"/>
  <c r="G20" i="82" s="1"/>
  <c r="F25" i="82"/>
  <c r="F27" i="82" s="1"/>
  <c r="F18" i="82"/>
  <c r="F20" i="82" s="1"/>
  <c r="D18" i="82"/>
  <c r="H11" i="82"/>
  <c r="H13" i="56"/>
  <c r="D13" i="82"/>
  <c r="D25" i="82"/>
  <c r="H26" i="82"/>
  <c r="G27" i="82"/>
  <c r="H13" i="82" l="1"/>
  <c r="H18" i="82"/>
  <c r="D27" i="82"/>
  <c r="E27" i="82"/>
  <c r="D20" i="82"/>
  <c r="E20" i="82"/>
  <c r="H27" i="82" l="1"/>
  <c r="H20" i="8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tc={07AB8E04-FB18-4E1A-B580-9CE07FFD8300}</author>
  </authors>
  <commentList>
    <comment ref="M26" authorId="0" shapeId="0" xr:uid="{07AB8E04-FB18-4E1A-B580-9CE07FFD8300}">
      <text>
        <t xml:space="preserve">[Threaded comment]
Your version of Excel allows you to read this threaded comment; however, any edits to it will get removed if the file is opened in a newer version of Excel. Learn more: https://go.microsoft.com/fwlink/?linkid=870924
Comment:
    Area - ft2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tc={EC237721-B9EC-4054-B71A-953204107167}</author>
    <author>tc={D420AB3C-B36A-4088-BED9-2EA35F4424CA}</author>
    <author>tc={8A47DAA8-390A-4A76-8EEE-DCFC59A6FB66}</author>
  </authors>
  <commentList>
    <comment ref="BI6" authorId="0" shapeId="0" xr:uid="{EC237721-B9EC-4054-B71A-953204107167}">
      <text>
        <t>[Threaded comment]
Your version of Excel allows you to read this threaded comment; however, any edits to it will get removed if the file is opened in a newer version of Excel. Learn more: https://go.microsoft.com/fwlink/?linkid=870924
Comment:
    @Liljestrom, Kenny W Can you assist with the following? @Leon, Hector for awareness
Reply:
    Done</t>
      </text>
    </comment>
    <comment ref="I96" authorId="1" shapeId="0" xr:uid="{D420AB3C-B36A-4088-BED9-2EA35F4424CA}">
      <text>
        <t>[Threaded comment]
Your version of Excel allows you to read this threaded comment; however, any edits to it will get removed if the file is opened in a newer version of Excel. Learn more: https://go.microsoft.com/fwlink/?linkid=870924
Comment:
    @Leon, Hector The budget total above does not tie out to Table 7</t>
      </text>
    </comment>
    <comment ref="W96" authorId="2" shapeId="0" xr:uid="{8A47DAA8-390A-4A76-8EEE-DCFC59A6FB66}">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@Leon, Hector @Saintarbor, Matthew R @Vizcarra, Lulu The annual MFWB budget for these EE measures does not tie out to ESA Table 7.</t>
      </text>
    </comment>
  </commentList>
</comments>
</file>

<file path=xl/sharedStrings.xml><?xml version="1.0" encoding="utf-8"?>
<sst xmlns="http://schemas.openxmlformats.org/spreadsheetml/2006/main" count="5028" uniqueCount="700">
  <si>
    <t>Company Name</t>
  </si>
  <si>
    <t>San Diego Gas &amp; Electric Company</t>
  </si>
  <si>
    <t>Company Acronym</t>
  </si>
  <si>
    <t>SDG&amp;E</t>
  </si>
  <si>
    <t>Grey Cells</t>
  </si>
  <si>
    <t>Do not enter data in the grey cells.  The values are pulled from detailed program tables or the sum function is built in.</t>
  </si>
  <si>
    <t>Colored Tabs</t>
  </si>
  <si>
    <t>Summary Tables</t>
  </si>
  <si>
    <t>ESA Planning Assumptions</t>
  </si>
  <si>
    <t>EM&amp;V Studies</t>
  </si>
  <si>
    <t xml:space="preserve">CARE Budget Goals </t>
  </si>
  <si>
    <t>FERA Budget &amp; Goals</t>
  </si>
  <si>
    <t>Rate Impacts</t>
  </si>
  <si>
    <t>Tabs:</t>
  </si>
  <si>
    <t>Tables 1-2 CARE Enr Budget</t>
  </si>
  <si>
    <t>Tables 3-4 FERA Enr Budget</t>
  </si>
  <si>
    <t>Tables 5 ESA Savings Budget CE</t>
  </si>
  <si>
    <t>Table 7 ESA Budget by Category</t>
  </si>
  <si>
    <t>Table 8 CAS Budget</t>
  </si>
  <si>
    <t>A-1 ESA Main Planning</t>
  </si>
  <si>
    <t>A-1a ESA MFWB</t>
  </si>
  <si>
    <t>A-2  ESA Housing Type</t>
  </si>
  <si>
    <t>A-3 ESA Bill Savings</t>
  </si>
  <si>
    <t>A-4 Studies Budget</t>
  </si>
  <si>
    <t>B-1 CARE Budget Details</t>
  </si>
  <si>
    <t>B-2 CARE Enrollment</t>
  </si>
  <si>
    <t>C-1 FERA Budget Details</t>
  </si>
  <si>
    <t>C-2 FERA Enrollment</t>
  </si>
  <si>
    <t>D-1 Rate Impacts- Gas</t>
  </si>
  <si>
    <t>D-2 Rate Impacts-Electric</t>
  </si>
  <si>
    <t>End of Tables</t>
  </si>
  <si>
    <t>Table 1: CARE Participation and Enrollment Percentage Goals</t>
  </si>
  <si>
    <t>CARE Goals</t>
  </si>
  <si>
    <t>Approved PY 2026
(D.21-06-015)</t>
  </si>
  <si>
    <t>Proposed PY 2027
(A.25-06-022)</t>
  </si>
  <si>
    <t>PY 2028</t>
  </si>
  <si>
    <t>PY 2029</t>
  </si>
  <si>
    <t>PY 2030</t>
  </si>
  <si>
    <t>PY 2031</t>
  </si>
  <si>
    <t>Participation/ Enrollment Goal</t>
  </si>
  <si>
    <t>Table 2: CARE Proposed Budgets (Total Gas and Electric)</t>
  </si>
  <si>
    <t>Categories</t>
  </si>
  <si>
    <t>Approved 2026
(D.21-06-015)</t>
  </si>
  <si>
    <t>Proposed 2027
(A.25-06-022)</t>
  </si>
  <si>
    <t>Total (2028-2031)</t>
  </si>
  <si>
    <t>CARE Administrative Budget</t>
  </si>
  <si>
    <t>CARE Discount Budget</t>
  </si>
  <si>
    <t>CARE Administrative + Discount Budget</t>
  </si>
  <si>
    <t>Table 2a: CARE Proposed Budgets (Electric)</t>
  </si>
  <si>
    <t>Total</t>
  </si>
  <si>
    <t>Table 2b: CARE Proposed Budgets (Gas)</t>
  </si>
  <si>
    <t>Note:</t>
  </si>
  <si>
    <t>Tables 2a and 2b are for Gas &amp; Electric IOUs</t>
  </si>
  <si>
    <t>Electric Percentage</t>
  </si>
  <si>
    <t>Gas Percentage</t>
  </si>
  <si>
    <t>Electric and Gas allocation</t>
  </si>
  <si>
    <t>Electric and Gas allocation (PY 2027)</t>
  </si>
  <si>
    <t>Electric and Gas allocation (PY 2026)</t>
  </si>
  <si>
    <t>Table 3: FERA Participation and Enrollment Percentage Goals</t>
  </si>
  <si>
    <t>FERA</t>
  </si>
  <si>
    <t xml:space="preserve">Table 4: FERA Proposed Budgets </t>
  </si>
  <si>
    <t>FERA Administrative Budget</t>
  </si>
  <si>
    <t>FERA Discount Budget</t>
  </si>
  <si>
    <t>FERA Administrative + Discount Budget</t>
  </si>
  <si>
    <t>Table 5a: ESA Portfolio (ESA MAIN, MFWB, other new program)</t>
  </si>
  <si>
    <t>Category</t>
  </si>
  <si>
    <t>kWh</t>
  </si>
  <si>
    <t>kW</t>
  </si>
  <si>
    <t>Therms</t>
  </si>
  <si>
    <t>Budget</t>
  </si>
  <si>
    <t>Energy Savings
Assistance Cost Effectiveness
Test (ESACET)</t>
  </si>
  <si>
    <t>Resource Test [1]</t>
  </si>
  <si>
    <t>TRC [2]</t>
  </si>
  <si>
    <t>PAC [2]</t>
  </si>
  <si>
    <t>RIM [2]</t>
  </si>
  <si>
    <t>SCH  (High) [3]</t>
  </si>
  <si>
    <t>PY 2026, Updated in
A.25-06-022, Supplemental Testimony [4]</t>
  </si>
  <si>
    <t>Proposed PY 2027
(A.25-06-022, Supplemental Testimony)</t>
  </si>
  <si>
    <t>Total Request (2028-2031)</t>
  </si>
  <si>
    <t xml:space="preserve">Table 5b: ESA MAIN </t>
  </si>
  <si>
    <t>PY 2026, Updated in
A.25-06-022, Supplemental Testimony [5]</t>
  </si>
  <si>
    <t>Proposed PY 2027, Updated in
A.25-06-022, Supplemental Testimony [6]</t>
  </si>
  <si>
    <t>Table 5c: ESA MFWB and SPOC</t>
  </si>
  <si>
    <t>Energy Savings
Assistance Cost Effectiveness
Test (ESACET) [5]</t>
  </si>
  <si>
    <t>PY 2026, Updated in 
A.25-06-022, Supplemental Testimony [7]</t>
  </si>
  <si>
    <t>Proposed PY 2027
(A.25-06-022, Supplemental Testimony) [8]</t>
  </si>
  <si>
    <t>NOTE: IF THERE ARE OTHER PROGRAMS, E.G., PILOTS THEN ADD ANOTHER Table 5d etc.</t>
  </si>
  <si>
    <t>PY 2026 for PPPD
(D.21-06-015) [9]</t>
  </si>
  <si>
    <t>n/a</t>
  </si>
  <si>
    <t>Proposed PY 2027 for PPPD
(A.25-06-022) [10]</t>
  </si>
  <si>
    <t>PY 2028 [11]</t>
  </si>
  <si>
    <t>PY 2029 [11]</t>
  </si>
  <si>
    <t>PY 2030 [11]</t>
  </si>
  <si>
    <t>PY 2031 [11]</t>
  </si>
  <si>
    <t>Cost Effectiveness Notes:</t>
  </si>
  <si>
    <t>[4] - PY 2026, ESA Portfolio CET values are from ESA Main and MFWB values revised in A.25-06-022 Supplemental Testimony, Attachment A. Energy savings and budget are aggregated from Tables 5b-5d.</t>
  </si>
  <si>
    <t xml:space="preserve">[5] - PY 2026, ESA Main CET values are from authorized SDG&amp;E AL 3842-E/3012-G et.al. effective October 1, 2021, and revised in A.25-06-022 Supplemental Testimony, Attachment A. </t>
  </si>
  <si>
    <t>[6] - PY 2027 ESA Main CET values are from A.25-06-022 Supplemental Testimony, Attachment A.</t>
  </si>
  <si>
    <t>[7] - PY 2026 MFWB CET values are from authorized SDG&amp;E Advice Letter 4115-E/3144-G, Table 4, effective Dec 30, 2022 and revised in A.25-06-022 Supplemental Testimony, Attachment A.</t>
  </si>
  <si>
    <t>[8] - PY 2027 MFWB CET values are from A.25-06-022 Supplemental Testimony, Attachment A.</t>
  </si>
  <si>
    <t>[9] - PY 2026 PPPD Budget from D.21-06-015. No CET conducted and values are not available,  per D.21-06-015 OP 38 and Attachment 2.</t>
  </si>
  <si>
    <t>[10] - PY 2027 PPPD Budget from A.25-06-022. No CET conducted and values are not available, per D.21-06-015 OP 38 and Attachment 2.</t>
  </si>
  <si>
    <t xml:space="preserve">[11] - Similar to D.21-06-015 OP 38 and Attachment 2 Guidance for Pilot Plus/Pilot Deep, no ESACET threshold was determined for new Electrification Pilot but shall be tracked during the cycle. </t>
  </si>
  <si>
    <r>
      <t>Table 6: Annual ESA Household Treatment Targets</t>
    </r>
    <r>
      <rPr>
        <b/>
        <vertAlign val="superscript"/>
        <sz val="11"/>
        <color rgb="FF000000"/>
        <rFont val="Times New Roman"/>
        <family val="1"/>
      </rPr>
      <t>1</t>
    </r>
  </si>
  <si>
    <t>Household Targets</t>
  </si>
  <si>
    <r>
      <t>Multifamily Property Targets</t>
    </r>
    <r>
      <rPr>
        <b/>
        <vertAlign val="superscript"/>
        <sz val="11"/>
        <color rgb="FF000000"/>
        <rFont val="Times New Roman"/>
        <family val="1"/>
      </rPr>
      <t>2</t>
    </r>
  </si>
  <si>
    <t>Approved PY 2026 (D.21-06-015 &amp; AL 4115E-3144G)</t>
  </si>
  <si>
    <t>Proposed PY 2027 (A.25-06-022)</t>
  </si>
  <si>
    <t>1. The household treatment targets for PYs 2028-2031 are for the ESA Portfolio, including Main ESA, MFWB in-units, with exception of any proposed pilots.</t>
  </si>
  <si>
    <t>2. Multifamily Property Targets relates to whole building projects.</t>
  </si>
  <si>
    <t>ESA Program Budget Categories</t>
  </si>
  <si>
    <r>
      <t>EE Budget</t>
    </r>
    <r>
      <rPr>
        <b/>
        <vertAlign val="superscript"/>
        <sz val="11"/>
        <rFont val="Times New Roman"/>
        <family val="1"/>
      </rPr>
      <t>1</t>
    </r>
  </si>
  <si>
    <t>EE Main</t>
  </si>
  <si>
    <r>
      <t>EE-Pilots</t>
    </r>
    <r>
      <rPr>
        <vertAlign val="superscript"/>
        <sz val="11"/>
        <rFont val="Times New Roman"/>
        <family val="1"/>
      </rPr>
      <t>5</t>
    </r>
  </si>
  <si>
    <t>EE-MF</t>
  </si>
  <si>
    <t xml:space="preserve">EE Subtotal </t>
  </si>
  <si>
    <r>
      <t>Administrative</t>
    </r>
    <r>
      <rPr>
        <b/>
        <vertAlign val="superscript"/>
        <sz val="11"/>
        <rFont val="Times New Roman"/>
        <family val="1"/>
      </rPr>
      <t>2</t>
    </r>
  </si>
  <si>
    <t>Regulatory Compliance</t>
  </si>
  <si>
    <t>General Administration</t>
  </si>
  <si>
    <t>Administrative Subtotal</t>
  </si>
  <si>
    <r>
      <t>Direct Implementation (DI)</t>
    </r>
    <r>
      <rPr>
        <b/>
        <vertAlign val="superscript"/>
        <sz val="11"/>
        <rFont val="Times New Roman"/>
        <family val="1"/>
      </rPr>
      <t>2</t>
    </r>
  </si>
  <si>
    <t>Training Center</t>
  </si>
  <si>
    <t>Workforce Education and Training</t>
  </si>
  <si>
    <t>Inspections</t>
  </si>
  <si>
    <t>EE-MF - SPOC</t>
  </si>
  <si>
    <t>Other DI Costs</t>
  </si>
  <si>
    <r>
      <t>Marketing and Outreach</t>
    </r>
    <r>
      <rPr>
        <b/>
        <vertAlign val="superscript"/>
        <sz val="11"/>
        <rFont val="Times New Roman"/>
        <family val="1"/>
      </rPr>
      <t>2</t>
    </r>
  </si>
  <si>
    <r>
      <t>EM&amp;V</t>
    </r>
    <r>
      <rPr>
        <b/>
        <vertAlign val="superscript"/>
        <sz val="11"/>
        <rFont val="Times New Roman"/>
        <family val="1"/>
      </rPr>
      <t>2</t>
    </r>
  </si>
  <si>
    <r>
      <t>Studies</t>
    </r>
    <r>
      <rPr>
        <vertAlign val="superscript"/>
        <sz val="11"/>
        <rFont val="Times New Roman"/>
        <family val="1"/>
      </rPr>
      <t>3</t>
    </r>
  </si>
  <si>
    <t>CPUC Energy Division</t>
  </si>
  <si>
    <t>DI + Marketing &amp; Outreach + EM&amp;V Subtotal</t>
  </si>
  <si>
    <t>Portfolio Total</t>
  </si>
  <si>
    <t>Percentage of Administrative Costs (Admin/Total Portfolio)</t>
  </si>
  <si>
    <t>Notes:</t>
  </si>
  <si>
    <t xml:space="preserve">1 -  EE Budget includes measure (equipment) cost + implementer/subcontractor administration, outreach/education training, and installation cost (if outsourced). See Table A-1 and A-1a for details. </t>
  </si>
  <si>
    <t>5 -  Staff Proposal Pilot (PPPD) is leveraged for 2026 and 2027.</t>
  </si>
  <si>
    <t>Table 8: Concurrent Application System (CAS) Budget</t>
  </si>
  <si>
    <t xml:space="preserve"> CAS Budget Categories</t>
  </si>
  <si>
    <t>PY 2025 [1]</t>
  </si>
  <si>
    <t>PY 2026 [1]</t>
  </si>
  <si>
    <t>PY 2027 [1]</t>
  </si>
  <si>
    <t>PY 2028 [2]</t>
  </si>
  <si>
    <t>PY 2029 [2]</t>
  </si>
  <si>
    <t>PY 2030 [3]</t>
  </si>
  <si>
    <t>PY 2031 [3]</t>
  </si>
  <si>
    <t>Joint IOU Third Party Contract</t>
  </si>
  <si>
    <t>SDG&amp;E IT/Programming, Administrative Costs</t>
  </si>
  <si>
    <t xml:space="preserve">Table A-1, Planning Assumptions </t>
  </si>
  <si>
    <t>ESA Main Program</t>
  </si>
  <si>
    <t>Measures</t>
  </si>
  <si>
    <t xml:space="preserve">Measure Category
(Energy Efficiency/Weatherization/ Health, Comfort, Safety/ Electrification/ Other </t>
  </si>
  <si>
    <t>Basic</t>
  </si>
  <si>
    <t>Plus</t>
  </si>
  <si>
    <t>Units</t>
  </si>
  <si>
    <r>
      <rPr>
        <b/>
        <sz val="10"/>
        <color rgb="FF000000"/>
        <rFont val="Times New Roman"/>
        <family val="1"/>
      </rPr>
      <t xml:space="preserve"> PY 2026</t>
    </r>
    <r>
      <rPr>
        <b/>
        <vertAlign val="superscript"/>
        <sz val="11"/>
        <color rgb="FF000000"/>
        <rFont val="Times New Roman"/>
        <family val="1"/>
      </rPr>
      <t>1</t>
    </r>
  </si>
  <si>
    <t>Energy Efficiency Savings Claim Source PY 2028 - 2033 (Workpaper Number or Impact Evaluation Report)</t>
  </si>
  <si>
    <t>Quantity
Forecast</t>
  </si>
  <si>
    <t>kWh (Annual)</t>
  </si>
  <si>
    <t>kW (Annual)</t>
  </si>
  <si>
    <t>Therms (Annual)</t>
  </si>
  <si>
    <t>Effective Useful Life</t>
  </si>
  <si>
    <t>Percent of Budget</t>
  </si>
  <si>
    <r>
      <t>Budget</t>
    </r>
    <r>
      <rPr>
        <b/>
        <vertAlign val="superscript"/>
        <sz val="11"/>
        <rFont val="Times New Roman"/>
        <family val="1"/>
      </rPr>
      <t>2</t>
    </r>
  </si>
  <si>
    <t>Appliances</t>
  </si>
  <si>
    <t>Removed - Clothes Dryer</t>
  </si>
  <si>
    <t>N/A</t>
  </si>
  <si>
    <t>x</t>
  </si>
  <si>
    <t>Each</t>
  </si>
  <si>
    <t>-</t>
  </si>
  <si>
    <t xml:space="preserve">Removed - Freezer </t>
  </si>
  <si>
    <t>High Efficiency Clothes Washer</t>
  </si>
  <si>
    <t>Energy Efficiency</t>
  </si>
  <si>
    <t>SWAP004-03</t>
  </si>
  <si>
    <t>Refrigerator</t>
  </si>
  <si>
    <t>LIAP001-01</t>
  </si>
  <si>
    <t>Domestic Hot Water</t>
  </si>
  <si>
    <t>Combined Showerhead/TSV</t>
  </si>
  <si>
    <t>Home</t>
  </si>
  <si>
    <t>Efficient Showerhead</t>
  </si>
  <si>
    <t>SWWH002-04</t>
  </si>
  <si>
    <t>Faucet Aerator</t>
  </si>
  <si>
    <t>SWWH001-04</t>
  </si>
  <si>
    <t>Heat Pump Water Heater</t>
  </si>
  <si>
    <t>SWWH014-05</t>
  </si>
  <si>
    <t>Tankless Water Heater</t>
  </si>
  <si>
    <t>SWWH013-05</t>
  </si>
  <si>
    <t>Thermostatic Shower Valve</t>
  </si>
  <si>
    <t>SWWH003-03</t>
  </si>
  <si>
    <t>Thermostatic Tub Spout/Diverter</t>
  </si>
  <si>
    <t>SWWH023-02</t>
  </si>
  <si>
    <t>Water Heater Repair</t>
  </si>
  <si>
    <t>Health Comfort &amp; Safety</t>
  </si>
  <si>
    <t>No Savings</t>
  </si>
  <si>
    <t>Water Heater Replacement</t>
  </si>
  <si>
    <t>SWWH012-05</t>
  </si>
  <si>
    <t>Water Heater Repair/Replacement</t>
  </si>
  <si>
    <t>Water Heater Tank and Pipe Insulation</t>
  </si>
  <si>
    <r>
      <rPr>
        <sz val="10"/>
        <color theme="1"/>
        <rFont val="Times New Roman"/>
        <family val="1"/>
      </rPr>
      <t>SWWH018-05, SWWH026-05</t>
    </r>
  </si>
  <si>
    <t>Enclosure</t>
  </si>
  <si>
    <r>
      <rPr>
        <sz val="10"/>
        <color rgb="FF000000"/>
        <rFont val="Times New Roman"/>
        <family val="1"/>
      </rPr>
      <t>Air Sealing</t>
    </r>
    <r>
      <rPr>
        <b/>
        <vertAlign val="superscript"/>
        <sz val="11"/>
        <color rgb="FF000000"/>
        <rFont val="Times New Roman"/>
        <family val="1"/>
      </rPr>
      <t>3</t>
    </r>
  </si>
  <si>
    <t>Attic Insulation</t>
  </si>
  <si>
    <t>Weatherization</t>
  </si>
  <si>
    <t>SWBE006-03</t>
  </si>
  <si>
    <t>LIBE001-01</t>
  </si>
  <si>
    <t>HVAC</t>
  </si>
  <si>
    <t>Blower Motor Retrofit</t>
  </si>
  <si>
    <t>SWHC038-04</t>
  </si>
  <si>
    <t xml:space="preserve">New - Ceiling Fan </t>
  </si>
  <si>
    <t>New - Central A/C replacement</t>
  </si>
  <si>
    <t>SWHC049-05</t>
  </si>
  <si>
    <t>New - Ductless Mini-Split</t>
  </si>
  <si>
    <t>SWHC050-05</t>
  </si>
  <si>
    <t>New - Duct Test and Seal</t>
  </si>
  <si>
    <r>
      <rPr>
        <sz val="10"/>
        <color theme="1"/>
        <rFont val="Times New Roman"/>
        <family val="1"/>
      </rPr>
      <t>SWSV001-06, SWSV013-04</t>
    </r>
  </si>
  <si>
    <t>Efficient/Smart Fan Control</t>
  </si>
  <si>
    <t>SWHC059-02</t>
  </si>
  <si>
    <t>Furnace Repair</t>
  </si>
  <si>
    <t>LIHC001-01</t>
  </si>
  <si>
    <t>Furnace Replacement</t>
  </si>
  <si>
    <t xml:space="preserve">Furnace Repair/Replacement </t>
  </si>
  <si>
    <t>New - Heat Pump Replacement</t>
  </si>
  <si>
    <t>Removed - Portable A/C</t>
  </si>
  <si>
    <t>Room A/C Replacement</t>
  </si>
  <si>
    <t>SWAP007-03</t>
  </si>
  <si>
    <t>Smart Thermostat</t>
  </si>
  <si>
    <t>SWHC039-08</t>
  </si>
  <si>
    <t>Wholehouse Fan</t>
  </si>
  <si>
    <t>SWHC030-04</t>
  </si>
  <si>
    <t>Maintenance</t>
  </si>
  <si>
    <t>Lifecycle Refrigerant Management</t>
  </si>
  <si>
    <t>SWSV014-02</t>
  </si>
  <si>
    <t xml:space="preserve">Lighting </t>
  </si>
  <si>
    <t>Removed - Exterior Hard wired LED fixtures</t>
  </si>
  <si>
    <t>LED A-Lamps</t>
  </si>
  <si>
    <t>PGECOLTG165-R5</t>
  </si>
  <si>
    <t>New - LED Night Light</t>
  </si>
  <si>
    <t>LILG001-01</t>
  </si>
  <si>
    <t>LED R/BR Lamps</t>
  </si>
  <si>
    <t>PGECOLTG177-R7</t>
  </si>
  <si>
    <t>New - LED Tube/Fixture</t>
  </si>
  <si>
    <r>
      <rPr>
        <sz val="10"/>
        <color theme="1"/>
        <rFont val="Times New Roman"/>
        <family val="1"/>
      </rPr>
      <t>SWLG009-04, SWLG018-03</t>
    </r>
  </si>
  <si>
    <t>New - Occupancy Sensor</t>
  </si>
  <si>
    <t>LILG002-01</t>
  </si>
  <si>
    <t>Miscellaneous</t>
  </si>
  <si>
    <t>Air Purifier/Cleaner</t>
  </si>
  <si>
    <t>SWAP008-03</t>
  </si>
  <si>
    <t>New - Insulated Cellular Shades</t>
  </si>
  <si>
    <t>Custom Calculation</t>
  </si>
  <si>
    <t>New - Laundry Duct Cleaning</t>
  </si>
  <si>
    <t>NoSavings</t>
  </si>
  <si>
    <t>New - Natural Gas Appliance Testing (NGAT)</t>
  </si>
  <si>
    <t>Pool Pumps</t>
  </si>
  <si>
    <t>SWRE002-01</t>
  </si>
  <si>
    <t>Removed - Smart Strip</t>
  </si>
  <si>
    <t>Smart Strip Tier II</t>
  </si>
  <si>
    <t>SWAP010-01</t>
  </si>
  <si>
    <t>Customer Enrollment</t>
  </si>
  <si>
    <t>ESA Outreach &amp; Assessment</t>
  </si>
  <si>
    <t>Other</t>
  </si>
  <si>
    <t>Not Available</t>
  </si>
  <si>
    <t>Not Applicable</t>
  </si>
  <si>
    <t>ESA In-Home Energy Education</t>
  </si>
  <si>
    <t>Total Savings/Budget</t>
  </si>
  <si>
    <t> </t>
  </si>
  <si>
    <t xml:space="preserve">Table A-1a, Planning Assumptions </t>
  </si>
  <si>
    <t>ESA MFWB Program</t>
  </si>
  <si>
    <t xml:space="preserve">Measure Category
(Energy efficiency/Weatherization/ Health, Comfort, Safety/ Electrification/ Other </t>
  </si>
  <si>
    <t>Units (of Measure such as "each") 2026-2027</t>
  </si>
  <si>
    <t>Units (of Measure such as "each") 2028-2033</t>
  </si>
  <si>
    <t>Measure Type (In-unit vs Common Area)</t>
  </si>
  <si>
    <r>
      <t>Approved PY 2026</t>
    </r>
    <r>
      <rPr>
        <b/>
        <vertAlign val="superscript"/>
        <sz val="10"/>
        <rFont val="Times New Roman"/>
        <family val="1"/>
      </rPr>
      <t>1</t>
    </r>
    <r>
      <rPr>
        <b/>
        <sz val="10"/>
        <rFont val="Times New Roman"/>
        <family val="1"/>
      </rPr>
      <t xml:space="preserve"> (AL 4115-E/3144-G, Table 4)</t>
    </r>
  </si>
  <si>
    <r>
      <t>Proposed PY 2027</t>
    </r>
    <r>
      <rPr>
        <b/>
        <vertAlign val="superscript"/>
        <sz val="10"/>
        <rFont val="Times New Roman"/>
        <family val="1"/>
      </rPr>
      <t>4</t>
    </r>
    <r>
      <rPr>
        <b/>
        <sz val="10"/>
        <rFont val="Times New Roman"/>
        <family val="1"/>
      </rPr>
      <t xml:space="preserve"> (A.25-06-022)</t>
    </r>
  </si>
  <si>
    <r>
      <t xml:space="preserve"> Budget</t>
    </r>
    <r>
      <rPr>
        <b/>
        <vertAlign val="superscript"/>
        <sz val="10"/>
        <rFont val="Times New Roman"/>
        <family val="1"/>
      </rPr>
      <t xml:space="preserve">2 </t>
    </r>
  </si>
  <si>
    <r>
      <t xml:space="preserve"> Budget</t>
    </r>
    <r>
      <rPr>
        <b/>
        <vertAlign val="superscript"/>
        <sz val="10"/>
        <rFont val="Times New Roman"/>
        <family val="1"/>
      </rPr>
      <t xml:space="preserve">3 </t>
    </r>
  </si>
  <si>
    <r>
      <t xml:space="preserve"> Budget</t>
    </r>
    <r>
      <rPr>
        <b/>
        <vertAlign val="superscript"/>
        <sz val="10"/>
        <rFont val="Times New Roman"/>
        <family val="1"/>
      </rPr>
      <t>3</t>
    </r>
    <r>
      <rPr>
        <b/>
        <sz val="10"/>
        <rFont val="Times New Roman"/>
        <family val="1"/>
      </rPr>
      <t xml:space="preserve"> </t>
    </r>
  </si>
  <si>
    <t>Energy Efficiency Savings Claim Source PY 2028 - 2031 (Workpaper Number or Impact Evaluation Report)</t>
  </si>
  <si>
    <t>In-Unit</t>
  </si>
  <si>
    <t>High Efficiency Clothes Washer - CAM</t>
  </si>
  <si>
    <t>CAM/WB</t>
  </si>
  <si>
    <t>Induction Cooktop</t>
  </si>
  <si>
    <t>SWAP015-03</t>
  </si>
  <si>
    <t>Refrigerator - CAM</t>
  </si>
  <si>
    <t>Boiler Controls - CAM</t>
  </si>
  <si>
    <t>Household</t>
  </si>
  <si>
    <t>SWWH024-02</t>
  </si>
  <si>
    <t>Central Domestic Hot Water Boiler - CAM</t>
  </si>
  <si>
    <t>Cap-kBTUh</t>
  </si>
  <si>
    <t>Central Hot Water Temperature Controller - CAM</t>
  </si>
  <si>
    <t>SWWH016-03</t>
  </si>
  <si>
    <t>Condensing Domestic Hot Water Boiler - CAM</t>
  </si>
  <si>
    <t>Demand Control DHW Recirculation Pump - CAM</t>
  </si>
  <si>
    <t>SWWH015-03</t>
  </si>
  <si>
    <t>Efficient Showerhead - CAM</t>
  </si>
  <si>
    <t>Faucet Aerator - CAM</t>
  </si>
  <si>
    <t>Heat Pump Water Heater - CAM</t>
  </si>
  <si>
    <t>Non-Condensing Domestic Hot Water Boiler - CAM</t>
  </si>
  <si>
    <t>Tankless Water Heater - CAM</t>
  </si>
  <si>
    <t>Water Heater Replacement - CAM</t>
  </si>
  <si>
    <t>SWWH026-05</t>
  </si>
  <si>
    <t>Water Heater Tank and Pipe Insulation - CAM</t>
  </si>
  <si>
    <t>Len-ft</t>
  </si>
  <si>
    <t>SWWH017-05</t>
  </si>
  <si>
    <t>Electrification</t>
  </si>
  <si>
    <t>Clothes Dryer - FS</t>
  </si>
  <si>
    <t>SWAP014-03</t>
  </si>
  <si>
    <t>Heat Pump Clothes Dryer - FS</t>
  </si>
  <si>
    <t>Heat Pump Pool Heater - FS - CAM</t>
  </si>
  <si>
    <t>SWRE005-03</t>
  </si>
  <si>
    <t>Heat Pump Water Heater - FS</t>
  </si>
  <si>
    <t>SWWH025-07</t>
  </si>
  <si>
    <t>Heat Pump Water Heater - FS - CAM</t>
  </si>
  <si>
    <t>Induction Cooktop - FS</t>
  </si>
  <si>
    <t>SWAP013-05</t>
  </si>
  <si>
    <t>New - Central Heat Pump-FS (propane or gas space)</t>
  </si>
  <si>
    <t>Cap-Tons</t>
  </si>
  <si>
    <t>Remediation - FS</t>
  </si>
  <si>
    <t>Remediation - FS - CAM</t>
  </si>
  <si>
    <t>Envelope</t>
  </si>
  <si>
    <t>Area-ft2</t>
  </si>
  <si>
    <t>Attic Insulation - CAM</t>
  </si>
  <si>
    <t>Prescriptive Air Sealing</t>
  </si>
  <si>
    <t>Prescriptive Air Sealing - CAM</t>
  </si>
  <si>
    <t>Repair Ceiling/Floor/Wall (Interior/Exterior)</t>
  </si>
  <si>
    <t>Repair Ceiling/Floor/Wall (Interior/Exterior) - CAM</t>
  </si>
  <si>
    <t>Air Conditioners Split System - CAM</t>
  </si>
  <si>
    <t>Blower Motor Retrofit - CAM</t>
  </si>
  <si>
    <t>Ceiling Fan</t>
  </si>
  <si>
    <t>Custom</t>
  </si>
  <si>
    <t>Central A/C Tune up - CAM</t>
  </si>
  <si>
    <t>Central Heat Pump - CAM</t>
  </si>
  <si>
    <t>Central Heat Pump - FS</t>
  </si>
  <si>
    <t>SWHC044-04</t>
  </si>
  <si>
    <t>Duct Test and Seal - CAM</t>
  </si>
  <si>
    <t>Furnace Repair - CAM</t>
  </si>
  <si>
    <t>SWHC001-06</t>
  </si>
  <si>
    <t>Furnace Replacement - CAM</t>
  </si>
  <si>
    <t>Heat Pump Split System</t>
  </si>
  <si>
    <t>Heat Pump Split System - CAM</t>
  </si>
  <si>
    <t>SWSV014-04</t>
  </si>
  <si>
    <t>Lifecycle Refrigerant Management - CAM</t>
  </si>
  <si>
    <t>New - Packaged Air Conditioner - CAM</t>
  </si>
  <si>
    <t>Portable A/C</t>
  </si>
  <si>
    <t>Smart Fan Controller</t>
  </si>
  <si>
    <t>Area-ft2-BA</t>
  </si>
  <si>
    <t>Smart Fan Controller - CAM</t>
  </si>
  <si>
    <t>Smart Thermostat - CAM</t>
  </si>
  <si>
    <t>SWHC039-07</t>
  </si>
  <si>
    <t>Space Heating Boiler - CAM</t>
  </si>
  <si>
    <t>Cap-MBTUh</t>
  </si>
  <si>
    <t>Lighting</t>
  </si>
  <si>
    <t>Exterior LED Lighting - CAM</t>
  </si>
  <si>
    <t>Fixture</t>
  </si>
  <si>
    <t>Interior LED Exit Sign - CAM</t>
  </si>
  <si>
    <t>Lamp</t>
  </si>
  <si>
    <t>PGECOLTG165-R4</t>
  </si>
  <si>
    <t>LED A-Lamps - CAM</t>
  </si>
  <si>
    <t>LED Exterior Wall or Pole Mounted Fixture - CAM</t>
  </si>
  <si>
    <t>PGECOLTG151-R8</t>
  </si>
  <si>
    <t>LED Fixture, parking garage - CAM</t>
  </si>
  <si>
    <t>PGECOLTG151-R9</t>
  </si>
  <si>
    <t>LED PAR Lamps - CAM</t>
  </si>
  <si>
    <t>LED Pool/Spa Lighting -CAM</t>
  </si>
  <si>
    <t>LED Tube/Fixture - CAM</t>
  </si>
  <si>
    <t>KiloLumen</t>
  </si>
  <si>
    <t>New - Occupancy Sensor - CAM</t>
  </si>
  <si>
    <t>WPSDGENRLG0016</t>
  </si>
  <si>
    <t>Combustion Ventilation Air (CVA) Repair</t>
  </si>
  <si>
    <t>Combustion Ventilation Air (CVA) Repair - CAM</t>
  </si>
  <si>
    <t>Evap Cooler</t>
  </si>
  <si>
    <t>Evap Cooler - CAM</t>
  </si>
  <si>
    <t>Evaporative Cooler Cover</t>
  </si>
  <si>
    <t>Minor Home Repairs</t>
  </si>
  <si>
    <t>Minor Home Repair</t>
  </si>
  <si>
    <t>Minor Home Repair - CAM</t>
  </si>
  <si>
    <t>CO and Smoke Alarm</t>
  </si>
  <si>
    <t>CO and Smoke Alarm - CAM</t>
  </si>
  <si>
    <t>New - Natural Gas Appliance Testing - NGAT</t>
  </si>
  <si>
    <t>Pool Pump - CAM</t>
  </si>
  <si>
    <t>Smart Strip Tier II - CAM</t>
  </si>
  <si>
    <t>Ancillary Services</t>
  </si>
  <si>
    <t>Ancillary Costs - CAM</t>
  </si>
  <si>
    <t>Enrollment, Outreach, Processing Fees</t>
  </si>
  <si>
    <t xml:space="preserve">   </t>
  </si>
  <si>
    <t>Units (of Measure such as "each")</t>
  </si>
  <si>
    <t>Approved PY 2026 (D.21-06-015)</t>
  </si>
  <si>
    <t>PY 2032</t>
  </si>
  <si>
    <t>PY 2033</t>
  </si>
  <si>
    <t>Budget 2 (Includes imlementor comp)</t>
  </si>
  <si>
    <t>Energy Efficiency Savings Claim Source (Workpaper Number or Impact Evaluation Report)</t>
  </si>
  <si>
    <t>New: Non-Condensing Domestic Hot Water Boiler</t>
  </si>
  <si>
    <t>Cap-kBtuh</t>
  </si>
  <si>
    <t>New: Condensing Domestic Hot Water Boiler</t>
  </si>
  <si>
    <t>Storage Water Heater</t>
  </si>
  <si>
    <t>Demand Control DHW Recirculation Pump</t>
  </si>
  <si>
    <t xml:space="preserve">Low flow Showerhead </t>
  </si>
  <si>
    <t xml:space="preserve">Faucet Aerator </t>
  </si>
  <si>
    <t xml:space="preserve">Each </t>
  </si>
  <si>
    <t>Hot Water Pipe Insulation</t>
  </si>
  <si>
    <t>Boiler Controls</t>
  </si>
  <si>
    <t>Sq Ft</t>
  </si>
  <si>
    <t>Wall Insulation Blow-in</t>
  </si>
  <si>
    <t>Windows</t>
  </si>
  <si>
    <t xml:space="preserve">Window Film </t>
  </si>
  <si>
    <t xml:space="preserve">Air Sealing </t>
  </si>
  <si>
    <t>Air Conditioners Split System</t>
  </si>
  <si>
    <t xml:space="preserve">New:  Packaged Air Conditioner </t>
  </si>
  <si>
    <t>Package Terminal A/C</t>
  </si>
  <si>
    <t>Package Terminal Heat Pump</t>
  </si>
  <si>
    <t>Space Heating Boiler</t>
  </si>
  <si>
    <t>Smart Thermostats</t>
  </si>
  <si>
    <t>Furnace Repair/Replacement</t>
  </si>
  <si>
    <t>Central A/C Replacement</t>
  </si>
  <si>
    <t>High Efficiency Forced Air Unit (HE FAU)</t>
  </si>
  <si>
    <t>Central A/C Tune up</t>
  </si>
  <si>
    <t>Efficient Fan Controller</t>
  </si>
  <si>
    <t>Interior LED Lighting</t>
  </si>
  <si>
    <t>Interior TLED Type A Lamps</t>
  </si>
  <si>
    <t>Interior TLED Type C Lamps</t>
  </si>
  <si>
    <t>New: LED T8 Lamp - Interior</t>
  </si>
  <si>
    <t>New:  LED T8 Lamp - Exterior</t>
  </si>
  <si>
    <t>Interior LED Fixture</t>
  </si>
  <si>
    <t>SWLG011-03</t>
  </si>
  <si>
    <t>Interior LED Screw-in</t>
  </si>
  <si>
    <t>Interior LED Exit Sign</t>
  </si>
  <si>
    <t>Exterior LED Lighting</t>
  </si>
  <si>
    <t>New: LED Parking Garage Fixtures</t>
  </si>
  <si>
    <t>LED Exterior Wall or Pole Mounted Fixture</t>
  </si>
  <si>
    <t>LED Corn Lamp for Exterior Wall or Pole Mounted</t>
  </si>
  <si>
    <t>Exterior LED Lighting - Pool</t>
  </si>
  <si>
    <t>Wall or Ceiling Mounted Occupancy Sensor</t>
  </si>
  <si>
    <t>SCE13LG020</t>
  </si>
  <si>
    <t>LED Diffuse A-Lamps</t>
  </si>
  <si>
    <t>LED Reflector Bulbs</t>
  </si>
  <si>
    <t xml:space="preserve">Tier-2 Smart Power Strip </t>
  </si>
  <si>
    <t>Variable Speed Pool Pump</t>
  </si>
  <si>
    <t>Smart Power Strip Tier II</t>
  </si>
  <si>
    <t>Cold Storage</t>
  </si>
  <si>
    <t>Air Purifier</t>
  </si>
  <si>
    <t>Minor Repair</t>
  </si>
  <si>
    <t xml:space="preserve">Electrification </t>
  </si>
  <si>
    <t>Ductless Mini-split Heat Pump - FS</t>
  </si>
  <si>
    <t>Heat Pump Pool Heater - FS</t>
  </si>
  <si>
    <t>Ductless Mini Split - FS</t>
  </si>
  <si>
    <t xml:space="preserve">Customer Enrollment </t>
  </si>
  <si>
    <t xml:space="preserve">[1] Measures are customized by each IOU. </t>
  </si>
  <si>
    <t>Difference</t>
  </si>
  <si>
    <t>[2] Multifamily properties are sites with at least five (5) or more dwelling units.  The properties may have multiple buildings.</t>
  </si>
  <si>
    <t>[3] Multifamily tenant units are the number of dwelling units located within properties treated.  This number does not represent the same number of dwellings treated as captured in table 2A.</t>
  </si>
  <si>
    <t xml:space="preserve">[4] Commissioning costs, as allowable per the Decision, are included in measures total cost unless otherwise noted. </t>
  </si>
  <si>
    <t>Implementor Comp</t>
  </si>
  <si>
    <t>[5] Applicable to Deed-Restricted, government and non-profit owned multi-family buildings described in D.16-11-022, modified by D.17-12-009, where 65% of tenants are income eligible based (at or below 200% of the Federal Poverty Guidelines).</t>
  </si>
  <si>
    <t>[7] Measure type column added to identify if a measure is for in-unit or common area/whole building because they use different workpaper savings.</t>
  </si>
  <si>
    <t xml:space="preserve">Intentionally left blank - pending Commission approval and selection of implementer. Final electrification measures, quantities and savings will be determined once the Pilot implementer has been contracted. </t>
  </si>
  <si>
    <t>Electrification Pilot</t>
  </si>
  <si>
    <t>Electric range with electric resistance cooktop replacing gas range</t>
  </si>
  <si>
    <t>Electric range with induction cooktop replacing gas range</t>
  </si>
  <si>
    <t>Electric resistance wall oven replacing gas wall oven</t>
  </si>
  <si>
    <t>Induction cooktop replacing gas cooktop</t>
  </si>
  <si>
    <t>Heat Pump Dryer replacing Gas Dryer</t>
  </si>
  <si>
    <t>Clothes Dryer, electric</t>
  </si>
  <si>
    <t>Heat Pump Water Heater - Electric</t>
  </si>
  <si>
    <t>Solar Water Heating</t>
  </si>
  <si>
    <t>Other Domestic Hot Water</t>
  </si>
  <si>
    <t>Central Heat Pump-FS (propane or gas space)</t>
  </si>
  <si>
    <t>Energy Efficient Fan Control</t>
  </si>
  <si>
    <t>Heat Pump Replacement - CAC Gas</t>
  </si>
  <si>
    <t>Heat Pump Replacement - CAC Propane</t>
  </si>
  <si>
    <t>High Efficiency Forced Air Unit (HE FAU) - Early Replacement</t>
  </si>
  <si>
    <t>High Efficiency Forced Air Unit (HE FAU) - On Burnout</t>
  </si>
  <si>
    <t>Mini-Split Heat Pump replacing wall furnace</t>
  </si>
  <si>
    <t>Mini-Split Heat Pump replacing Window AC and Wall Furnace</t>
  </si>
  <si>
    <t>Split/Packaged Heat Pump replacing AC with Gas Furnace</t>
  </si>
  <si>
    <t>Split/packaged Heat Pump replacing gas furnace</t>
  </si>
  <si>
    <t>Heat Pump Pool Heater replacing Gas Pool Heater</t>
  </si>
  <si>
    <t>Pilots</t>
  </si>
  <si>
    <r>
      <t xml:space="preserve">Customer Enrollment </t>
    </r>
    <r>
      <rPr>
        <b/>
        <vertAlign val="superscript"/>
        <sz val="12"/>
        <color rgb="FF000000"/>
        <rFont val="Times New Roman"/>
        <family val="1"/>
      </rPr>
      <t>8</t>
    </r>
  </si>
  <si>
    <t>Pilot Outreach &amp; Assessment</t>
  </si>
  <si>
    <t>Pilot In-Home Energy Education</t>
  </si>
  <si>
    <t xml:space="preserve">Total Savings/Budget </t>
  </si>
  <si>
    <t>Table A-2: Projected Participants by Housing Type</t>
  </si>
  <si>
    <t>Projected Customers Treated</t>
  </si>
  <si>
    <t>Approved PY 2026
(D.21-06-015 &amp; AL 4115E-3144G)</t>
  </si>
  <si>
    <t>Gas and Electric Customers</t>
  </si>
  <si>
    <t xml:space="preserve">Single Family </t>
  </si>
  <si>
    <t>Multifamily</t>
  </si>
  <si>
    <t xml:space="preserve"> - </t>
  </si>
  <si>
    <t xml:space="preserve">Mobile Homes </t>
  </si>
  <si>
    <t>Owners - Total</t>
  </si>
  <si>
    <t>Single Family</t>
  </si>
  <si>
    <t>Mobile Homes</t>
  </si>
  <si>
    <t>Renters - Total</t>
  </si>
  <si>
    <t>Electric Customers (only)</t>
  </si>
  <si>
    <t>Gas Customers (only)</t>
  </si>
  <si>
    <t xml:space="preserve"> </t>
  </si>
  <si>
    <t>Total Customers</t>
  </si>
  <si>
    <t>MFWB Customers</t>
  </si>
  <si>
    <t>Properties</t>
  </si>
  <si>
    <t>Multifamily Tenant Units</t>
  </si>
  <si>
    <t>Units Indirectly Treated (CAM)</t>
  </si>
  <si>
    <t xml:space="preserve">- </t>
  </si>
  <si>
    <t>* Multifamily is defined as 5 or more units as proposed in this Application.</t>
  </si>
  <si>
    <t>Table A-3 ESA Bill Savings</t>
  </si>
  <si>
    <t>ESA Table A-3a</t>
  </si>
  <si>
    <r>
      <t>Bill Savings Calculations by Program Year (ESA Main - SF, MH)</t>
    </r>
    <r>
      <rPr>
        <b/>
        <vertAlign val="superscript"/>
        <sz val="12"/>
        <rFont val="Times New Roman"/>
        <family val="1"/>
      </rPr>
      <t xml:space="preserve"> </t>
    </r>
  </si>
  <si>
    <t>Program Year</t>
  </si>
  <si>
    <t>Program Costs</t>
  </si>
  <si>
    <t>Program Lifecycle Bill Savings</t>
  </si>
  <si>
    <t>Program Bill Savings/ Cost Ratio</t>
  </si>
  <si>
    <t>Per Home Average Lifecycle Bill Savings</t>
  </si>
  <si>
    <t>ESA Table A-3b</t>
  </si>
  <si>
    <t xml:space="preserve">Bill Savings Calculations by Program Year - MFWB (In-Unit and CAM) </t>
  </si>
  <si>
    <t>Per In-Unit Average Lifecycle Bill Savings</t>
  </si>
  <si>
    <t>Per Property Average Lifecycle Bill Savings</t>
  </si>
  <si>
    <t>ESA Table A-3c</t>
  </si>
  <si>
    <r>
      <rPr>
        <b/>
        <sz val="12"/>
        <color rgb="FF000000"/>
        <rFont val="Times New Roman"/>
        <family val="1"/>
      </rPr>
      <t>Bill Savings Calculations by Program Year (Electrification Pilot)</t>
    </r>
    <r>
      <rPr>
        <b/>
        <vertAlign val="superscript"/>
        <sz val="12"/>
        <color rgb="FF000000"/>
        <rFont val="Times New Roman"/>
        <family val="1"/>
      </rPr>
      <t xml:space="preserve"> </t>
    </r>
  </si>
  <si>
    <t>Intentionally left blank - pending Commission approval and selection of implementer.</t>
  </si>
  <si>
    <t xml:space="preserve">Table A-4: ESA and CARE Studies Budget </t>
  </si>
  <si>
    <t>Proposed Timelines and Budgets for Future Studies &amp; Evaluation</t>
  </si>
  <si>
    <t>ESA</t>
  </si>
  <si>
    <t>CARE</t>
  </si>
  <si>
    <t>[1] ESA Funded 
Total</t>
  </si>
  <si>
    <t>[2] CARE Funded
 Total</t>
  </si>
  <si>
    <t>SDGE 
Total</t>
  </si>
  <si>
    <t>All IOUs
Proposed Budget</t>
  </si>
  <si>
    <r>
      <t xml:space="preserve">Studies </t>
    </r>
    <r>
      <rPr>
        <vertAlign val="superscript"/>
        <sz val="11"/>
        <rFont val="Times New Roman"/>
        <family val="1"/>
      </rPr>
      <t>[1]</t>
    </r>
  </si>
  <si>
    <r>
      <t>2031 Low Income Needs Assessments</t>
    </r>
    <r>
      <rPr>
        <vertAlign val="superscript"/>
        <sz val="11"/>
        <color rgb="FF000000"/>
        <rFont val="Times New Roman"/>
        <family val="1"/>
      </rPr>
      <t xml:space="preserve"> [2]</t>
    </r>
  </si>
  <si>
    <r>
      <t>Impact Evaluations (2 studies):  ESA Main and MFWB</t>
    </r>
    <r>
      <rPr>
        <vertAlign val="superscript"/>
        <sz val="11"/>
        <rFont val="Times New Roman"/>
        <family val="1"/>
      </rPr>
      <t xml:space="preserve"> [3]</t>
    </r>
  </si>
  <si>
    <r>
      <t xml:space="preserve">Non-Energy Benefits Study + Tool Update </t>
    </r>
    <r>
      <rPr>
        <vertAlign val="superscript"/>
        <sz val="11"/>
        <rFont val="Times New Roman"/>
        <family val="1"/>
      </rPr>
      <t>[4]</t>
    </r>
  </si>
  <si>
    <r>
      <t xml:space="preserve">SDG&amp;E Portion (15%) for Statewide Studies </t>
    </r>
    <r>
      <rPr>
        <vertAlign val="superscript"/>
        <sz val="11"/>
        <color theme="1"/>
        <rFont val="Times New Roman"/>
        <family val="1"/>
      </rPr>
      <t>[5]</t>
    </r>
  </si>
  <si>
    <r>
      <rPr>
        <sz val="11"/>
        <color rgb="FF000000"/>
        <rFont val="Times New Roman"/>
        <family val="1"/>
      </rPr>
      <t xml:space="preserve">Evolving Study and Data Needs Budgets (Each IOU) </t>
    </r>
    <r>
      <rPr>
        <vertAlign val="superscript"/>
        <sz val="11"/>
        <color rgb="FF000000"/>
        <rFont val="Times New Roman"/>
        <family val="1"/>
      </rPr>
      <t>[6]</t>
    </r>
  </si>
  <si>
    <r>
      <t xml:space="preserve">Total </t>
    </r>
    <r>
      <rPr>
        <b/>
        <vertAlign val="superscript"/>
        <sz val="11"/>
        <color theme="1"/>
        <rFont val="Times New Roman"/>
        <family val="1"/>
      </rPr>
      <t>[7]</t>
    </r>
  </si>
  <si>
    <t>Table A-4 does not include FERA funded studies such as the joint IOU annual estimates of customers eligible for CARE and FERA programs.</t>
  </si>
  <si>
    <t>Assumptions:</t>
  </si>
  <si>
    <t>[1] Statewide Low-Income EM&amp;V study budget payments are allocated as:  30% PG&amp;E, 30% SCE, 25% SoCal Gas and SDG&amp;E 15%.</t>
  </si>
  <si>
    <t>[2] For the 2031 and 2034 LINAs, assume spending is evenly spread across 2030 and 2031. LINA studies are funded 50/50 via ESA and CARE budgets.  The 2028 LINA will be conducted during PYs 2027 and 2028.</t>
  </si>
  <si>
    <t>[3] For Impact Evaluations, assume program ramp-up will take place in 2028, and 2029 would be the representative year for program data analyses.</t>
  </si>
  <si>
    <t>[4] For Non-Energy-Benefits Study, assume spending is evenly spread across program years 2029 and 2030.</t>
  </si>
  <si>
    <t>[5] These values excludes the Evolving Study and Data Needs budget amounts.</t>
  </si>
  <si>
    <t xml:space="preserve">[6] Evolving Study and Data Needs budget is not a statewide study.  PG&amp;E, SoCalGas, and SCE are each requesting $350,000 and SDG&amp;E is requesting $300,000.  Assumes spending is spread across program years 2029, 2030, and 2031.  </t>
  </si>
  <si>
    <t xml:space="preserve">[7] The total incorporates all IOU proposed statewide study budgets as well as the evolving needs budget for all IOUs.  </t>
  </si>
  <si>
    <t xml:space="preserve">Table B-1: CARE Program Budget </t>
  </si>
  <si>
    <t>CARE Budget Categories</t>
  </si>
  <si>
    <t xml:space="preserve">Total 
PYs 2028-2031 </t>
  </si>
  <si>
    <t>Outreach</t>
  </si>
  <si>
    <t>Processing, Certification, Recertification</t>
  </si>
  <si>
    <t>Post Enrollment Verification</t>
  </si>
  <si>
    <t>Enrollment and Reenrollment Verification (SCE Only)</t>
  </si>
  <si>
    <t>IT Programming</t>
  </si>
  <si>
    <t>Studies &amp; Pilots</t>
  </si>
  <si>
    <t>Measurement &amp; Evaluation</t>
  </si>
  <si>
    <t xml:space="preserve">CPUC </t>
  </si>
  <si>
    <t xml:space="preserve">   Energy Division Staff</t>
  </si>
  <si>
    <r>
      <t xml:space="preserve">   CHANGE </t>
    </r>
    <r>
      <rPr>
        <b/>
        <vertAlign val="superscript"/>
        <sz val="11"/>
        <rFont val="Book Antiqua"/>
        <family val="1"/>
      </rPr>
      <t>1</t>
    </r>
  </si>
  <si>
    <t>SUBTOTAL ADMINISTRATIVE COSTS</t>
  </si>
  <si>
    <r>
      <rPr>
        <b/>
        <sz val="11"/>
        <color rgb="FF000000"/>
        <rFont val="Book Antiqua"/>
        <family val="1"/>
      </rPr>
      <t xml:space="preserve">CARE Discount Budget </t>
    </r>
    <r>
      <rPr>
        <b/>
        <vertAlign val="superscript"/>
        <sz val="11"/>
        <color rgb="FF000000"/>
        <rFont val="Book Antiqua"/>
        <family val="1"/>
      </rPr>
      <t>2</t>
    </r>
  </si>
  <si>
    <t>TOTAL PROGRAM COSTS &amp; CUSTOMER DISCOUNTS</t>
  </si>
  <si>
    <t>1 - CHANGES is managed by the Commission’s Consumers Affairs Branch and Energy Division staff.</t>
  </si>
  <si>
    <t>2 - CARE Discount is based on 2026 CARE PPP forecast in AL 4717-E filed 9/30/25 and AL 3462-G filed 10/31/25 +1% per year, an accepted annual forecasting methodology.</t>
  </si>
  <si>
    <t>Table B-2: 2028-2031 CARE Enrollment/Participation</t>
  </si>
  <si>
    <t xml:space="preserve"> Total Enrolled       12-31-24</t>
  </si>
  <si>
    <t>Total Enrolled Through August 2025</t>
  </si>
  <si>
    <t>Estimated PY2025 Net Enrollments</t>
  </si>
  <si>
    <t>Estimated Year End PY2025 Participation</t>
  </si>
  <si>
    <t>Estimated  PY 2025 Enrollment Rate (a)</t>
  </si>
  <si>
    <t>Estimated PY2026 Net Enrollments</t>
  </si>
  <si>
    <t>Estimated Year End PY2026 Participation</t>
  </si>
  <si>
    <t>Estimated  PY 2026 Enrollment Rate (a)</t>
  </si>
  <si>
    <t>% changes in enrollment 2025 to 2026</t>
  </si>
  <si>
    <t>Estimated PY2027 Net Enrollments</t>
  </si>
  <si>
    <t>Estimated Year End PY 2027 Participation</t>
  </si>
  <si>
    <t>Estimated  PY 2027 Enrollment Rate (a)</t>
  </si>
  <si>
    <t>% changes in enrollment 2026 to 2027</t>
  </si>
  <si>
    <t>(Source)</t>
  </si>
  <si>
    <t>(1)</t>
  </si>
  <si>
    <t>(2)</t>
  </si>
  <si>
    <t>(3)</t>
  </si>
  <si>
    <t>(4)</t>
  </si>
  <si>
    <t xml:space="preserve">Estimated PY 2028 Net Enrollments </t>
  </si>
  <si>
    <t>Estimated Year End PY 2028 Participation</t>
  </si>
  <si>
    <t>Estimated  PY 2028 Enrollment Rate (a)</t>
  </si>
  <si>
    <t>% changes in enrollment 2027 to 2028</t>
  </si>
  <si>
    <t xml:space="preserve">Estimated PY 2029 Net Enrollments </t>
  </si>
  <si>
    <t>Estimated Year End PY 2029 Participation</t>
  </si>
  <si>
    <t>Estimated PY 2029 Enrollment Rate (a)</t>
  </si>
  <si>
    <t>% changes in enrollment 2028 to 2029</t>
  </si>
  <si>
    <t xml:space="preserve">Estimated PY 2030 Net Enrollments </t>
  </si>
  <si>
    <t>Estimated Year End PY 2030 Participation</t>
  </si>
  <si>
    <t>Estimated PY 2030 Enrollment Rate (a)</t>
  </si>
  <si>
    <t>% changes in enrollment 2029 to 2030</t>
  </si>
  <si>
    <t xml:space="preserve">Estimated PY 2031 Net Enrollments </t>
  </si>
  <si>
    <t>Estimated Year End PY 2031 Participation</t>
  </si>
  <si>
    <t>Estimated PY 2031 Enrollment Rate (a)</t>
  </si>
  <si>
    <t>% changes in enrollment 2030 to 2031</t>
  </si>
  <si>
    <t xml:space="preserve">Table C-1: FERA Program Budget </t>
  </si>
  <si>
    <t>FERA Budget Categories</t>
  </si>
  <si>
    <t xml:space="preserve">Measurement &amp; Evaluation </t>
  </si>
  <si>
    <t>CPUC Energy Division Staff</t>
  </si>
  <si>
    <t>Subtotal Administrative Costs</t>
  </si>
  <si>
    <t>Total Program Costs &amp; Customer Discounts</t>
  </si>
  <si>
    <t>Table C-2 2028-2031 FERA Enrollment/Participation</t>
  </si>
  <si>
    <t>(3a)</t>
  </si>
  <si>
    <t xml:space="preserve">(a) Estimated Goal Rate will fluctuate based on updated FERA Eligibility information.  </t>
  </si>
  <si>
    <t>(1) FERA 2024 Annual Report dated March 2, 2025.</t>
  </si>
  <si>
    <t>(2) Prepared Testimony of Roland Mollen on behalf of SDG&amp;E ERRATA August 28, 2025 Table D-2 at SDG&amp;E - 15.</t>
  </si>
  <si>
    <t>(3) Based on most recent estimates from 2025 enrollments, eligibility factors.</t>
  </si>
  <si>
    <t>(4) Assumes 70% enrollment goal.</t>
  </si>
  <si>
    <r>
      <t>Table D-1: CARE/ESA/CAS Gas Rate Impacts</t>
    </r>
    <r>
      <rPr>
        <b/>
        <vertAlign val="superscript"/>
        <sz val="11"/>
        <rFont val="Book Antiqua"/>
        <family val="1"/>
      </rPr>
      <t xml:space="preserve"> [1]</t>
    </r>
  </si>
  <si>
    <r>
      <t>Category</t>
    </r>
    <r>
      <rPr>
        <b/>
        <vertAlign val="superscript"/>
        <sz val="11"/>
        <rFont val="Book Antiqua"/>
        <family val="1"/>
      </rPr>
      <t xml:space="preserve"> [2]</t>
    </r>
  </si>
  <si>
    <r>
      <t xml:space="preserve">Average Rate Excluding CARE/ESA Surcharge
($/Therm) </t>
    </r>
    <r>
      <rPr>
        <b/>
        <vertAlign val="superscript"/>
        <sz val="11"/>
        <rFont val="Book Antiqua"/>
        <family val="1"/>
      </rPr>
      <t>[3]</t>
    </r>
  </si>
  <si>
    <t>CARE Discount Portion of Rate
($/Therm)</t>
  </si>
  <si>
    <t>CARE Administration Portion of Rate
($/Therm)</t>
  </si>
  <si>
    <t>ESA Program Portion of Rate
($/Therm)</t>
  </si>
  <si>
    <t>ESA Program Administration Portion of Rate
($/Therm)</t>
  </si>
  <si>
    <t>CAS Portion of Rate
($/Therm)</t>
  </si>
  <si>
    <r>
      <t xml:space="preserve">Total CARE/ESA Surcharge
($/Therm) </t>
    </r>
    <r>
      <rPr>
        <b/>
        <vertAlign val="superscript"/>
        <sz val="11"/>
        <rFont val="Book Antiqua"/>
        <family val="1"/>
      </rPr>
      <t>[3]</t>
    </r>
  </si>
  <si>
    <r>
      <t xml:space="preserve">Average Rate Including CARE/ESA Surcharge
($/Therm) </t>
    </r>
    <r>
      <rPr>
        <b/>
        <vertAlign val="superscript"/>
        <sz val="11"/>
        <rFont val="Book Antiqua"/>
        <family val="1"/>
      </rPr>
      <t>[3]</t>
    </r>
  </si>
  <si>
    <t>Customer Type</t>
  </si>
  <si>
    <t>Residential (non CARE)</t>
  </si>
  <si>
    <t>NA</t>
  </si>
  <si>
    <t>Residential (CARE)</t>
  </si>
  <si>
    <r>
      <t>Commercial</t>
    </r>
    <r>
      <rPr>
        <b/>
        <vertAlign val="superscript"/>
        <sz val="11"/>
        <rFont val="Book Antiqua"/>
        <family val="1"/>
      </rPr>
      <t xml:space="preserve"> [4]</t>
    </r>
  </si>
  <si>
    <r>
      <t xml:space="preserve">Industrial </t>
    </r>
    <r>
      <rPr>
        <b/>
        <vertAlign val="superscript"/>
        <sz val="11"/>
        <rFont val="Book Antiqua"/>
        <family val="1"/>
      </rPr>
      <t>[5]</t>
    </r>
  </si>
  <si>
    <t>Agricultural</t>
  </si>
  <si>
    <t>System</t>
  </si>
  <si>
    <t>[1] The table above is based off of January 1, 2026 Public Purpose Program Surcharge rates.</t>
  </si>
  <si>
    <t>[2] Category types will vary across IOUs.</t>
  </si>
  <si>
    <t>[3] GAS CAS revenue requirement is part of transporation rates and not part of Public Purchase Surcharge Rate. Bundled rates include CAS revenue requirement .</t>
  </si>
  <si>
    <t>[4] Core C/I- Core Commercial and Industrial Customers generally use smaller quantities of gas, and the utility purchases their gas.</t>
  </si>
  <si>
    <t>[5] Noncore C/I-Non-Core Commercial and Industrial Customers are generally large gas users who purchase their own natural gas supplies for SoCalGas to transport.</t>
  </si>
  <si>
    <t>Note: Associated balancing account amortizations are excluded from projected rate impacts.</t>
  </si>
  <si>
    <r>
      <t xml:space="preserve">Table D-2: CARE/FERA/ESA/CAS Electric Rate Impacts </t>
    </r>
    <r>
      <rPr>
        <b/>
        <vertAlign val="superscript"/>
        <sz val="11"/>
        <rFont val="Book Antiqua"/>
        <family val="1"/>
      </rPr>
      <t>[1]</t>
    </r>
  </si>
  <si>
    <r>
      <t xml:space="preserve">Category </t>
    </r>
    <r>
      <rPr>
        <b/>
        <vertAlign val="superscript"/>
        <sz val="11"/>
        <rFont val="Book Antiqua"/>
        <family val="1"/>
      </rPr>
      <t>[2]</t>
    </r>
  </si>
  <si>
    <t>Average Rate Excluding CARE/FERA/ESA/CAS Surcharge
(¢/kWh)</t>
  </si>
  <si>
    <t>CARE Rate Discount Portion of Rate
(¢/kWh)</t>
  </si>
  <si>
    <t>CARE Administration Portion of Rate
(¢/kWh)</t>
  </si>
  <si>
    <t>FERA Rate Discount Portion of Rate
(¢/kWh)</t>
  </si>
  <si>
    <t>FERA Administration Portion of Rate
(¢/kWh)</t>
  </si>
  <si>
    <t>ESA Program Portion of Rate
(¢/kWh)</t>
  </si>
  <si>
    <t>ESA Administration Portion of Rate
(¢/kWh)</t>
  </si>
  <si>
    <t>CAS Portion of Rate
(¢/kWh)</t>
  </si>
  <si>
    <r>
      <t xml:space="preserve">Total CARE/FERA/ESA/CAS Surcharge 
(¢/kWh) </t>
    </r>
    <r>
      <rPr>
        <b/>
        <vertAlign val="superscript"/>
        <sz val="11"/>
        <rFont val="Book Antiqua"/>
        <family val="1"/>
      </rPr>
      <t>[3]</t>
    </r>
  </si>
  <si>
    <t>Average Rate including surcharge 
(¢/kWh)</t>
  </si>
  <si>
    <t>CAS Portion of Rate</t>
  </si>
  <si>
    <r>
      <t xml:space="preserve">Residential (non-CARE) </t>
    </r>
    <r>
      <rPr>
        <b/>
        <vertAlign val="superscript"/>
        <sz val="11"/>
        <rFont val="Book Antiqua"/>
        <family val="1"/>
      </rPr>
      <t>[4]</t>
    </r>
  </si>
  <si>
    <r>
      <t xml:space="preserve">Residential (CARE) </t>
    </r>
    <r>
      <rPr>
        <b/>
        <vertAlign val="superscript"/>
        <sz val="11"/>
        <rFont val="Book Antiqua"/>
        <family val="1"/>
      </rPr>
      <t>[4]</t>
    </r>
  </si>
  <si>
    <t>Small Commercial</t>
  </si>
  <si>
    <t>Med. &amp; Lg. Commercial &amp; Industrial</t>
  </si>
  <si>
    <t>Agriculture</t>
  </si>
  <si>
    <t>[1] - Rates are based on current rates effective 1/1/2026. Separation of Medium Commercial and Large C&amp;I customer classes was implemented with the 2024 GRC P2 and effective 4/1/2026 per AL 4791-E/E-A.</t>
  </si>
  <si>
    <t>[2] - Category types will vary across IOUs.</t>
  </si>
  <si>
    <t>[3] - Associated balancing account amortizations are excluded from projected rate impacts.</t>
  </si>
  <si>
    <t>[4] - Residential Non-CARE and CARE customer types are included for illustrative purposes. Residential CARE customers are exempt from CARE/FERA discounts and administration costs.</t>
  </si>
  <si>
    <t>3 -  Study budget is the IOU Portion of Statewide Studies Budget from Tab A-4 Studies Budget.</t>
  </si>
  <si>
    <t>Measure Category</t>
  </si>
  <si>
    <t>Other - Customer Enrollment</t>
  </si>
  <si>
    <t>Grand Total</t>
  </si>
  <si>
    <t>See note 5</t>
  </si>
  <si>
    <r>
      <t>Approved PY 2026
(D.21-06-015, AL 4115E-3144G &amp; 
AL 4482-3324G)</t>
    </r>
    <r>
      <rPr>
        <b/>
        <vertAlign val="superscript"/>
        <sz val="8"/>
        <rFont val="Times New Roman"/>
        <family val="1"/>
      </rPr>
      <t>4</t>
    </r>
  </si>
  <si>
    <t>2 -  These cost categories conform to the definition as used by Energy Efficiency programs and defined in Appendix C of the EE Policy Manual V2, April 2020. See D.21-06-015, OP 112. (ex. Engineering, Reporting).</t>
  </si>
  <si>
    <t>Total PYs 
2028-2031</t>
  </si>
  <si>
    <t xml:space="preserve">Total PYs 
2028-2031 </t>
  </si>
  <si>
    <t xml:space="preserve">[12] Intentionally left blank - pending Commission approval and selection of implementer. Final electrification measures, quantities and savings will be determined once the Pilot implementer has been contracted. </t>
  </si>
  <si>
    <t>Table 5d: PPPD (PY 2026-2027) &amp; Electrification  Pilot (PY 2028-2031) [12]</t>
  </si>
  <si>
    <t xml:space="preserve">ENERGY SAVINGS ASSISTANCE, CALIFORNIA ALTERNATE RATES FOR ENERGY, </t>
  </si>
  <si>
    <t>FAMILY ENERGY RATE ASSISTANCE PROGRAM PLANS</t>
  </si>
  <si>
    <t>Table 6 ESA HH Treatment Target</t>
  </si>
  <si>
    <t>ATTACHMENT B</t>
  </si>
  <si>
    <t>AND BUDGETS FOR PROGRAM YEARS 2028-2031</t>
  </si>
  <si>
    <t>SCB (Base) [3]</t>
  </si>
  <si>
    <t>SCH (High) [3]</t>
  </si>
  <si>
    <t>(a) Estimated CARE Enrollment Rate will fluctuate based on updated CARE Eligibility information.</t>
  </si>
  <si>
    <t>(1) CARE 2024 Annual Report dated June 27, 2025.</t>
  </si>
  <si>
    <t>(2) CARE Net Enrollment as of SDG&amp;E's August 2025 Low Income Monthly Report dated September 22, 2025.</t>
  </si>
  <si>
    <t>(4) Assumes maintaining or exceeding program goal of 90% enrollment.</t>
  </si>
  <si>
    <t>4 -  MFWB program budget per SDG&amp;E Advice Letter 4115-E/3144-G,Table 4 and SDG&amp;E’s administrative costs as outlined in AL 4482-E/3324-G, Table 1. These amounts differs than the forecasted amount filed in the
      PY 2027 Bridge Application 25-06-022.</t>
  </si>
  <si>
    <t>[1] - Resolution E-5394, OP 2 approved the $4,051,000 CAS Phase 1 development budget from 2025 to 2027 and SDG&amp;E's 15% cost share as requested in AL 4543-E/3365-G - $4,051,000 X 15% = $607,650.</t>
  </si>
  <si>
    <t>[2] - Resolution E-5394 directs program year 2028 and 2029 to be included in the this application for approval.</t>
  </si>
  <si>
    <t>[3] - Forecasted costs for IOU maintenance, assumes +3% annual escalation in Program Years 2030-2031.</t>
  </si>
  <si>
    <r>
      <t>New - Prescriptive Air Sealing</t>
    </r>
    <r>
      <rPr>
        <b/>
        <vertAlign val="superscript"/>
        <sz val="10"/>
        <rFont val="Times New Roman"/>
        <family val="1"/>
      </rPr>
      <t>4</t>
    </r>
  </si>
  <si>
    <t xml:space="preserve">1 - PY 2026 MFWB values are from authorized SDG&amp;E Advice Letter 4115-E/3144-G, Table 4, effective Dec 30, 2022. </t>
  </si>
  <si>
    <t>2 - PY 2026 Budget based on the revised measure mix supporting AL 4115-E/3144-G, Table 4 Implementation Annual Budget by Utility.</t>
  </si>
  <si>
    <t>3 - Program Years 2027–2031 budget estimates include labor, materials, contractor administration, and escalation rates.</t>
  </si>
  <si>
    <t>4 - PY 2027 MFWB values are derived from the revised Supplemental Testimony under A.25-06-022 and savings assumptions may differ for PY 2026.</t>
  </si>
  <si>
    <r>
      <rPr>
        <vertAlign val="superscript"/>
        <sz val="10"/>
        <color rgb="FF000000"/>
        <rFont val="Times New Roman"/>
        <family val="1"/>
      </rPr>
      <t>1</t>
    </r>
    <r>
      <rPr>
        <sz val="10"/>
        <color rgb="FF000000"/>
        <rFont val="Times New Roman"/>
        <family val="1"/>
      </rPr>
      <t xml:space="preserve">  Based on Revised Measure Mix, per AL 3842-E/3012-G et.al. and Revised Forecast per Bridge Funding Application A.25-06-022.</t>
    </r>
  </si>
  <si>
    <r>
      <t xml:space="preserve">2  </t>
    </r>
    <r>
      <rPr>
        <sz val="10"/>
        <color rgb="FF000000"/>
        <rFont val="Times New Roman"/>
        <family val="1"/>
      </rPr>
      <t xml:space="preserve">Program Years 2027-2031 Budget includes estimates for labor, materials, contractor administration and escalation rates. </t>
    </r>
  </si>
  <si>
    <r>
      <t xml:space="preserve">3  </t>
    </r>
    <r>
      <rPr>
        <sz val="10"/>
        <color rgb="FF000000"/>
        <rFont val="Times New Roman"/>
        <family val="1"/>
      </rPr>
      <t>Air Sealing may include outlet cover plate gaskets, attic access weatherization, weatherstripping - door, caulking and minor home repairs.  Minor home repairs predominantly are door jamb repair / replacement, door repair, and window putty.</t>
    </r>
  </si>
  <si>
    <r>
      <t xml:space="preserve">4  </t>
    </r>
    <r>
      <rPr>
        <sz val="10"/>
        <color rgb="FF000000"/>
        <rFont val="Times New Roman"/>
        <family val="1"/>
      </rPr>
      <t>Prescriptive Air Sealing is a new parent measure and may include outlet covers, plate gaskets, attic access weatherization, weatherstripping - door, caulking and minor home repairs.  Minor home repairs predominantly are door jamb repair / replacement, door repair, and window putty. While air sealing in mobile homes meet the definition of Health, Comfort, and Safety (HCS) measures, these savings values are combined with air sealing in single family homes and categorized as 'Weatherization.'</t>
    </r>
  </si>
  <si>
    <t>FERA is 100% electric. N/A for gas.</t>
  </si>
  <si>
    <t>Total 
(2028-2031)</t>
  </si>
  <si>
    <t>Total
2028-2031</t>
  </si>
  <si>
    <t>[1] - Formerly known as the Resource TRC, updated per: June 2018 Recommendations of the ESA Cost Effectiveness Working Group.</t>
  </si>
  <si>
    <t>[2] - Provided for PY2021 through PY2026 in compliance with Decision 19-05-019.</t>
  </si>
  <si>
    <t>[3] - SCT provided in compliance with D.24-07-015 OP1.  There are two values for SCT: SCB or SCT Base and SCH or SCT High.</t>
  </si>
  <si>
    <t>[13] - The CET was updated on June 26, 2026 to correct an issue affecting electric cost-effectiveness outputs associated with Avoided Cost Version 2026. However, due to the timing of the update, the expected use of a different avoided cost version for reporting actuals, and SDG&amp;E’s decision not to re-run the ESACET analysis for the four-year plan—instead removing PY 2032 and 2033—the cost-effectiveness values presented in this table are representative of the CET version approved at the time the 6-year application was submitted.</t>
  </si>
  <si>
    <r>
      <rPr>
        <b/>
        <sz val="11"/>
        <color rgb="FF000000"/>
        <rFont val="Times New Roman"/>
        <family val="1"/>
      </rPr>
      <t>Table 5: ESA Annual Energy Savings Goals (kWh, kW, Therms)</t>
    </r>
    <r>
      <rPr>
        <b/>
        <vertAlign val="superscript"/>
        <sz val="11"/>
        <color rgb="FF000000"/>
        <rFont val="Times New Roman"/>
        <family val="1"/>
      </rPr>
      <t>,</t>
    </r>
    <r>
      <rPr>
        <b/>
        <sz val="11"/>
        <color rgb="FF000000"/>
        <rFont val="Times New Roman"/>
        <family val="1"/>
      </rPr>
      <t xml:space="preserve"> Budget, Cost Effectiveness Tests [13]</t>
    </r>
  </si>
  <si>
    <t xml:space="preserve">       OP 3 approved SDG&amp;E's $3,621,692 IT/administrative budget that covers PYs 2024-2027 as requested in AL 4543-E/3365-G.</t>
  </si>
  <si>
    <t xml:space="preserve">A-1b ESA Pilot </t>
  </si>
  <si>
    <t>Table 7: ESA Portfolio Budget by Category (Show Full Budget Amount)</t>
  </si>
  <si>
    <r>
      <rPr>
        <vertAlign val="superscript"/>
        <sz val="10"/>
        <color rgb="FF000000"/>
        <rFont val="Times New Roman"/>
        <family val="1"/>
      </rPr>
      <t>5</t>
    </r>
    <r>
      <rPr>
        <sz val="10"/>
        <color rgb="FF000000"/>
        <rFont val="Times New Roman"/>
        <family val="1"/>
      </rPr>
      <t xml:space="preserve">  See https://insights.esource.com/documents/HI TRM 2024 v1.xlsx#page=1 . SDG&amp;E has modified this workpaper to better align with SDG&amp;E climate zones.</t>
    </r>
  </si>
  <si>
    <t xml:space="preserve">Table A-1b, Planning Assumptions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</si>
</sst>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yymmmmdd"/>
    <numFmt numFmtId="167" formatCode="#,##0.00&quot; $&quot;;\-#,##0.00&quot; $&quot;"/>
    <numFmt numFmtId="168" formatCode=";;;"/>
    <numFmt numFmtId="169" formatCode="dd/mm/yy"/>
    <numFmt numFmtId="170" formatCode="[$-409]mmmm\ d\,\ yyyy;@"/>
    <numFmt numFmtId="171" formatCode="General_)"/>
    <numFmt numFmtId="172" formatCode="_-* #,##0.00\ _D_M_-;\-* #,##0.00\ _D_M_-;_-* &quot;-&quot;??\ _D_M_-;_-@_-"/>
    <numFmt numFmtId="173" formatCode="_-* #,##0.00\ &quot;DM&quot;_-;\-* #,##0.00\ &quot;DM&quot;_-;_-* &quot;-&quot;??\ &quot;DM&quot;_-;_-@_-"/>
    <numFmt numFmtId="174" formatCode="0.000"/>
    <numFmt numFmtId="175" formatCode="0.00000"/>
    <numFmt numFmtId="176" formatCode="&quot;$&quot;#,##0"/>
    <numFmt numFmtId="177" formatCode="&quot;$&quot;#,##0.00000_);[Red]\(&quot;$&quot;#,##0.00000\)"/>
    <numFmt numFmtId="178" formatCode="_([$$-409]* #,##0.00_);_([$$-409]* \(#,##0.00\);_([$$-409]* &quot;-&quot;??_);_(@_)"/>
    <numFmt numFmtId="179" formatCode="0.0%"/>
    <numFmt numFmtId="180" formatCode="#,##0;\(#,##0\);&quot;-&quot;"/>
    <numFmt numFmtId="181" formatCode="0%;;&quot;-&quot;"/>
    <numFmt numFmtId="182" formatCode="[=0]&quot;-&quot;;0.0%"/>
    <numFmt numFmtId="183" formatCode="#,##0.00000_);[Red]\(#,##0.00000\)"/>
    <numFmt numFmtId="184" formatCode="0.0000"/>
    <numFmt numFmtId="185" formatCode="#,##0.00000"/>
  </numFmts>
  <fonts count="18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sz val="9"/>
      <name val="Arial"/>
      <family val="2"/>
    </font>
    <font>
      <sz val="12"/>
      <name val="Arial"/>
      <family val="2"/>
    </font>
    <font>
      <sz val="10"/>
      <color indexed="8"/>
      <name val="Arial"/>
      <family val="2"/>
    </font>
    <font>
      <b/>
      <sz val="10"/>
      <color indexed="8"/>
      <name val="Arial"/>
      <family val="2"/>
    </font>
    <font>
      <b/>
      <sz val="8"/>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0"/>
      <color indexed="10"/>
      <name val="Arial"/>
      <family val="2"/>
    </font>
    <font>
      <sz val="10"/>
      <color indexed="8"/>
      <name val="MS Sans Serif"/>
      <family val="2"/>
    </font>
    <font>
      <b/>
      <u/>
      <sz val="11"/>
      <color indexed="37"/>
      <name val="Arial"/>
      <family val="2"/>
    </font>
    <font>
      <b/>
      <sz val="18"/>
      <name val="Arial"/>
      <family val="2"/>
    </font>
    <font>
      <sz val="10"/>
      <color indexed="12"/>
      <name val="Arial"/>
      <family val="2"/>
    </font>
    <font>
      <sz val="7"/>
      <name val="Small Fonts"/>
      <family val="2"/>
    </font>
    <font>
      <sz val="10"/>
      <name val="Tahoma"/>
      <family val="2"/>
    </font>
    <font>
      <sz val="8"/>
      <color indexed="12"/>
      <name val="Arial"/>
      <family val="2"/>
    </font>
    <font>
      <sz val="8"/>
      <color indexed="8"/>
      <name val="Arial"/>
      <family val="2"/>
    </font>
    <font>
      <sz val="10"/>
      <name val="Helv"/>
      <charset val="204"/>
    </font>
    <font>
      <b/>
      <sz val="10"/>
      <color indexed="39"/>
      <name val="Arial"/>
      <family val="2"/>
    </font>
    <font>
      <b/>
      <sz val="11"/>
      <color indexed="9"/>
      <name val="Arial"/>
      <family val="2"/>
    </font>
    <font>
      <b/>
      <i/>
      <sz val="11"/>
      <color indexed="9"/>
      <name val="Arial"/>
      <family val="2"/>
    </font>
    <font>
      <b/>
      <sz val="9"/>
      <name val="Arial"/>
      <family val="2"/>
    </font>
    <font>
      <b/>
      <sz val="12"/>
      <color indexed="8"/>
      <name val="Arial"/>
      <family val="2"/>
    </font>
    <font>
      <i/>
      <sz val="8"/>
      <color indexed="8"/>
      <name val="Arial"/>
      <family val="2"/>
    </font>
    <font>
      <sz val="10"/>
      <color indexed="56"/>
      <name val="Arial"/>
      <family val="2"/>
    </font>
    <font>
      <sz val="10"/>
      <color indexed="39"/>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8"/>
      <name val="Arial"/>
      <family val="2"/>
    </font>
    <font>
      <b/>
      <sz val="9"/>
      <color indexed="8"/>
      <name val="Arial"/>
      <family val="2"/>
    </font>
    <font>
      <u/>
      <sz val="10"/>
      <color indexed="12"/>
      <name val="Arial"/>
      <family val="2"/>
    </font>
    <font>
      <sz val="11"/>
      <name val="Arial"/>
      <family val="2"/>
    </font>
    <font>
      <sz val="11"/>
      <name val="Interstate-LightCondensed"/>
    </font>
    <font>
      <b/>
      <sz val="15"/>
      <color indexed="56"/>
      <name val="Calibri"/>
      <family val="2"/>
    </font>
    <font>
      <b/>
      <sz val="13"/>
      <color indexed="56"/>
      <name val="Calibri"/>
      <family val="2"/>
    </font>
    <font>
      <b/>
      <sz val="11"/>
      <color indexed="8"/>
      <name val="Calibri"/>
      <family val="2"/>
    </font>
    <font>
      <sz val="11"/>
      <color indexed="10"/>
      <name val="Arial"/>
      <family val="2"/>
    </font>
    <font>
      <sz val="7"/>
      <name val="Arial"/>
      <family val="2"/>
    </font>
    <font>
      <b/>
      <sz val="11"/>
      <color indexed="18"/>
      <name val="Arial"/>
      <family val="2"/>
    </font>
    <font>
      <b/>
      <i/>
      <sz val="11"/>
      <color indexed="18"/>
      <name val="Arial"/>
      <family val="2"/>
    </font>
    <font>
      <sz val="12"/>
      <color indexed="18"/>
      <name val="MS Sans Serif"/>
      <family val="2"/>
    </font>
    <font>
      <sz val="12"/>
      <color indexed="9"/>
      <name val="MS Sans Serif"/>
      <family val="2"/>
    </font>
    <font>
      <b/>
      <sz val="11"/>
      <color indexed="9"/>
      <name val="Arial Narrow"/>
      <family val="2"/>
    </font>
    <font>
      <sz val="11"/>
      <color indexed="18"/>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sz val="18"/>
      <color indexed="18"/>
      <name val="Arial"/>
      <family val="2"/>
    </font>
    <font>
      <b/>
      <sz val="11"/>
      <color indexed="62"/>
      <name val="Calibri"/>
      <family val="2"/>
    </font>
    <font>
      <b/>
      <sz val="18"/>
      <color indexed="62"/>
      <name val="Cambria"/>
      <family val="2"/>
    </font>
    <font>
      <b/>
      <sz val="15"/>
      <color indexed="62"/>
      <name val="Calibri"/>
      <family val="2"/>
    </font>
    <font>
      <b/>
      <sz val="13"/>
      <color indexed="62"/>
      <name val="Calibri"/>
      <family val="2"/>
    </font>
    <font>
      <b/>
      <sz val="18"/>
      <color theme="3"/>
      <name val="Cambria"/>
      <family val="2"/>
      <scheme val="major"/>
    </font>
    <font>
      <sz val="11"/>
      <color rgb="FF9C6500"/>
      <name val="Calibri"/>
      <family val="2"/>
      <scheme val="minor"/>
    </font>
    <font>
      <sz val="11"/>
      <color indexed="16"/>
      <name val="Calibri"/>
      <family val="2"/>
    </font>
    <font>
      <b/>
      <sz val="11"/>
      <color indexed="53"/>
      <name val="Calibri"/>
      <family val="2"/>
    </font>
    <font>
      <i/>
      <sz val="10"/>
      <color indexed="23"/>
      <name val="Arial"/>
      <family val="2"/>
    </font>
    <font>
      <sz val="11"/>
      <color indexed="48"/>
      <name val="Calibri"/>
      <family val="2"/>
    </font>
    <font>
      <sz val="11"/>
      <color indexed="53"/>
      <name val="Calibri"/>
      <family val="2"/>
    </font>
    <font>
      <sz val="19"/>
      <color indexed="48"/>
      <name val="Arial"/>
      <family val="2"/>
    </font>
    <font>
      <sz val="11"/>
      <color rgb="FF000000"/>
      <name val="Calibri"/>
      <family val="2"/>
    </font>
    <font>
      <sz val="12"/>
      <name val="Helv"/>
    </font>
    <font>
      <sz val="10"/>
      <color theme="1"/>
      <name val="Arial Narrow"/>
      <family val="2"/>
    </font>
    <font>
      <sz val="11"/>
      <color theme="1"/>
      <name val="Arial Narrow"/>
      <family val="2"/>
    </font>
    <font>
      <sz val="10"/>
      <name val="Arial"/>
      <family val="2"/>
    </font>
    <font>
      <sz val="12"/>
      <name val="Book Antiqua"/>
      <family val="1"/>
    </font>
    <font>
      <b/>
      <sz val="11"/>
      <name val="Book Antiqua"/>
      <family val="1"/>
    </font>
    <font>
      <sz val="11"/>
      <name val="Book Antiqua"/>
      <family val="1"/>
    </font>
    <font>
      <sz val="11"/>
      <color rgb="FFFF0000"/>
      <name val="Book Antiqua"/>
      <family val="1"/>
    </font>
    <font>
      <sz val="11"/>
      <color theme="1"/>
      <name val="Book Antiqua"/>
      <family val="1"/>
    </font>
    <font>
      <b/>
      <vertAlign val="superscript"/>
      <sz val="11"/>
      <name val="Book Antiqua"/>
      <family val="1"/>
    </font>
    <font>
      <b/>
      <sz val="11"/>
      <color theme="1"/>
      <name val="Book Antiqua"/>
      <family val="1"/>
    </font>
    <font>
      <sz val="11"/>
      <color indexed="8"/>
      <name val="Book Antiqua"/>
      <family val="1"/>
    </font>
    <font>
      <b/>
      <sz val="12"/>
      <name val="Book Antiqua"/>
      <family val="1"/>
    </font>
    <font>
      <b/>
      <sz val="10"/>
      <name val="Arial"/>
      <family val="2"/>
    </font>
    <font>
      <sz val="11"/>
      <color rgb="FF000000"/>
      <name val="Book Antiqua"/>
      <family val="1"/>
    </font>
    <font>
      <sz val="12"/>
      <name val="Times New Roman"/>
      <family val="1"/>
    </font>
    <font>
      <sz val="8"/>
      <name val="Arial"/>
      <family val="2"/>
    </font>
    <font>
      <sz val="10"/>
      <name val="Times New Roman"/>
      <family val="1"/>
    </font>
    <font>
      <b/>
      <sz val="11"/>
      <color theme="1"/>
      <name val="Times New Roman"/>
      <family val="1"/>
    </font>
    <font>
      <b/>
      <sz val="11"/>
      <name val="Times New Roman"/>
      <family val="1"/>
    </font>
    <font>
      <sz val="11"/>
      <name val="Times New Roman"/>
      <family val="1"/>
    </font>
    <font>
      <sz val="11"/>
      <color theme="1"/>
      <name val="Times New Roman"/>
      <family val="1"/>
    </font>
    <font>
      <b/>
      <vertAlign val="superscript"/>
      <sz val="11"/>
      <name val="Times New Roman"/>
      <family val="1"/>
    </font>
    <font>
      <b/>
      <sz val="12"/>
      <name val="Times New Roman"/>
      <family val="1"/>
    </font>
    <font>
      <b/>
      <sz val="10"/>
      <name val="Times New Roman"/>
      <family val="1"/>
    </font>
    <font>
      <sz val="10"/>
      <color rgb="FF000000"/>
      <name val="Times New Roman"/>
      <family val="1"/>
    </font>
    <font>
      <sz val="8"/>
      <name val="Times New Roman"/>
      <family val="1"/>
    </font>
    <font>
      <b/>
      <sz val="11"/>
      <name val="Times New Roman"/>
      <family val="1"/>
    </font>
    <font>
      <sz val="11"/>
      <name val="Times New Roman"/>
      <family val="1"/>
    </font>
    <font>
      <sz val="11"/>
      <color rgb="FF000000"/>
      <name val="Times New Roman"/>
      <family val="1"/>
    </font>
    <font>
      <b/>
      <vertAlign val="superscript"/>
      <sz val="12"/>
      <name val="Times New Roman"/>
      <family val="1"/>
    </font>
    <font>
      <b/>
      <sz val="11"/>
      <color rgb="FF000000"/>
      <name val="Times New Roman"/>
      <family val="1"/>
    </font>
    <font>
      <b/>
      <vertAlign val="superscript"/>
      <sz val="11"/>
      <color rgb="FF000000"/>
      <name val="Times New Roman"/>
      <family val="1"/>
    </font>
    <font>
      <b/>
      <sz val="11"/>
      <color rgb="FFFF0000"/>
      <name val="Times New Roman"/>
      <family val="1"/>
    </font>
    <font>
      <b/>
      <sz val="11"/>
      <color rgb="FFFF0000"/>
      <name val="Book Antiqua"/>
      <family val="1"/>
    </font>
    <font>
      <b/>
      <sz val="11"/>
      <color rgb="FF000000"/>
      <name val="Book Antiqua"/>
      <family val="1"/>
    </font>
    <font>
      <vertAlign val="superscript"/>
      <sz val="11"/>
      <name val="Times New Roman"/>
      <family val="1"/>
    </font>
    <font>
      <vertAlign val="superscript"/>
      <sz val="12"/>
      <color rgb="FF000000"/>
      <name val="Times New Roman"/>
      <family val="1"/>
    </font>
    <font>
      <sz val="12"/>
      <color rgb="FF000000"/>
      <name val="Times New Roman"/>
      <family val="1"/>
    </font>
    <font>
      <vertAlign val="superscript"/>
      <sz val="12"/>
      <name val="Times New Roman"/>
      <family val="1"/>
    </font>
    <font>
      <b/>
      <sz val="10"/>
      <color rgb="FF000000"/>
      <name val="Times New Roman"/>
      <family val="1"/>
    </font>
    <font>
      <b/>
      <sz val="12"/>
      <color rgb="FF000000"/>
      <name val="Times New Roman"/>
      <family val="1"/>
    </font>
    <font>
      <b/>
      <vertAlign val="superscript"/>
      <sz val="12"/>
      <color rgb="FF000000"/>
      <name val="Times New Roman"/>
      <family val="1"/>
    </font>
    <font>
      <sz val="11"/>
      <name val="Aptos"/>
      <family val="2"/>
      <charset val="1"/>
    </font>
    <font>
      <b/>
      <sz val="11"/>
      <color theme="0" tint="-0.34998626667073579"/>
      <name val="Book Antiqua"/>
      <family val="1"/>
    </font>
    <font>
      <sz val="11"/>
      <color theme="0" tint="-0.34998626667073579"/>
      <name val="Book Antiqua"/>
      <family val="1"/>
    </font>
    <font>
      <sz val="10"/>
      <color theme="0" tint="-0.34998626667073579"/>
      <name val="Arial"/>
      <family val="2"/>
    </font>
    <font>
      <sz val="11"/>
      <color rgb="FFFF0000"/>
      <name val="Aptos Narrow"/>
      <family val="2"/>
    </font>
    <font>
      <sz val="11"/>
      <color rgb="FF000000"/>
      <name val="Aptos Narrow"/>
      <family val="2"/>
    </font>
    <font>
      <sz val="11"/>
      <color rgb="FFFF0000"/>
      <name val="Times New Roman"/>
      <family val="1"/>
    </font>
    <font>
      <sz val="11"/>
      <name val="Aptos Narrow"/>
      <family val="2"/>
    </font>
    <font>
      <b/>
      <sz val="11"/>
      <color rgb="FFFFFFFF"/>
      <name val="Times New Roman"/>
      <family val="1"/>
    </font>
    <font>
      <b/>
      <u/>
      <sz val="11"/>
      <name val="Times New Roman"/>
      <family val="1"/>
    </font>
    <font>
      <sz val="10"/>
      <color rgb="FFFF0000"/>
      <name val="Times New Roman"/>
      <family val="1"/>
    </font>
    <font>
      <b/>
      <sz val="10"/>
      <color rgb="FFFF0000"/>
      <name val="Times New Roman"/>
      <family val="1"/>
    </font>
    <font>
      <sz val="11"/>
      <color theme="1" tint="0.499984740745262"/>
      <name val="Book Antiqua"/>
      <family val="1"/>
    </font>
    <font>
      <u/>
      <sz val="10"/>
      <color theme="10"/>
      <name val="Arial"/>
      <family val="2"/>
    </font>
    <font>
      <vertAlign val="superscript"/>
      <sz val="11"/>
      <color rgb="FF000000"/>
      <name val="Times New Roman"/>
      <family val="1"/>
    </font>
    <font>
      <vertAlign val="superscript"/>
      <sz val="11"/>
      <color theme="1"/>
      <name val="Times New Roman"/>
      <family val="1"/>
    </font>
    <font>
      <u/>
      <sz val="11"/>
      <color rgb="FF467886"/>
      <name val="Aptos Narrow"/>
      <family val="2"/>
    </font>
    <font>
      <b/>
      <sz val="11"/>
      <color rgb="FF000000"/>
      <name val="Aptos Narrow"/>
      <family val="2"/>
    </font>
    <font>
      <b/>
      <vertAlign val="superscript"/>
      <sz val="10"/>
      <name val="Times New Roman"/>
      <family val="1"/>
    </font>
    <font>
      <b/>
      <vertAlign val="superscript"/>
      <sz val="11"/>
      <color theme="1"/>
      <name val="Times New Roman"/>
      <family val="1"/>
    </font>
    <font>
      <b/>
      <vertAlign val="superscript"/>
      <sz val="11"/>
      <color rgb="FF000000"/>
      <name val="Book Antiqua"/>
      <family val="1"/>
    </font>
    <font>
      <b/>
      <sz val="12"/>
      <color rgb="FFFF0000"/>
      <name val="Times New Roman"/>
      <family val="1"/>
    </font>
    <font>
      <vertAlign val="superscript"/>
      <sz val="10"/>
      <name val="Times New Roman"/>
      <family val="1"/>
    </font>
    <font>
      <sz val="10"/>
      <color theme="1"/>
      <name val="Times New Roman"/>
      <family val="1"/>
    </font>
    <font>
      <sz val="10"/>
      <color theme="1"/>
      <name val="Times New Roman"/>
      <family val="1"/>
    </font>
    <font>
      <b/>
      <sz val="11"/>
      <color rgb="FFFFFFFF"/>
      <name val="Aptos Narrow"/>
      <family val="2"/>
    </font>
    <font>
      <b/>
      <vertAlign val="superscript"/>
      <sz val="8"/>
      <name val="Times New Roman"/>
      <family val="1"/>
    </font>
    <font>
      <vertAlign val="superscript"/>
      <sz val="10"/>
      <color rgb="FF000000"/>
      <name val="Times New Roman"/>
      <family val="1"/>
    </font>
    <font>
      <sz val="11"/>
      <color indexed="8"/>
      <name val="Times New Roman"/>
      <family val="1"/>
    </font>
    <font>
      <b/>
      <sz val="22"/>
      <name val="Times New Roman"/>
      <family val="1"/>
    </font>
    <font>
      <sz val="22"/>
      <name val="Times New Roman"/>
      <family val="1"/>
    </font>
    <font>
      <b/>
      <sz val="22"/>
      <color rgb="FF000000"/>
      <name val="Times New Roman"/>
      <family val="1"/>
    </font>
    <font>
      <b/>
      <sz val="11"/>
      <color indexed="8"/>
      <name val="Times New Roman"/>
      <family val="1"/>
    </font>
    <font>
      <sz val="12"/>
      <color theme="0"/>
      <name val="Book Antiqua"/>
      <family val="1"/>
    </font>
  </fonts>
  <fills count="129">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43"/>
      </patternFill>
    </fill>
    <fill>
      <patternFill patternType="solid">
        <fgColor indexed="21"/>
        <bgColor indexed="64"/>
      </patternFill>
    </fill>
    <fill>
      <patternFill patternType="solid">
        <fgColor indexed="37"/>
      </patternFill>
    </fill>
    <fill>
      <patternFill patternType="solid">
        <fgColor indexed="30"/>
        <bgColor indexed="30"/>
      </patternFill>
    </fill>
    <fill>
      <patternFill patternType="solid">
        <fgColor indexed="55"/>
        <bgColor indexed="64"/>
      </patternFill>
    </fill>
    <fill>
      <patternFill patternType="solid">
        <fgColor indexed="50"/>
      </patternFill>
    </fill>
    <fill>
      <patternFill patternType="solid">
        <fgColor indexed="54"/>
        <bgColor indexed="64"/>
      </patternFill>
    </fill>
    <fill>
      <patternFill patternType="solid">
        <fgColor indexed="9"/>
        <bgColor indexed="64"/>
      </patternFill>
    </fill>
    <fill>
      <patternFill patternType="solid">
        <fgColor indexed="31"/>
        <bgColor indexed="54"/>
      </patternFill>
    </fill>
    <fill>
      <patternFill patternType="solid">
        <fgColor indexed="40"/>
        <bgColor indexed="64"/>
      </patternFill>
    </fill>
    <fill>
      <patternFill patternType="solid">
        <fgColor indexed="41"/>
        <bgColor indexed="64"/>
      </patternFill>
    </fill>
    <fill>
      <patternFill patternType="solid">
        <fgColor indexed="35"/>
        <bgColor indexed="64"/>
      </patternFill>
    </fill>
    <fill>
      <patternFill patternType="solid">
        <fgColor indexed="41"/>
      </patternFill>
    </fill>
    <fill>
      <patternFill patternType="solid">
        <fgColor indexed="10"/>
        <bgColor indexed="64"/>
      </patternFill>
    </fill>
    <fill>
      <patternFill patternType="solid">
        <fgColor indexed="31"/>
        <bgColor indexed="64"/>
      </patternFill>
    </fill>
    <fill>
      <patternFill patternType="solid">
        <fgColor indexed="30"/>
        <bgColor indexed="40"/>
      </patternFill>
    </fill>
    <fill>
      <patternFill patternType="solid">
        <fgColor indexed="14"/>
        <bgColor indexed="64"/>
      </patternFill>
    </fill>
    <fill>
      <patternFill patternType="solid">
        <fgColor indexed="47"/>
        <bgColor indexed="64"/>
      </patternFill>
    </fill>
    <fill>
      <patternFill patternType="lightUp">
        <fgColor indexed="54"/>
        <bgColor indexed="41"/>
      </patternFill>
    </fill>
    <fill>
      <patternFill patternType="solid">
        <fgColor indexed="54"/>
      </patternFill>
    </fill>
    <fill>
      <patternFill patternType="solid">
        <fgColor indexed="9"/>
      </patternFill>
    </fill>
    <fill>
      <patternFill patternType="solid">
        <fgColor indexed="40"/>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lightUp">
        <fgColor indexed="48"/>
        <bgColor indexed="41"/>
      </patternFill>
    </fill>
    <fill>
      <patternFill patternType="solid">
        <fgColor indexed="15"/>
      </patternFill>
    </fill>
    <fill>
      <patternFill patternType="solid">
        <fgColor rgb="FFFFFF00"/>
        <bgColor indexed="64"/>
      </patternFill>
    </fill>
    <fill>
      <patternFill patternType="solid">
        <fgColor rgb="FF00B0F0"/>
        <bgColor indexed="64"/>
      </patternFill>
    </fill>
    <fill>
      <patternFill patternType="solid">
        <fgColor theme="3" tint="0.39997558519241921"/>
        <bgColor indexed="64"/>
      </patternFill>
    </fill>
    <fill>
      <patternFill patternType="solid">
        <fgColor theme="5" tint="-0.249977111117893"/>
        <bgColor indexed="64"/>
      </patternFill>
    </fill>
    <fill>
      <patternFill patternType="solid">
        <fgColor rgb="FF7030A0"/>
        <bgColor indexed="64"/>
      </patternFill>
    </fill>
    <fill>
      <patternFill patternType="solid">
        <fgColor rgb="FFFFC000"/>
        <bgColor indexed="64"/>
      </patternFill>
    </fill>
    <fill>
      <patternFill patternType="solid">
        <fgColor rgb="FF00B050"/>
        <bgColor indexed="64"/>
      </patternFill>
    </fill>
    <fill>
      <patternFill patternType="solid">
        <fgColor rgb="FF0070C0"/>
        <bgColor rgb="FF000000"/>
      </patternFill>
    </fill>
    <fill>
      <patternFill patternType="solid">
        <fgColor rgb="FFBFBFBF"/>
        <bgColor rgb="FF000000"/>
      </patternFill>
    </fill>
    <fill>
      <patternFill patternType="solid">
        <fgColor rgb="FFFFFFFF"/>
        <bgColor rgb="FF000000"/>
      </patternFill>
    </fill>
    <fill>
      <patternFill patternType="solid">
        <fgColor rgb="FFFFFF99"/>
        <bgColor indexed="64"/>
      </patternFill>
    </fill>
    <fill>
      <patternFill patternType="solid">
        <fgColor theme="0" tint="-0.149967955565050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9" tint="-0.499984740745262"/>
        <bgColor indexed="64"/>
      </patternFill>
    </fill>
    <fill>
      <patternFill patternType="solid">
        <fgColor theme="7"/>
        <bgColor indexed="64"/>
      </patternFill>
    </fill>
    <fill>
      <patternFill patternType="solid">
        <fgColor rgb="FFFF0000"/>
        <bgColor indexed="64"/>
      </patternFill>
    </fill>
    <fill>
      <patternFill patternType="solid">
        <fgColor theme="0"/>
        <bgColor rgb="FF000000"/>
      </patternFill>
    </fill>
    <fill>
      <patternFill patternType="solid">
        <fgColor rgb="FF145F82"/>
        <bgColor rgb="FF145F82"/>
      </patternFill>
    </fill>
    <fill>
      <patternFill patternType="solid">
        <fgColor theme="3" tint="0.79998168889431442"/>
        <bgColor rgb="FF000000"/>
      </patternFill>
    </fill>
    <fill>
      <patternFill patternType="solid">
        <fgColor theme="4"/>
        <bgColor indexed="64"/>
      </patternFill>
    </fill>
  </fills>
  <borders count="1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bottom style="medium">
        <color indexed="22"/>
      </bottom>
      <diagonal/>
    </border>
    <border>
      <left/>
      <right/>
      <top style="medium">
        <color indexed="22"/>
      </top>
      <bottom style="medium">
        <color indexed="22"/>
      </bottom>
      <diagonal/>
    </border>
    <border>
      <left style="thin">
        <color indexed="51"/>
      </left>
      <right style="thin">
        <color indexed="51"/>
      </right>
      <top/>
      <bottom/>
      <diagonal/>
    </border>
    <border>
      <left/>
      <right/>
      <top style="double">
        <color indexed="0"/>
      </top>
      <bottom/>
      <diagonal/>
    </border>
    <border>
      <left/>
      <right/>
      <top/>
      <bottom style="thick">
        <color indexed="62"/>
      </bottom>
      <diagonal/>
    </border>
    <border>
      <left/>
      <right/>
      <top style="thin">
        <color indexed="62"/>
      </top>
      <bottom style="double">
        <color indexed="62"/>
      </bottom>
      <diagonal/>
    </border>
    <border>
      <left/>
      <right/>
      <top/>
      <bottom style="thick">
        <color indexed="4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top/>
      <bottom style="thick">
        <color indexed="48"/>
      </bottom>
      <diagonal/>
    </border>
    <border>
      <left/>
      <right/>
      <top/>
      <bottom style="medium">
        <color indexed="24"/>
      </bottom>
      <diagonal/>
    </border>
    <border>
      <left/>
      <right/>
      <top/>
      <bottom style="double">
        <color indexed="53"/>
      </bottom>
      <diagonal/>
    </border>
    <border>
      <left style="thin">
        <color indexed="41"/>
      </left>
      <right style="thin">
        <color indexed="48"/>
      </right>
      <top style="medium">
        <color indexed="41"/>
      </top>
      <bottom style="thin">
        <color indexed="48"/>
      </bottom>
      <diagonal/>
    </border>
    <border>
      <left/>
      <right/>
      <top style="thin">
        <color indexed="48"/>
      </top>
      <bottom style="double">
        <color indexed="48"/>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style="thin">
        <color indexed="64"/>
      </top>
      <bottom style="thin">
        <color indexed="64"/>
      </bottom>
      <diagonal/>
    </border>
    <border>
      <left style="medium">
        <color rgb="FF000000"/>
      </left>
      <right style="medium">
        <color indexed="64"/>
      </right>
      <top style="thin">
        <color indexed="64"/>
      </top>
      <bottom style="thin">
        <color indexed="64"/>
      </bottom>
      <diagonal/>
    </border>
    <border>
      <left style="medium">
        <color rgb="FF000000"/>
      </left>
      <right/>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right style="medium">
        <color auto="1"/>
      </right>
      <top/>
      <bottom style="medium">
        <color auto="1"/>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auto="1"/>
      </right>
      <top/>
      <bottom style="medium">
        <color auto="1"/>
      </bottom>
      <diagonal/>
    </border>
    <border>
      <left style="thin">
        <color indexed="64"/>
      </left>
      <right style="thin">
        <color indexed="64"/>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style="medium">
        <color indexed="64"/>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style="medium">
        <color indexed="64"/>
      </left>
      <right style="thin">
        <color indexed="64"/>
      </right>
      <top/>
      <bottom style="thin">
        <color rgb="FF000000"/>
      </bottom>
      <diagonal/>
    </border>
    <border>
      <left/>
      <right style="medium">
        <color indexed="64"/>
      </right>
      <top style="thin">
        <color indexed="64"/>
      </top>
      <bottom style="thin">
        <color indexed="64"/>
      </bottom>
      <diagonal/>
    </border>
  </borders>
  <cellStyleXfs count="46894">
    <xf numFmtId="0" fontId="0"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0" fontId="11" fillId="0" borderId="0"/>
    <xf numFmtId="0" fontId="11" fillId="0" borderId="0"/>
    <xf numFmtId="0" fontId="7" fillId="0" borderId="0"/>
    <xf numFmtId="170" fontId="31" fillId="38" borderId="0" applyNumberFormat="0" applyBorder="0" applyAlignment="0" applyProtection="0"/>
    <xf numFmtId="170" fontId="31" fillId="39" borderId="0" applyNumberFormat="0" applyBorder="0" applyAlignment="0" applyProtection="0"/>
    <xf numFmtId="170" fontId="31" fillId="40" borderId="0" applyNumberFormat="0" applyBorder="0" applyAlignment="0" applyProtection="0"/>
    <xf numFmtId="170" fontId="31" fillId="41" borderId="0" applyNumberFormat="0" applyBorder="0" applyAlignment="0" applyProtection="0"/>
    <xf numFmtId="170" fontId="31" fillId="42" borderId="0" applyNumberFormat="0" applyBorder="0" applyAlignment="0" applyProtection="0"/>
    <xf numFmtId="170" fontId="31" fillId="43" borderId="0" applyNumberFormat="0" applyBorder="0" applyAlignment="0" applyProtection="0"/>
    <xf numFmtId="170" fontId="31" fillId="44" borderId="0" applyNumberFormat="0" applyBorder="0" applyAlignment="0" applyProtection="0"/>
    <xf numFmtId="170" fontId="31" fillId="45" borderId="0" applyNumberFormat="0" applyBorder="0" applyAlignment="0" applyProtection="0"/>
    <xf numFmtId="170" fontId="31" fillId="46" borderId="0" applyNumberFormat="0" applyBorder="0" applyAlignment="0" applyProtection="0"/>
    <xf numFmtId="170" fontId="31" fillId="41" borderId="0" applyNumberFormat="0" applyBorder="0" applyAlignment="0" applyProtection="0"/>
    <xf numFmtId="170" fontId="31" fillId="44" borderId="0" applyNumberFormat="0" applyBorder="0" applyAlignment="0" applyProtection="0"/>
    <xf numFmtId="170" fontId="31" fillId="47" borderId="0" applyNumberFormat="0" applyBorder="0" applyAlignment="0" applyProtection="0"/>
    <xf numFmtId="170" fontId="32" fillId="48" borderId="0" applyNumberFormat="0" applyBorder="0" applyAlignment="0" applyProtection="0"/>
    <xf numFmtId="170" fontId="32" fillId="45" borderId="0" applyNumberFormat="0" applyBorder="0" applyAlignment="0" applyProtection="0"/>
    <xf numFmtId="170" fontId="32" fillId="46" borderId="0" applyNumberFormat="0" applyBorder="0" applyAlignment="0" applyProtection="0"/>
    <xf numFmtId="170" fontId="32" fillId="49" borderId="0" applyNumberFormat="0" applyBorder="0" applyAlignment="0" applyProtection="0"/>
    <xf numFmtId="170" fontId="32" fillId="50" borderId="0" applyNumberFormat="0" applyBorder="0" applyAlignment="0" applyProtection="0"/>
    <xf numFmtId="170" fontId="32" fillId="51" borderId="0" applyNumberFormat="0" applyBorder="0" applyAlignment="0" applyProtection="0"/>
    <xf numFmtId="170" fontId="32" fillId="52" borderId="0" applyNumberFormat="0" applyBorder="0" applyAlignment="0" applyProtection="0"/>
    <xf numFmtId="170" fontId="32" fillId="53" borderId="0" applyNumberFormat="0" applyBorder="0" applyAlignment="0" applyProtection="0"/>
    <xf numFmtId="170" fontId="32" fillId="54" borderId="0" applyNumberFormat="0" applyBorder="0" applyAlignment="0" applyProtection="0"/>
    <xf numFmtId="170" fontId="32" fillId="49" borderId="0" applyNumberFormat="0" applyBorder="0" applyAlignment="0" applyProtection="0"/>
    <xf numFmtId="170" fontId="32" fillId="50" borderId="0" applyNumberFormat="0" applyBorder="0" applyAlignment="0" applyProtection="0"/>
    <xf numFmtId="170" fontId="32" fillId="55" borderId="0" applyNumberFormat="0" applyBorder="0" applyAlignment="0" applyProtection="0"/>
    <xf numFmtId="166" fontId="46" fillId="56" borderId="44">
      <alignment horizontal="center" vertical="center"/>
    </xf>
    <xf numFmtId="166" fontId="46" fillId="56" borderId="44">
      <alignment horizontal="center" vertical="center"/>
    </xf>
    <xf numFmtId="166" fontId="46" fillId="56" borderId="44">
      <alignment horizontal="center" vertical="center"/>
    </xf>
    <xf numFmtId="166" fontId="46" fillId="56" borderId="44">
      <alignment horizontal="center" vertical="center"/>
    </xf>
    <xf numFmtId="170" fontId="33" fillId="39" borderId="0" applyNumberFormat="0" applyBorder="0" applyAlignment="0" applyProtection="0"/>
    <xf numFmtId="170" fontId="34" fillId="57" borderId="45" applyNumberFormat="0" applyAlignment="0" applyProtection="0"/>
    <xf numFmtId="170" fontId="35" fillId="58" borderId="46" applyNumberFormat="0" applyAlignment="0" applyProtection="0"/>
    <xf numFmtId="41"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70" fontId="36" fillId="0" borderId="0" applyNumberForma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170" fontId="37" fillId="40" borderId="0" applyNumberFormat="0" applyBorder="0" applyAlignment="0" applyProtection="0"/>
    <xf numFmtId="38" fontId="8" fillId="3" borderId="0" applyNumberFormat="0" applyBorder="0" applyAlignment="0" applyProtection="0"/>
    <xf numFmtId="38" fontId="8" fillId="3" borderId="0" applyNumberFormat="0" applyBorder="0" applyAlignment="0" applyProtection="0"/>
    <xf numFmtId="170" fontId="47" fillId="0" borderId="0" applyNumberFormat="0" applyFill="0" applyBorder="0" applyAlignment="0" applyProtection="0"/>
    <xf numFmtId="170" fontId="9" fillId="0" borderId="33" applyNumberFormat="0" applyAlignment="0" applyProtection="0">
      <alignment horizontal="left" vertical="center"/>
    </xf>
    <xf numFmtId="170" fontId="9" fillId="0" borderId="32">
      <alignment horizontal="left" vertical="center"/>
    </xf>
    <xf numFmtId="170" fontId="48" fillId="0" borderId="0" applyNumberFormat="0" applyFont="0" applyFill="0" applyBorder="0" applyProtection="0"/>
    <xf numFmtId="170" fontId="48" fillId="0" borderId="0" applyNumberFormat="0" applyFont="0" applyFill="0" applyBorder="0" applyProtection="0"/>
    <xf numFmtId="170" fontId="48" fillId="0" borderId="0" applyNumberFormat="0" applyFont="0" applyFill="0" applyBorder="0" applyProtection="0"/>
    <xf numFmtId="170" fontId="9" fillId="0" borderId="0" applyNumberFormat="0" applyFont="0" applyFill="0" applyBorder="0" applyProtection="0"/>
    <xf numFmtId="170" fontId="9" fillId="0" borderId="0" applyNumberFormat="0" applyFont="0" applyFill="0" applyBorder="0" applyProtection="0"/>
    <xf numFmtId="170" fontId="9" fillId="0" borderId="0" applyNumberFormat="0" applyFont="0" applyFill="0" applyBorder="0" applyProtection="0"/>
    <xf numFmtId="170" fontId="38" fillId="0" borderId="48" applyNumberFormat="0" applyFill="0" applyAlignment="0" applyProtection="0"/>
    <xf numFmtId="170" fontId="38" fillId="0" borderId="0" applyNumberFormat="0" applyFill="0" applyBorder="0" applyAlignment="0" applyProtection="0"/>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8" fontId="7" fillId="0" borderId="0" applyFont="0" applyFill="0" applyBorder="0" applyAlignment="0" applyProtection="0">
      <alignment horizontal="center"/>
    </xf>
    <xf numFmtId="170" fontId="49" fillId="0" borderId="49" applyNumberFormat="0" applyFill="0" applyAlignment="0" applyProtection="0"/>
    <xf numFmtId="0" fontId="73" fillId="0" borderId="0" applyNumberFormat="0" applyFill="0" applyBorder="0" applyAlignment="0" applyProtection="0">
      <alignment vertical="top"/>
      <protection locked="0"/>
    </xf>
    <xf numFmtId="10" fontId="8" fillId="59" borderId="1" applyNumberFormat="0" applyBorder="0" applyAlignment="0" applyProtection="0"/>
    <xf numFmtId="10" fontId="8" fillId="59" borderId="1" applyNumberFormat="0" applyBorder="0" applyAlignment="0" applyProtection="0"/>
    <xf numFmtId="170" fontId="39" fillId="43" borderId="45" applyNumberFormat="0" applyAlignment="0" applyProtection="0"/>
    <xf numFmtId="170" fontId="39" fillId="43" borderId="45" applyNumberFormat="0" applyAlignment="0" applyProtection="0"/>
    <xf numFmtId="170" fontId="39" fillId="43" borderId="45" applyNumberFormat="0" applyAlignment="0" applyProtection="0"/>
    <xf numFmtId="170" fontId="39" fillId="43" borderId="45" applyNumberFormat="0" applyAlignment="0" applyProtection="0"/>
    <xf numFmtId="170" fontId="39" fillId="43" borderId="45" applyNumberFormat="0" applyAlignment="0" applyProtection="0"/>
    <xf numFmtId="170" fontId="40" fillId="0" borderId="50" applyNumberFormat="0" applyFill="0" applyAlignment="0" applyProtection="0"/>
    <xf numFmtId="170" fontId="41" fillId="60" borderId="0" applyNumberFormat="0" applyBorder="0" applyAlignment="0" applyProtection="0"/>
    <xf numFmtId="37" fontId="50" fillId="0" borderId="0"/>
    <xf numFmtId="37" fontId="50" fillId="0" borderId="0"/>
    <xf numFmtId="37" fontId="50" fillId="0" borderId="0"/>
    <xf numFmtId="37" fontId="50" fillId="0" borderId="0"/>
    <xf numFmtId="169" fontId="11" fillId="0" borderId="0"/>
    <xf numFmtId="169" fontId="11" fillId="0" borderId="0"/>
    <xf numFmtId="169" fontId="11" fillId="0" borderId="0"/>
    <xf numFmtId="169"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xf numFmtId="170" fontId="10" fillId="0" borderId="0"/>
    <xf numFmtId="17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xf numFmtId="0" fontId="7" fillId="0" borderId="0"/>
    <xf numFmtId="170" fontId="7" fillId="0" borderId="0"/>
    <xf numFmtId="0" fontId="7" fillId="0" borderId="0"/>
    <xf numFmtId="170" fontId="7" fillId="0" borderId="0"/>
    <xf numFmtId="0" fontId="7" fillId="0" borderId="0"/>
    <xf numFmtId="170" fontId="7" fillId="0" borderId="0"/>
    <xf numFmtId="0" fontId="7" fillId="0" borderId="0"/>
    <xf numFmtId="170" fontId="7" fillId="0" borderId="0"/>
    <xf numFmtId="170" fontId="71" fillId="0" borderId="0"/>
    <xf numFmtId="17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29" fillId="0" borderId="0"/>
    <xf numFmtId="0" fontId="29" fillId="0" borderId="0"/>
    <xf numFmtId="0" fontId="29" fillId="0" borderId="0"/>
    <xf numFmtId="170" fontId="71"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71" fillId="0" borderId="0"/>
    <xf numFmtId="170" fontId="7" fillId="0" borderId="0"/>
    <xf numFmtId="170" fontId="7" fillId="0" borderId="0"/>
    <xf numFmtId="170" fontId="7" fillId="0" borderId="0"/>
    <xf numFmtId="0" fontId="7" fillId="0" borderId="0"/>
    <xf numFmtId="170" fontId="7" fillId="61" borderId="51" applyNumberFormat="0" applyFont="0" applyAlignment="0" applyProtection="0"/>
    <xf numFmtId="170" fontId="42" fillId="57" borderId="52" applyNumberFormat="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 fontId="12" fillId="2" borderId="52" applyNumberFormat="0" applyProtection="0">
      <alignment vertical="center"/>
    </xf>
    <xf numFmtId="4" fontId="12" fillId="2" borderId="52" applyNumberFormat="0" applyProtection="0">
      <alignment vertical="center"/>
    </xf>
    <xf numFmtId="4" fontId="72" fillId="62" borderId="1" applyNumberFormat="0" applyProtection="0">
      <alignment horizontal="right" vertical="center" wrapText="1"/>
    </xf>
    <xf numFmtId="4" fontId="12" fillId="2" borderId="52" applyNumberFormat="0" applyProtection="0">
      <alignment vertical="center"/>
    </xf>
    <xf numFmtId="4" fontId="72" fillId="62" borderId="1" applyNumberFormat="0" applyProtection="0">
      <alignment horizontal="right" vertical="center" wrapText="1"/>
    </xf>
    <xf numFmtId="4" fontId="55" fillId="2" borderId="53" applyNumberFormat="0" applyProtection="0">
      <alignment vertical="center"/>
    </xf>
    <xf numFmtId="4" fontId="56" fillId="63" borderId="47">
      <alignment vertical="center"/>
    </xf>
    <xf numFmtId="4" fontId="57" fillId="63" borderId="47">
      <alignment vertical="center"/>
    </xf>
    <xf numFmtId="4" fontId="56" fillId="64" borderId="47">
      <alignment vertical="center"/>
    </xf>
    <xf numFmtId="4" fontId="57" fillId="64" borderId="47">
      <alignment vertical="center"/>
    </xf>
    <xf numFmtId="4" fontId="12" fillId="2" borderId="52" applyNumberFormat="0" applyProtection="0">
      <alignment horizontal="left" vertical="center" indent="1"/>
    </xf>
    <xf numFmtId="4" fontId="12" fillId="2" borderId="52" applyNumberFormat="0" applyProtection="0">
      <alignment horizontal="left" vertical="center" indent="1"/>
    </xf>
    <xf numFmtId="4" fontId="72" fillId="62" borderId="1" applyNumberFormat="0" applyProtection="0">
      <alignment horizontal="left" vertical="center" indent="1"/>
    </xf>
    <xf numFmtId="4" fontId="12" fillId="2" borderId="52" applyNumberFormat="0" applyProtection="0">
      <alignment horizontal="left" vertical="center" indent="1"/>
    </xf>
    <xf numFmtId="4" fontId="72" fillId="62" borderId="1" applyNumberFormat="0" applyProtection="0">
      <alignment horizontal="left" vertical="center" indent="1"/>
    </xf>
    <xf numFmtId="170" fontId="13" fillId="2" borderId="53" applyNumberFormat="0" applyProtection="0">
      <alignment horizontal="left" vertical="top" indent="1"/>
    </xf>
    <xf numFmtId="4" fontId="58" fillId="65" borderId="1" applyNumberFormat="0" applyProtection="0">
      <alignment horizontal="left" vertical="center"/>
    </xf>
    <xf numFmtId="4" fontId="14" fillId="66" borderId="1" applyNumberFormat="0">
      <alignment horizontal="right" vertical="center"/>
    </xf>
    <xf numFmtId="4" fontId="12" fillId="39" borderId="53" applyNumberFormat="0" applyProtection="0">
      <alignment horizontal="right" vertical="center"/>
    </xf>
    <xf numFmtId="4" fontId="12" fillId="39" borderId="53" applyNumberFormat="0" applyProtection="0">
      <alignment horizontal="right" vertical="center"/>
    </xf>
    <xf numFmtId="4" fontId="12" fillId="45" borderId="53" applyNumberFormat="0" applyProtection="0">
      <alignment horizontal="right" vertical="center"/>
    </xf>
    <xf numFmtId="4" fontId="12" fillId="45" borderId="53" applyNumberFormat="0" applyProtection="0">
      <alignment horizontal="right" vertical="center"/>
    </xf>
    <xf numFmtId="4" fontId="12" fillId="53" borderId="53" applyNumberFormat="0" applyProtection="0">
      <alignment horizontal="right" vertical="center"/>
    </xf>
    <xf numFmtId="4" fontId="12" fillId="53" borderId="53" applyNumberFormat="0" applyProtection="0">
      <alignment horizontal="right" vertical="center"/>
    </xf>
    <xf numFmtId="4" fontId="12" fillId="47" borderId="53" applyNumberFormat="0" applyProtection="0">
      <alignment horizontal="right" vertical="center"/>
    </xf>
    <xf numFmtId="4" fontId="12" fillId="47" borderId="53" applyNumberFormat="0" applyProtection="0">
      <alignment horizontal="right" vertical="center"/>
    </xf>
    <xf numFmtId="4" fontId="12" fillId="51" borderId="53" applyNumberFormat="0" applyProtection="0">
      <alignment horizontal="right" vertical="center"/>
    </xf>
    <xf numFmtId="4" fontId="12" fillId="51" borderId="53" applyNumberFormat="0" applyProtection="0">
      <alignment horizontal="right" vertical="center"/>
    </xf>
    <xf numFmtId="4" fontId="12" fillId="55" borderId="53" applyNumberFormat="0" applyProtection="0">
      <alignment horizontal="right" vertical="center"/>
    </xf>
    <xf numFmtId="4" fontId="12" fillId="55" borderId="53" applyNumberFormat="0" applyProtection="0">
      <alignment horizontal="right" vertical="center"/>
    </xf>
    <xf numFmtId="4" fontId="12" fillId="54" borderId="53" applyNumberFormat="0" applyProtection="0">
      <alignment horizontal="right" vertical="center"/>
    </xf>
    <xf numFmtId="4" fontId="12" fillId="54" borderId="53" applyNumberFormat="0" applyProtection="0">
      <alignment horizontal="right" vertical="center"/>
    </xf>
    <xf numFmtId="4" fontId="12" fillId="67" borderId="53" applyNumberFormat="0" applyProtection="0">
      <alignment horizontal="right" vertical="center"/>
    </xf>
    <xf numFmtId="4" fontId="12" fillId="67" borderId="53" applyNumberFormat="0" applyProtection="0">
      <alignment horizontal="right" vertical="center"/>
    </xf>
    <xf numFmtId="4" fontId="12" fillId="46" borderId="53" applyNumberFormat="0" applyProtection="0">
      <alignment horizontal="right" vertical="center"/>
    </xf>
    <xf numFmtId="4" fontId="12" fillId="46" borderId="53" applyNumberFormat="0" applyProtection="0">
      <alignment horizontal="right" vertical="center"/>
    </xf>
    <xf numFmtId="4" fontId="13" fillId="0" borderId="1" applyNumberFormat="0" applyProtection="0">
      <alignment horizontal="left" vertical="center" indent="1"/>
    </xf>
    <xf numFmtId="4" fontId="12" fillId="0" borderId="1" applyNumberFormat="0" applyProtection="0">
      <alignment horizontal="left" vertical="center" indent="1"/>
    </xf>
    <xf numFmtId="4" fontId="12" fillId="0" borderId="1" applyNumberFormat="0" applyProtection="0">
      <alignment horizontal="left" vertical="center" indent="1"/>
    </xf>
    <xf numFmtId="4" fontId="12" fillId="0" borderId="1" applyNumberFormat="0" applyProtection="0">
      <alignment horizontal="left" vertical="center" indent="1"/>
    </xf>
    <xf numFmtId="4" fontId="59" fillId="68" borderId="0" applyNumberFormat="0" applyProtection="0">
      <alignment horizontal="left" vertical="center" indent="1"/>
    </xf>
    <xf numFmtId="4" fontId="59" fillId="68" borderId="0" applyNumberFormat="0" applyProtection="0">
      <alignment horizontal="left" vertical="center" indent="1"/>
    </xf>
    <xf numFmtId="4" fontId="59" fillId="68" borderId="0" applyNumberFormat="0" applyProtection="0">
      <alignment horizontal="left" vertical="center" indent="1"/>
    </xf>
    <xf numFmtId="4" fontId="59" fillId="68" borderId="0" applyNumberFormat="0" applyProtection="0">
      <alignment horizontal="left" vertical="center" indent="1"/>
    </xf>
    <xf numFmtId="4" fontId="60" fillId="57" borderId="53" applyNumberFormat="0" applyProtection="0">
      <alignment horizontal="center" vertical="center"/>
    </xf>
    <xf numFmtId="4" fontId="61" fillId="69" borderId="54">
      <alignment horizontal="left" vertical="center" indent="1"/>
    </xf>
    <xf numFmtId="4" fontId="58" fillId="0" borderId="0" applyNumberFormat="0" applyProtection="0">
      <alignment horizontal="left" vertical="center" indent="1"/>
    </xf>
    <xf numFmtId="4" fontId="58" fillId="0" borderId="0" applyNumberFormat="0" applyProtection="0">
      <alignment horizontal="left" vertical="center" indent="1"/>
    </xf>
    <xf numFmtId="4" fontId="58" fillId="0" borderId="0" applyNumberFormat="0" applyProtection="0">
      <alignment horizontal="left" vertical="center" indent="1"/>
    </xf>
    <xf numFmtId="4" fontId="58" fillId="0" borderId="0" applyNumberFormat="0" applyProtection="0">
      <alignment horizontal="left" vertical="center" indent="1"/>
    </xf>
    <xf numFmtId="4" fontId="58" fillId="0" borderId="0" applyNumberFormat="0" applyProtection="0">
      <alignment horizontal="left" vertical="center" indent="1"/>
    </xf>
    <xf numFmtId="4" fontId="58" fillId="0" borderId="0" applyNumberFormat="0" applyProtection="0">
      <alignment horizontal="left" vertical="center" indent="1"/>
    </xf>
    <xf numFmtId="4" fontId="58" fillId="0" borderId="0" applyNumberFormat="0" applyProtection="0">
      <alignment horizontal="left" vertical="center" indent="1"/>
    </xf>
    <xf numFmtId="4" fontId="58" fillId="0" borderId="0" applyNumberFormat="0" applyProtection="0">
      <alignment horizontal="left" vertical="center" indent="1"/>
    </xf>
    <xf numFmtId="170" fontId="58" fillId="70" borderId="1" applyNumberFormat="0" applyProtection="0">
      <alignment horizontal="left" vertical="center" indent="2"/>
    </xf>
    <xf numFmtId="170" fontId="58" fillId="70" borderId="1" applyNumberFormat="0" applyProtection="0">
      <alignment horizontal="left" vertical="center" indent="2"/>
    </xf>
    <xf numFmtId="170" fontId="58" fillId="70" borderId="1" applyNumberFormat="0" applyProtection="0">
      <alignment horizontal="left" vertical="center" indent="2"/>
    </xf>
    <xf numFmtId="170" fontId="58" fillId="70" borderId="1" applyNumberFormat="0" applyProtection="0">
      <alignment horizontal="left" vertical="center" indent="2"/>
    </xf>
    <xf numFmtId="170" fontId="7" fillId="68" borderId="53" applyNumberFormat="0" applyProtection="0">
      <alignment horizontal="left" vertical="top" indent="1"/>
    </xf>
    <xf numFmtId="170" fontId="7" fillId="68" borderId="53" applyNumberFormat="0" applyProtection="0">
      <alignment horizontal="left" vertical="top" indent="1"/>
    </xf>
    <xf numFmtId="170" fontId="7" fillId="68" borderId="53" applyNumberFormat="0" applyProtection="0">
      <alignment horizontal="left" vertical="top" indent="1"/>
    </xf>
    <xf numFmtId="170" fontId="7" fillId="68" borderId="53" applyNumberFormat="0" applyProtection="0">
      <alignment horizontal="left" vertical="top" indent="1"/>
    </xf>
    <xf numFmtId="170" fontId="7" fillId="68" borderId="53" applyNumberFormat="0" applyProtection="0">
      <alignment horizontal="left" vertical="top" indent="1"/>
    </xf>
    <xf numFmtId="170" fontId="7" fillId="68" borderId="53" applyNumberFormat="0" applyProtection="0">
      <alignment horizontal="left" vertical="top" indent="1"/>
    </xf>
    <xf numFmtId="170" fontId="10" fillId="0" borderId="1" applyNumberFormat="0" applyProtection="0">
      <alignment horizontal="left" vertical="center" indent="2"/>
    </xf>
    <xf numFmtId="170" fontId="10" fillId="0" borderId="1" applyNumberFormat="0" applyProtection="0">
      <alignment horizontal="left" vertical="center" indent="2"/>
    </xf>
    <xf numFmtId="170" fontId="10" fillId="0" borderId="1" applyNumberFormat="0" applyProtection="0">
      <alignment horizontal="left" vertical="center" indent="2"/>
    </xf>
    <xf numFmtId="170" fontId="10" fillId="0" borderId="1" applyNumberFormat="0" applyProtection="0">
      <alignment horizontal="left" vertical="center" indent="2"/>
    </xf>
    <xf numFmtId="170" fontId="7" fillId="71" borderId="53" applyNumberFormat="0" applyProtection="0">
      <alignment horizontal="left" vertical="top" indent="1"/>
    </xf>
    <xf numFmtId="170" fontId="7" fillId="71" borderId="53" applyNumberFormat="0" applyProtection="0">
      <alignment horizontal="left" vertical="top" indent="1"/>
    </xf>
    <xf numFmtId="170" fontId="7" fillId="71" borderId="53" applyNumberFormat="0" applyProtection="0">
      <alignment horizontal="left" vertical="top" indent="1"/>
    </xf>
    <xf numFmtId="170" fontId="7" fillId="71" borderId="53" applyNumberFormat="0" applyProtection="0">
      <alignment horizontal="left" vertical="top" indent="1"/>
    </xf>
    <xf numFmtId="170" fontId="7" fillId="71" borderId="53" applyNumberFormat="0" applyProtection="0">
      <alignment horizontal="left" vertical="top" indent="1"/>
    </xf>
    <xf numFmtId="170" fontId="7" fillId="71" borderId="53" applyNumberFormat="0" applyProtection="0">
      <alignment horizontal="left" vertical="top" indent="1"/>
    </xf>
    <xf numFmtId="170" fontId="10" fillId="0" borderId="1" applyNumberFormat="0" applyProtection="0">
      <alignment horizontal="left" vertical="center" indent="2"/>
    </xf>
    <xf numFmtId="170" fontId="10" fillId="0" borderId="1" applyNumberFormat="0" applyProtection="0">
      <alignment horizontal="left" vertical="center" indent="2"/>
    </xf>
    <xf numFmtId="170" fontId="10" fillId="0" borderId="1" applyNumberFormat="0" applyProtection="0">
      <alignment horizontal="left" vertical="center" indent="2"/>
    </xf>
    <xf numFmtId="170" fontId="10" fillId="0" borderId="1" applyNumberFormat="0" applyProtection="0">
      <alignment horizontal="left" vertical="center" indent="2"/>
    </xf>
    <xf numFmtId="170" fontId="7" fillId="56" borderId="53" applyNumberFormat="0" applyProtection="0">
      <alignment horizontal="left" vertical="top" indent="1"/>
    </xf>
    <xf numFmtId="170" fontId="7" fillId="56" borderId="53" applyNumberFormat="0" applyProtection="0">
      <alignment horizontal="left" vertical="top" indent="1"/>
    </xf>
    <xf numFmtId="170" fontId="7" fillId="56" borderId="53" applyNumberFormat="0" applyProtection="0">
      <alignment horizontal="left" vertical="top" indent="1"/>
    </xf>
    <xf numFmtId="170" fontId="7" fillId="56" borderId="53" applyNumberFormat="0" applyProtection="0">
      <alignment horizontal="left" vertical="top" indent="1"/>
    </xf>
    <xf numFmtId="170" fontId="7" fillId="56" borderId="53" applyNumberFormat="0" applyProtection="0">
      <alignment horizontal="left" vertical="top" indent="1"/>
    </xf>
    <xf numFmtId="170" fontId="7" fillId="56" borderId="53" applyNumberFormat="0" applyProtection="0">
      <alignment horizontal="left" vertical="top" indent="1"/>
    </xf>
    <xf numFmtId="170" fontId="10" fillId="0" borderId="1" applyNumberFormat="0" applyProtection="0">
      <alignment horizontal="left" vertical="center" indent="2"/>
    </xf>
    <xf numFmtId="170" fontId="10" fillId="0" borderId="1" applyNumberFormat="0" applyProtection="0">
      <alignment horizontal="left" vertical="center" indent="2"/>
    </xf>
    <xf numFmtId="170" fontId="10" fillId="0" borderId="1" applyNumberFormat="0" applyProtection="0">
      <alignment horizontal="left" vertical="center" indent="2"/>
    </xf>
    <xf numFmtId="170" fontId="10" fillId="0" borderId="1" applyNumberFormat="0" applyProtection="0">
      <alignment horizontal="left" vertical="center" indent="2"/>
    </xf>
    <xf numFmtId="170" fontId="7" fillId="72" borderId="53" applyNumberFormat="0" applyProtection="0">
      <alignment horizontal="left" vertical="top" indent="1"/>
    </xf>
    <xf numFmtId="170" fontId="7" fillId="72" borderId="53" applyNumberFormat="0" applyProtection="0">
      <alignment horizontal="left" vertical="top" indent="1"/>
    </xf>
    <xf numFmtId="170" fontId="7" fillId="72" borderId="53" applyNumberFormat="0" applyProtection="0">
      <alignment horizontal="left" vertical="top" indent="1"/>
    </xf>
    <xf numFmtId="170" fontId="7" fillId="72" borderId="53" applyNumberFormat="0" applyProtection="0">
      <alignment horizontal="left" vertical="top" indent="1"/>
    </xf>
    <xf numFmtId="170" fontId="7" fillId="72" borderId="53" applyNumberFormat="0" applyProtection="0">
      <alignment horizontal="left" vertical="top" indent="1"/>
    </xf>
    <xf numFmtId="170" fontId="7" fillId="72" borderId="53" applyNumberFormat="0" applyProtection="0">
      <alignment horizontal="left" vertical="top" indent="1"/>
    </xf>
    <xf numFmtId="4" fontId="12" fillId="59" borderId="53" applyNumberFormat="0" applyProtection="0">
      <alignment vertical="center"/>
    </xf>
    <xf numFmtId="4" fontId="12" fillId="59" borderId="53" applyNumberFormat="0" applyProtection="0">
      <alignment vertical="center"/>
    </xf>
    <xf numFmtId="4" fontId="62" fillId="59" borderId="53" applyNumberFormat="0" applyProtection="0">
      <alignment vertical="center"/>
    </xf>
    <xf numFmtId="4" fontId="63" fillId="63" borderId="54">
      <alignment vertical="center"/>
    </xf>
    <xf numFmtId="4" fontId="64" fillId="63" borderId="54">
      <alignment vertical="center"/>
    </xf>
    <xf numFmtId="4" fontId="63" fillId="64" borderId="54">
      <alignment vertical="center"/>
    </xf>
    <xf numFmtId="4" fontId="64" fillId="64" borderId="54">
      <alignment vertical="center"/>
    </xf>
    <xf numFmtId="4" fontId="53" fillId="0" borderId="0" applyNumberFormat="0" applyProtection="0">
      <alignment horizontal="left" vertical="center" indent="1"/>
    </xf>
    <xf numFmtId="170" fontId="12" fillId="59" borderId="53" applyNumberFormat="0" applyProtection="0">
      <alignment horizontal="left" vertical="top" indent="1"/>
    </xf>
    <xf numFmtId="170" fontId="12" fillId="59" borderId="53" applyNumberFormat="0" applyProtection="0">
      <alignment horizontal="left" vertical="top" indent="1"/>
    </xf>
    <xf numFmtId="170" fontId="14" fillId="66" borderId="1" applyNumberFormat="0">
      <alignment horizontal="left" vertical="center"/>
    </xf>
    <xf numFmtId="4" fontId="8" fillId="0" borderId="1" applyNumberFormat="0" applyProtection="0">
      <alignment horizontal="left" vertical="center" indent="1"/>
    </xf>
    <xf numFmtId="4" fontId="12" fillId="73" borderId="52" applyNumberFormat="0" applyProtection="0">
      <alignment horizontal="right" vertical="center"/>
    </xf>
    <xf numFmtId="4" fontId="12" fillId="73" borderId="52" applyNumberFormat="0" applyProtection="0">
      <alignment horizontal="right" vertical="center"/>
    </xf>
    <xf numFmtId="4" fontId="71" fillId="0" borderId="1" applyNumberFormat="0" applyProtection="0">
      <alignment horizontal="right" vertical="center" wrapText="1"/>
    </xf>
    <xf numFmtId="4" fontId="12" fillId="73" borderId="52" applyNumberFormat="0" applyProtection="0">
      <alignment horizontal="right" vertical="center"/>
    </xf>
    <xf numFmtId="4" fontId="71" fillId="0" borderId="1" applyNumberFormat="0" applyProtection="0">
      <alignment horizontal="right" vertical="center" wrapText="1"/>
    </xf>
    <xf numFmtId="4" fontId="62" fillId="74" borderId="53" applyNumberFormat="0" applyProtection="0">
      <alignment horizontal="right" vertical="center"/>
    </xf>
    <xf numFmtId="4" fontId="65" fillId="63" borderId="54">
      <alignment vertical="center"/>
    </xf>
    <xf numFmtId="4" fontId="66" fillId="63" borderId="54">
      <alignment vertical="center"/>
    </xf>
    <xf numFmtId="4" fontId="65" fillId="64" borderId="54">
      <alignment vertical="center"/>
    </xf>
    <xf numFmtId="4" fontId="66" fillId="75" borderId="54">
      <alignment vertical="center"/>
    </xf>
    <xf numFmtId="170" fontId="7" fillId="76" borderId="52" applyNumberFormat="0" applyProtection="0">
      <alignment horizontal="left" vertical="center" indent="1"/>
    </xf>
    <xf numFmtId="170" fontId="7" fillId="76" borderId="52" applyNumberFormat="0" applyProtection="0">
      <alignment horizontal="left" vertical="center" indent="1"/>
    </xf>
    <xf numFmtId="4" fontId="71" fillId="0" borderId="1" applyNumberFormat="0" applyProtection="0">
      <alignment horizontal="left" vertical="center" indent="1"/>
    </xf>
    <xf numFmtId="170" fontId="7" fillId="76" borderId="52" applyNumberFormat="0" applyProtection="0">
      <alignment horizontal="left" vertical="center" indent="1"/>
    </xf>
    <xf numFmtId="170" fontId="7" fillId="76" borderId="52" applyNumberFormat="0" applyProtection="0">
      <alignment horizontal="left" vertical="center" indent="1"/>
    </xf>
    <xf numFmtId="170" fontId="7" fillId="76" borderId="52" applyNumberFormat="0" applyProtection="0">
      <alignment horizontal="left" vertical="center" indent="1"/>
    </xf>
    <xf numFmtId="4" fontId="71" fillId="0" borderId="1" applyNumberFormat="0" applyProtection="0">
      <alignment horizontal="left" vertical="center" indent="1"/>
    </xf>
    <xf numFmtId="170" fontId="58" fillId="77" borderId="1" applyNumberFormat="0" applyProtection="0">
      <alignment horizontal="center" vertical="top" wrapText="1"/>
    </xf>
    <xf numFmtId="4" fontId="67" fillId="69" borderId="55">
      <alignment vertical="center"/>
    </xf>
    <xf numFmtId="4" fontId="68" fillId="69" borderId="55">
      <alignment vertical="center"/>
    </xf>
    <xf numFmtId="4" fontId="56" fillId="63" borderId="55">
      <alignment vertical="center"/>
    </xf>
    <xf numFmtId="4" fontId="57" fillId="63" borderId="55">
      <alignment vertical="center"/>
    </xf>
    <xf numFmtId="4" fontId="56" fillId="64" borderId="54">
      <alignment vertical="center"/>
    </xf>
    <xf numFmtId="4" fontId="57" fillId="64" borderId="54">
      <alignment vertical="center"/>
    </xf>
    <xf numFmtId="4" fontId="69" fillId="59" borderId="55">
      <alignment horizontal="left" vertical="center" indent="1"/>
    </xf>
    <xf numFmtId="4" fontId="30" fillId="0" borderId="0" applyNumberFormat="0" applyProtection="0">
      <alignment vertical="center"/>
    </xf>
    <xf numFmtId="4" fontId="45" fillId="0" borderId="53" applyNumberFormat="0" applyProtection="0">
      <alignment horizontal="right" vertical="center"/>
    </xf>
    <xf numFmtId="4" fontId="45" fillId="0" borderId="53" applyNumberFormat="0" applyProtection="0">
      <alignment horizontal="right" vertical="center"/>
    </xf>
    <xf numFmtId="170" fontId="70" fillId="69" borderId="56">
      <protection locked="0"/>
    </xf>
    <xf numFmtId="170" fontId="70" fillId="78" borderId="0"/>
    <xf numFmtId="170" fontId="54" fillId="0" borderId="0"/>
    <xf numFmtId="170" fontId="51" fillId="0" borderId="0" applyNumberFormat="0" applyFont="0" applyFill="0" applyBorder="0" applyAlignment="0" applyProtection="0"/>
    <xf numFmtId="170" fontId="51" fillId="0" borderId="0" applyNumberFormat="0" applyFont="0" applyFill="0" applyBorder="0" applyAlignment="0" applyProtection="0"/>
    <xf numFmtId="170" fontId="51" fillId="0" borderId="0" applyNumberFormat="0" applyFont="0" applyFill="0" applyBorder="0" applyAlignment="0" applyProtection="0"/>
    <xf numFmtId="170" fontId="43" fillId="0" borderId="0" applyNumberFormat="0" applyFill="0" applyBorder="0" applyAlignment="0" applyProtection="0"/>
    <xf numFmtId="170" fontId="7" fillId="0" borderId="57" applyNumberFormat="0" applyFill="0" applyBorder="0" applyAlignment="0" applyProtection="0"/>
    <xf numFmtId="170" fontId="7" fillId="0" borderId="57" applyNumberFormat="0" applyFill="0" applyBorder="0" applyAlignment="0" applyProtection="0"/>
    <xf numFmtId="170" fontId="7" fillId="0" borderId="57" applyNumberFormat="0" applyFill="0" applyBorder="0" applyAlignment="0" applyProtection="0"/>
    <xf numFmtId="170" fontId="7" fillId="0" borderId="57" applyNumberFormat="0" applyFill="0" applyBorder="0" applyAlignment="0" applyProtection="0"/>
    <xf numFmtId="37" fontId="8" fillId="2" borderId="0" applyNumberFormat="0" applyBorder="0" applyAlignment="0" applyProtection="0"/>
    <xf numFmtId="37" fontId="8" fillId="2" borderId="0" applyNumberFormat="0" applyBorder="0" applyAlignment="0" applyProtection="0"/>
    <xf numFmtId="37" fontId="8" fillId="0" borderId="0"/>
    <xf numFmtId="37" fontId="8" fillId="0" borderId="0"/>
    <xf numFmtId="37" fontId="8" fillId="0" borderId="0"/>
    <xf numFmtId="37" fontId="8" fillId="0" borderId="0"/>
    <xf numFmtId="3" fontId="52" fillId="0" borderId="49" applyProtection="0"/>
    <xf numFmtId="170" fontId="44" fillId="0" borderId="0" applyNumberFormat="0" applyFill="0" applyBorder="0" applyAlignment="0" applyProtection="0"/>
    <xf numFmtId="0" fontId="29" fillId="0" borderId="0"/>
    <xf numFmtId="0" fontId="29" fillId="0" borderId="0"/>
    <xf numFmtId="4" fontId="45" fillId="0" borderId="53" applyNumberFormat="0" applyProtection="0">
      <alignment horizontal="right" vertical="center"/>
    </xf>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29" fillId="0" borderId="0"/>
    <xf numFmtId="0" fontId="6" fillId="0" borderId="0"/>
    <xf numFmtId="0" fontId="75" fillId="0" borderId="0"/>
    <xf numFmtId="0" fontId="31" fillId="38"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3"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1" borderId="0" applyNumberFormat="0" applyBorder="0" applyAlignment="0" applyProtection="0"/>
    <xf numFmtId="0" fontId="31" fillId="44" borderId="0" applyNumberFormat="0" applyBorder="0" applyAlignment="0" applyProtection="0"/>
    <xf numFmtId="0" fontId="31" fillId="47" borderId="0" applyNumberFormat="0" applyBorder="0" applyAlignment="0" applyProtection="0"/>
    <xf numFmtId="0" fontId="32" fillId="48"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55" borderId="0" applyNumberFormat="0" applyBorder="0" applyAlignment="0" applyProtection="0"/>
    <xf numFmtId="0" fontId="33" fillId="39" borderId="0" applyNumberFormat="0" applyBorder="0" applyAlignment="0" applyProtection="0"/>
    <xf numFmtId="0" fontId="34" fillId="57" borderId="45" applyNumberFormat="0" applyAlignment="0" applyProtection="0"/>
    <xf numFmtId="0" fontId="35" fillId="58" borderId="46" applyNumberFormat="0" applyAlignment="0" applyProtection="0"/>
    <xf numFmtId="43" fontId="75" fillId="0" borderId="0" applyFont="0" applyFill="0" applyBorder="0" applyAlignment="0" applyProtection="0"/>
    <xf numFmtId="0" fontId="36" fillId="0" borderId="0" applyNumberFormat="0" applyFill="0" applyBorder="0" applyAlignment="0" applyProtection="0"/>
    <xf numFmtId="0" fontId="37" fillId="40" borderId="0" applyNumberFormat="0" applyBorder="0" applyAlignment="0" applyProtection="0"/>
    <xf numFmtId="0" fontId="76" fillId="0" borderId="58" applyNumberFormat="0" applyFill="0" applyAlignment="0" applyProtection="0"/>
    <xf numFmtId="0" fontId="77" fillId="0" borderId="47" applyNumberFormat="0" applyFill="0" applyAlignment="0" applyProtection="0"/>
    <xf numFmtId="0" fontId="38" fillId="0" borderId="48" applyNumberFormat="0" applyFill="0" applyAlignment="0" applyProtection="0"/>
    <xf numFmtId="0" fontId="38" fillId="0" borderId="0" applyNumberFormat="0" applyFill="0" applyBorder="0" applyAlignment="0" applyProtection="0"/>
    <xf numFmtId="0" fontId="39" fillId="43" borderId="45" applyNumberFormat="0" applyAlignment="0" applyProtection="0"/>
    <xf numFmtId="0" fontId="40" fillId="0" borderId="50" applyNumberFormat="0" applyFill="0" applyAlignment="0" applyProtection="0"/>
    <xf numFmtId="0" fontId="41" fillId="60" borderId="0" applyNumberFormat="0" applyBorder="0" applyAlignment="0" applyProtection="0"/>
    <xf numFmtId="0" fontId="75" fillId="61" borderId="51" applyNumberFormat="0" applyFont="0" applyAlignment="0" applyProtection="0"/>
    <xf numFmtId="0" fontId="42" fillId="57" borderId="52" applyNumberFormat="0" applyAlignment="0" applyProtection="0"/>
    <xf numFmtId="9" fontId="75" fillId="0" borderId="0" applyFont="0" applyFill="0" applyBorder="0" applyAlignment="0" applyProtection="0"/>
    <xf numFmtId="0" fontId="43" fillId="0" borderId="0" applyNumberFormat="0" applyFill="0" applyBorder="0" applyAlignment="0" applyProtection="0"/>
    <xf numFmtId="0" fontId="78" fillId="0" borderId="59" applyNumberFormat="0" applyFill="0" applyAlignment="0" applyProtection="0"/>
    <xf numFmtId="0" fontId="44" fillId="0" borderId="0" applyNumberFormat="0" applyFill="0" applyBorder="0" applyAlignment="0" applyProtection="0"/>
    <xf numFmtId="0" fontId="6" fillId="0" borderId="0"/>
    <xf numFmtId="0" fontId="7" fillId="0" borderId="0"/>
    <xf numFmtId="171" fontId="80"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6" fillId="0" borderId="0"/>
    <xf numFmtId="0" fontId="47" fillId="0" borderId="0" applyNumberFormat="0" applyFill="0" applyBorder="0" applyAlignment="0" applyProtection="0"/>
    <xf numFmtId="0" fontId="9" fillId="0" borderId="33" applyNumberFormat="0" applyAlignment="0" applyProtection="0">
      <alignment horizontal="left" vertical="center"/>
    </xf>
    <xf numFmtId="0" fontId="9" fillId="0" borderId="32">
      <alignment horizontal="left" vertical="center"/>
    </xf>
    <xf numFmtId="0" fontId="48" fillId="0" borderId="0" applyNumberFormat="0" applyFont="0" applyFill="0" applyBorder="0" applyProtection="0"/>
    <xf numFmtId="0" fontId="9" fillId="0" borderId="0" applyNumberFormat="0" applyFont="0" applyFill="0" applyBorder="0" applyProtection="0"/>
    <xf numFmtId="0" fontId="9" fillId="0" borderId="0" applyNumberFormat="0" applyFont="0" applyFill="0" applyBorder="0" applyProtection="0"/>
    <xf numFmtId="0" fontId="49" fillId="0" borderId="49" applyNumberFormat="0" applyFill="0" applyAlignment="0" applyProtection="0"/>
    <xf numFmtId="0" fontId="7" fillId="0" borderId="0"/>
    <xf numFmtId="0" fontId="7" fillId="0" borderId="0"/>
    <xf numFmtId="0" fontId="7" fillId="0" borderId="0"/>
    <xf numFmtId="0" fontId="6" fillId="0" borderId="0"/>
    <xf numFmtId="9" fontId="7" fillId="0" borderId="0" applyFont="0" applyFill="0" applyBorder="0" applyAlignment="0" applyProtection="0"/>
    <xf numFmtId="4" fontId="81" fillId="2" borderId="60" applyNumberFormat="0" applyProtection="0">
      <alignment vertical="center"/>
    </xf>
    <xf numFmtId="4" fontId="82" fillId="2" borderId="60" applyNumberFormat="0" applyProtection="0">
      <alignment vertical="center"/>
    </xf>
    <xf numFmtId="4" fontId="83" fillId="2" borderId="60" applyNumberFormat="0" applyProtection="0">
      <alignment horizontal="left" vertical="center" indent="1"/>
    </xf>
    <xf numFmtId="0" fontId="13" fillId="2" borderId="53" applyNumberFormat="0" applyProtection="0">
      <alignment horizontal="left" vertical="top" indent="1"/>
    </xf>
    <xf numFmtId="4" fontId="84" fillId="68" borderId="60" applyNumberFormat="0" applyProtection="0">
      <alignment horizontal="left" vertical="center" indent="1"/>
    </xf>
    <xf numFmtId="4" fontId="65" fillId="75" borderId="60" applyNumberFormat="0" applyProtection="0">
      <alignment vertical="center"/>
    </xf>
    <xf numFmtId="4" fontId="74" fillId="79" borderId="60" applyNumberFormat="0" applyProtection="0">
      <alignment vertical="center"/>
    </xf>
    <xf numFmtId="4" fontId="65" fillId="63" borderId="60" applyNumberFormat="0" applyProtection="0">
      <alignment vertical="center"/>
    </xf>
    <xf numFmtId="4" fontId="56" fillId="75" borderId="60" applyNumberFormat="0" applyProtection="0">
      <alignment vertical="center"/>
    </xf>
    <xf numFmtId="4" fontId="69" fillId="80" borderId="60" applyNumberFormat="0" applyProtection="0">
      <alignment horizontal="left" vertical="center" indent="1"/>
    </xf>
    <xf numFmtId="4" fontId="69" fillId="72" borderId="60" applyNumberFormat="0" applyProtection="0">
      <alignment horizontal="left" vertical="center" indent="1"/>
    </xf>
    <xf numFmtId="4" fontId="85" fillId="68" borderId="60" applyNumberFormat="0" applyProtection="0">
      <alignment horizontal="left" vertical="center" indent="1"/>
    </xf>
    <xf numFmtId="4" fontId="86" fillId="56" borderId="60" applyNumberFormat="0" applyProtection="0">
      <alignment vertical="center"/>
    </xf>
    <xf numFmtId="4" fontId="61" fillId="69" borderId="60" applyNumberFormat="0" applyProtection="0">
      <alignment horizontal="left" vertical="center" indent="1"/>
    </xf>
    <xf numFmtId="4" fontId="87" fillId="72" borderId="60" applyNumberFormat="0" applyProtection="0">
      <alignment horizontal="left" vertical="center" indent="1"/>
    </xf>
    <xf numFmtId="4" fontId="88" fillId="68" borderId="60"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72" borderId="53" applyNumberFormat="0" applyProtection="0">
      <alignment horizontal="left" vertical="top" indent="1"/>
    </xf>
    <xf numFmtId="4" fontId="89" fillId="69" borderId="60" applyNumberFormat="0" applyProtection="0">
      <alignment vertical="center"/>
    </xf>
    <xf numFmtId="4" fontId="90" fillId="69" borderId="60" applyNumberFormat="0" applyProtection="0">
      <alignment vertical="center"/>
    </xf>
    <xf numFmtId="4" fontId="69" fillId="72" borderId="60" applyNumberFormat="0" applyProtection="0">
      <alignment horizontal="left" vertical="center" indent="1"/>
    </xf>
    <xf numFmtId="0" fontId="12" fillId="59" borderId="53" applyNumberFormat="0" applyProtection="0">
      <alignment horizontal="left" vertical="top" indent="1"/>
    </xf>
    <xf numFmtId="0" fontId="12" fillId="59" borderId="53" applyNumberFormat="0" applyProtection="0">
      <alignment horizontal="left" vertical="top" indent="1"/>
    </xf>
    <xf numFmtId="4" fontId="91" fillId="69" borderId="60" applyNumberFormat="0" applyProtection="0">
      <alignment vertical="center"/>
    </xf>
    <xf numFmtId="4" fontId="92" fillId="69" borderId="60" applyNumberFormat="0" applyProtection="0">
      <alignment vertical="center"/>
    </xf>
    <xf numFmtId="4" fontId="69" fillId="72" borderId="60" applyNumberFormat="0" applyProtection="0">
      <alignment horizontal="left" vertical="center" indent="1"/>
    </xf>
    <xf numFmtId="0" fontId="12" fillId="71" borderId="53" applyNumberFormat="0" applyProtection="0">
      <alignment horizontal="left" vertical="top" indent="1"/>
    </xf>
    <xf numFmtId="0" fontId="12" fillId="71" borderId="53" applyNumberFormat="0" applyProtection="0">
      <alignment horizontal="left" vertical="top" indent="1"/>
    </xf>
    <xf numFmtId="4" fontId="67" fillId="69" borderId="60" applyNumberFormat="0" applyProtection="0">
      <alignment vertical="center"/>
    </xf>
    <xf numFmtId="4" fontId="68" fillId="69" borderId="60" applyNumberFormat="0" applyProtection="0">
      <alignment vertical="center"/>
    </xf>
    <xf numFmtId="4" fontId="69" fillId="59" borderId="60" applyNumberFormat="0" applyProtection="0">
      <alignment horizontal="left" vertical="center" indent="1"/>
    </xf>
    <xf numFmtId="4" fontId="93" fillId="56" borderId="60" applyNumberFormat="0" applyProtection="0">
      <alignment horizontal="left" indent="1"/>
    </xf>
    <xf numFmtId="4" fontId="79" fillId="69" borderId="60" applyNumberFormat="0" applyProtection="0">
      <alignment vertical="center"/>
    </xf>
    <xf numFmtId="0" fontId="51" fillId="0" borderId="0" applyNumberFormat="0" applyFon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6" fillId="0" borderId="0"/>
    <xf numFmtId="0" fontId="6" fillId="0" borderId="0"/>
    <xf numFmtId="43" fontId="7" fillId="0" borderId="0" applyFont="0" applyFill="0" applyBorder="0" applyAlignment="0" applyProtection="0"/>
    <xf numFmtId="4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8" fontId="7" fillId="0" borderId="0" applyFont="0" applyFill="0" applyBorder="0" applyAlignment="0" applyProtection="0">
      <alignment horizontal="center"/>
    </xf>
    <xf numFmtId="0" fontId="7" fillId="0" borderId="0"/>
    <xf numFmtId="0" fontId="7" fillId="0" borderId="0"/>
    <xf numFmtId="0" fontId="7" fillId="0" borderId="0"/>
    <xf numFmtId="0" fontId="7" fillId="0" borderId="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6" fillId="0" borderId="0"/>
    <xf numFmtId="0" fontId="7" fillId="0" borderId="0"/>
    <xf numFmtId="0" fontId="31" fillId="43" borderId="0" applyNumberFormat="0" applyBorder="0" applyAlignment="0" applyProtection="0"/>
    <xf numFmtId="0" fontId="31" fillId="43" borderId="0" applyNumberFormat="0" applyBorder="0" applyAlignment="0" applyProtection="0"/>
    <xf numFmtId="0" fontId="31" fillId="38"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39"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40"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1"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43"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44"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46"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41"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47"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48"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0" fontId="32" fillId="46"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4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51"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2"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81" borderId="0" applyNumberFormat="0" applyBorder="0" applyAlignment="0" applyProtection="0"/>
    <xf numFmtId="0" fontId="32" fillId="81" borderId="0" applyNumberFormat="0" applyBorder="0" applyAlignment="0" applyProtection="0"/>
    <xf numFmtId="0" fontId="32" fillId="49" borderId="0" applyNumberFormat="0" applyBorder="0" applyAlignment="0" applyProtection="0"/>
    <xf numFmtId="0" fontId="32" fillId="81" borderId="0" applyNumberFormat="0" applyBorder="0" applyAlignment="0" applyProtection="0"/>
    <xf numFmtId="0" fontId="32" fillId="81" borderId="0" applyNumberFormat="0" applyBorder="0" applyAlignment="0" applyProtection="0"/>
    <xf numFmtId="0" fontId="32" fillId="81" borderId="0" applyNumberFormat="0" applyBorder="0" applyAlignment="0" applyProtection="0"/>
    <xf numFmtId="0" fontId="34" fillId="82" borderId="45" applyNumberFormat="0" applyAlignment="0" applyProtection="0"/>
    <xf numFmtId="0" fontId="34" fillId="82" borderId="45" applyNumberFormat="0" applyAlignment="0" applyProtection="0"/>
    <xf numFmtId="0" fontId="34" fillId="57" borderId="45" applyNumberFormat="0" applyAlignment="0" applyProtection="0"/>
    <xf numFmtId="0" fontId="34" fillId="82" borderId="45" applyNumberFormat="0" applyAlignment="0" applyProtection="0"/>
    <xf numFmtId="0" fontId="34" fillId="82" borderId="45" applyNumberFormat="0" applyAlignment="0" applyProtection="0"/>
    <xf numFmtId="0" fontId="34" fillId="82" borderId="45" applyNumberFormat="0" applyAlignment="0" applyProtection="0"/>
    <xf numFmtId="43" fontId="7" fillId="0" borderId="0" applyFont="0" applyFill="0" applyBorder="0" applyAlignment="0" applyProtection="0"/>
    <xf numFmtId="43" fontId="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6"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14"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0" fontId="96" fillId="0" borderId="61" applyNumberFormat="0" applyFill="0" applyAlignment="0" applyProtection="0"/>
    <xf numFmtId="0" fontId="96" fillId="0" borderId="61" applyNumberFormat="0" applyFill="0" applyAlignment="0" applyProtection="0"/>
    <xf numFmtId="0" fontId="76" fillId="0" borderId="58"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48" fillId="0" borderId="0" applyNumberFormat="0" applyFont="0" applyFill="0" applyBorder="0" applyProtection="0"/>
    <xf numFmtId="0" fontId="48" fillId="0" borderId="0" applyNumberFormat="0" applyFont="0" applyFill="0" applyBorder="0" applyProtection="0"/>
    <xf numFmtId="0" fontId="48" fillId="0" borderId="0" applyNumberFormat="0" applyFont="0" applyFill="0" applyBorder="0" applyProtection="0"/>
    <xf numFmtId="0" fontId="48" fillId="0" borderId="0" applyNumberFormat="0" applyFont="0" applyFill="0" applyBorder="0" applyProtection="0"/>
    <xf numFmtId="0" fontId="48" fillId="0" borderId="0" applyNumberFormat="0" applyFont="0" applyFill="0" applyBorder="0" applyProtection="0"/>
    <xf numFmtId="0" fontId="48" fillId="0" borderId="0" applyNumberFormat="0" applyFont="0" applyFill="0" applyBorder="0" applyProtection="0"/>
    <xf numFmtId="0" fontId="9" fillId="0" borderId="0" applyNumberFormat="0" applyFont="0" applyFill="0" applyBorder="0" applyProtection="0"/>
    <xf numFmtId="0" fontId="97" fillId="0" borderId="47" applyNumberFormat="0" applyFill="0" applyAlignment="0" applyProtection="0"/>
    <xf numFmtId="0" fontId="97" fillId="0" borderId="47" applyNumberFormat="0" applyFill="0" applyAlignment="0" applyProtection="0"/>
    <xf numFmtId="0" fontId="77" fillId="0" borderId="47" applyNumberFormat="0" applyFill="0" applyAlignment="0" applyProtection="0"/>
    <xf numFmtId="0" fontId="97" fillId="0" borderId="47" applyNumberFormat="0" applyFill="0" applyAlignment="0" applyProtection="0"/>
    <xf numFmtId="0" fontId="97" fillId="0" borderId="47" applyNumberFormat="0" applyFill="0" applyAlignment="0" applyProtection="0"/>
    <xf numFmtId="0" fontId="97" fillId="0" borderId="47" applyNumberFormat="0" applyFill="0" applyAlignment="0" applyProtection="0"/>
    <xf numFmtId="0" fontId="9" fillId="0" borderId="0" applyNumberFormat="0" applyFont="0" applyFill="0" applyBorder="0" applyProtection="0"/>
    <xf numFmtId="0" fontId="9" fillId="0" borderId="0" applyNumberFormat="0" applyFont="0" applyFill="0" applyBorder="0" applyProtection="0"/>
    <xf numFmtId="0" fontId="9" fillId="0" borderId="0" applyNumberFormat="0" applyFont="0" applyFill="0" applyBorder="0" applyProtection="0"/>
    <xf numFmtId="0" fontId="9" fillId="0" borderId="0" applyNumberFormat="0" applyFont="0" applyFill="0" applyBorder="0" applyProtection="0"/>
    <xf numFmtId="0" fontId="9" fillId="0" borderId="0" applyNumberFormat="0" applyFont="0" applyFill="0" applyBorder="0" applyProtection="0"/>
    <xf numFmtId="0" fontId="94" fillId="0" borderId="62" applyNumberFormat="0" applyFill="0" applyAlignment="0" applyProtection="0"/>
    <xf numFmtId="0" fontId="94" fillId="0" borderId="62" applyNumberFormat="0" applyFill="0" applyAlignment="0" applyProtection="0"/>
    <xf numFmtId="0" fontId="38" fillId="0" borderId="48" applyNumberFormat="0" applyFill="0" applyAlignment="0" applyProtection="0"/>
    <xf numFmtId="0" fontId="94" fillId="0" borderId="62" applyNumberFormat="0" applyFill="0" applyAlignment="0" applyProtection="0"/>
    <xf numFmtId="0" fontId="94" fillId="0" borderId="62" applyNumberFormat="0" applyFill="0" applyAlignment="0" applyProtection="0"/>
    <xf numFmtId="0" fontId="94" fillId="0" borderId="62"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3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167" fontId="7" fillId="0" borderId="0">
      <protection locked="0"/>
    </xf>
    <xf numFmtId="0" fontId="39" fillId="60" borderId="45" applyNumberFormat="0" applyAlignment="0" applyProtection="0"/>
    <xf numFmtId="0" fontId="39" fillId="60" borderId="45" applyNumberFormat="0" applyAlignment="0" applyProtection="0"/>
    <xf numFmtId="0" fontId="39" fillId="43" borderId="45" applyNumberFormat="0" applyAlignment="0" applyProtection="0"/>
    <xf numFmtId="0" fontId="39" fillId="60" borderId="45" applyNumberFormat="0" applyAlignment="0" applyProtection="0"/>
    <xf numFmtId="0" fontId="39" fillId="60" borderId="45" applyNumberFormat="0" applyAlignment="0" applyProtection="0"/>
    <xf numFmtId="0" fontId="39" fillId="60" borderId="45" applyNumberFormat="0" applyAlignment="0" applyProtection="0"/>
    <xf numFmtId="0" fontId="39" fillId="43" borderId="45" applyNumberFormat="0" applyAlignment="0" applyProtection="0"/>
    <xf numFmtId="0" fontId="39" fillId="43" borderId="45" applyNumberFormat="0" applyAlignment="0" applyProtection="0"/>
    <xf numFmtId="0" fontId="39" fillId="43" borderId="45" applyNumberFormat="0" applyAlignment="0" applyProtection="0"/>
    <xf numFmtId="0" fontId="39" fillId="43" borderId="45" applyNumberFormat="0" applyAlignment="0" applyProtection="0"/>
    <xf numFmtId="0" fontId="39" fillId="43" borderId="45" applyNumberFormat="0" applyAlignment="0" applyProtection="0"/>
    <xf numFmtId="0" fontId="75"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6" fillId="0" borderId="0"/>
    <xf numFmtId="0" fontId="6" fillId="0" borderId="0"/>
    <xf numFmtId="0" fontId="6" fillId="0" borderId="0"/>
    <xf numFmtId="0" fontId="7" fillId="0" borderId="0"/>
    <xf numFmtId="0" fontId="7" fillId="0" borderId="0"/>
    <xf numFmtId="0" fontId="6" fillId="0" borderId="0"/>
    <xf numFmtId="0" fontId="6" fillId="0" borderId="0"/>
    <xf numFmtId="0" fontId="6" fillId="0" borderId="0"/>
    <xf numFmtId="0" fontId="7" fillId="0" borderId="0"/>
    <xf numFmtId="0" fontId="75" fillId="0" borderId="0"/>
    <xf numFmtId="0" fontId="7" fillId="0" borderId="0"/>
    <xf numFmtId="0" fontId="7" fillId="0" borderId="0"/>
    <xf numFmtId="0" fontId="7" fillId="0" borderId="0"/>
    <xf numFmtId="0" fontId="6" fillId="0" borderId="0"/>
    <xf numFmtId="0" fontId="7" fillId="0" borderId="0"/>
    <xf numFmtId="0" fontId="7" fillId="0" borderId="0"/>
    <xf numFmtId="0" fontId="6"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5"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7" fillId="0" borderId="0"/>
    <xf numFmtId="0" fontId="75" fillId="0" borderId="0"/>
    <xf numFmtId="0" fontId="7" fillId="0" borderId="0"/>
    <xf numFmtId="0" fontId="7" fillId="0" borderId="0"/>
    <xf numFmtId="0" fontId="6" fillId="0" borderId="0"/>
    <xf numFmtId="0" fontId="7" fillId="0" borderId="0"/>
    <xf numFmtId="0" fontId="75"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7" fillId="0" borderId="0"/>
    <xf numFmtId="0" fontId="75" fillId="0" borderId="0"/>
    <xf numFmtId="0" fontId="7" fillId="0" borderId="0"/>
    <xf numFmtId="0" fontId="7" fillId="61" borderId="51" applyNumberFormat="0" applyFont="0" applyAlignment="0" applyProtection="0"/>
    <xf numFmtId="0" fontId="7" fillId="61" borderId="51" applyNumberFormat="0" applyFont="0" applyAlignment="0" applyProtection="0"/>
    <xf numFmtId="0" fontId="75" fillId="61" borderId="51" applyNumberFormat="0" applyFont="0" applyAlignment="0" applyProtection="0"/>
    <xf numFmtId="0" fontId="7" fillId="61" borderId="51" applyNumberFormat="0" applyFont="0" applyAlignment="0" applyProtection="0"/>
    <xf numFmtId="0" fontId="7" fillId="61" borderId="51" applyNumberFormat="0" applyFont="0" applyAlignment="0" applyProtection="0"/>
    <xf numFmtId="0" fontId="7" fillId="61" borderId="51" applyNumberFormat="0" applyFont="0" applyAlignment="0" applyProtection="0"/>
    <xf numFmtId="0" fontId="42" fillId="82" borderId="52" applyNumberFormat="0" applyAlignment="0" applyProtection="0"/>
    <xf numFmtId="0" fontId="42" fillId="82" borderId="52" applyNumberFormat="0" applyAlignment="0" applyProtection="0"/>
    <xf numFmtId="0" fontId="42" fillId="57" borderId="52" applyNumberFormat="0" applyAlignment="0" applyProtection="0"/>
    <xf numFmtId="0" fontId="42" fillId="82" borderId="52" applyNumberFormat="0" applyAlignment="0" applyProtection="0"/>
    <xf numFmtId="0" fontId="42" fillId="82" borderId="52" applyNumberFormat="0" applyAlignment="0" applyProtection="0"/>
    <xf numFmtId="0" fontId="42" fillId="82" borderId="52" applyNumberFormat="0" applyAlignment="0" applyProtection="0"/>
    <xf numFmtId="9"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5" fillId="0" borderId="0" applyFont="0" applyFill="0" applyBorder="0" applyAlignment="0" applyProtection="0"/>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center"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68" borderId="53" applyNumberFormat="0" applyProtection="0">
      <alignment horizontal="left" vertical="top"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center"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71" borderId="53" applyNumberFormat="0" applyProtection="0">
      <alignment horizontal="left" vertical="top"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center"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56" borderId="53" applyNumberFormat="0" applyProtection="0">
      <alignment horizontal="left" vertical="top"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center"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7" fillId="72" borderId="53" applyNumberFormat="0" applyProtection="0">
      <alignment horizontal="left" vertical="top" indent="1"/>
    </xf>
    <xf numFmtId="0" fontId="95" fillId="0" borderId="0" applyNumberFormat="0" applyFill="0" applyBorder="0" applyAlignment="0" applyProtection="0"/>
    <xf numFmtId="0" fontId="95" fillId="0" borderId="0" applyNumberFormat="0" applyFill="0" applyBorder="0" applyAlignment="0" applyProtection="0"/>
    <xf numFmtId="0" fontId="43"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8" fillId="0" borderId="63" applyNumberFormat="0" applyFill="0" applyAlignment="0" applyProtection="0"/>
    <xf numFmtId="0" fontId="78" fillId="0" borderId="63" applyNumberFormat="0" applyFill="0" applyAlignment="0" applyProtection="0"/>
    <xf numFmtId="0" fontId="78" fillId="0" borderId="59" applyNumberFormat="0" applyFill="0" applyAlignment="0" applyProtection="0"/>
    <xf numFmtId="0" fontId="78" fillId="0" borderId="63" applyNumberFormat="0" applyFill="0" applyAlignment="0" applyProtection="0"/>
    <xf numFmtId="0" fontId="78" fillId="0" borderId="63" applyNumberFormat="0" applyFill="0" applyAlignment="0" applyProtection="0"/>
    <xf numFmtId="0" fontId="78" fillId="0" borderId="63" applyNumberFormat="0" applyFill="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7" fillId="0" borderId="57" applyNumberFormat="0" applyFill="0" applyBorder="0" applyAlignment="0" applyProtection="0"/>
    <xf numFmtId="0" fontId="6" fillId="0" borderId="0"/>
    <xf numFmtId="9" fontId="7" fillId="0" borderId="0" applyFont="0" applyFill="0" applyBorder="0" applyAlignment="0" applyProtection="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9" fontId="75" fillId="0" borderId="0" applyFont="0" applyFill="0" applyBorder="0" applyAlignment="0" applyProtection="0"/>
    <xf numFmtId="0" fontId="39" fillId="43" borderId="45" applyNumberFormat="0" applyAlignment="0" applyProtection="0"/>
    <xf numFmtId="43" fontId="75" fillId="0" borderId="0" applyFont="0" applyFill="0" applyBorder="0" applyAlignment="0" applyProtection="0"/>
    <xf numFmtId="0" fontId="75"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6" fillId="0" borderId="0"/>
    <xf numFmtId="0" fontId="6" fillId="0" borderId="0"/>
    <xf numFmtId="0" fontId="6" fillId="0" borderId="0"/>
    <xf numFmtId="0" fontId="6" fillId="0" borderId="0"/>
    <xf numFmtId="9"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9" fontId="7"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7" fillId="0" borderId="0" applyFont="0" applyFill="0" applyBorder="0" applyAlignment="0" applyProtection="0"/>
    <xf numFmtId="0" fontId="6"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9" fontId="75" fillId="0" borderId="0" applyFont="0" applyFill="0" applyBorder="0" applyAlignment="0" applyProtection="0"/>
    <xf numFmtId="43" fontId="75" fillId="0" borderId="0" applyFont="0" applyFill="0" applyBorder="0" applyAlignment="0" applyProtection="0"/>
    <xf numFmtId="0" fontId="75" fillId="0" borderId="0"/>
    <xf numFmtId="9" fontId="75" fillId="0" borderId="0" applyFont="0" applyFill="0" applyBorder="0" applyAlignment="0" applyProtection="0"/>
    <xf numFmtId="43" fontId="75" fillId="0" borderId="0" applyFont="0" applyFill="0" applyBorder="0" applyAlignment="0" applyProtection="0"/>
    <xf numFmtId="0" fontId="39" fillId="43" borderId="45" applyNumberFormat="0" applyAlignment="0" applyProtection="0"/>
    <xf numFmtId="0" fontId="75" fillId="0" borderId="0"/>
    <xf numFmtId="0" fontId="39" fillId="43" borderId="45" applyNumberFormat="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38"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3"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1" borderId="0" applyNumberFormat="0" applyBorder="0" applyAlignment="0" applyProtection="0"/>
    <xf numFmtId="0" fontId="31" fillId="44" borderId="0" applyNumberFormat="0" applyBorder="0" applyAlignment="0" applyProtection="0"/>
    <xf numFmtId="0" fontId="31" fillId="47" borderId="0" applyNumberFormat="0" applyBorder="0" applyAlignment="0" applyProtection="0"/>
    <xf numFmtId="0" fontId="32" fillId="48"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55" borderId="0" applyNumberFormat="0" applyBorder="0" applyAlignment="0" applyProtection="0"/>
    <xf numFmtId="0" fontId="33" fillId="39" borderId="0" applyNumberFormat="0" applyBorder="0" applyAlignment="0" applyProtection="0"/>
    <xf numFmtId="0" fontId="34" fillId="57" borderId="45" applyNumberFormat="0" applyAlignment="0" applyProtection="0"/>
    <xf numFmtId="0" fontId="35" fillId="58" borderId="46" applyNumberFormat="0" applyAlignment="0" applyProtection="0"/>
    <xf numFmtId="43" fontId="75" fillId="0" borderId="0" applyFont="0" applyFill="0" applyBorder="0" applyAlignment="0" applyProtection="0"/>
    <xf numFmtId="0" fontId="36" fillId="0" borderId="0" applyNumberFormat="0" applyFill="0" applyBorder="0" applyAlignment="0" applyProtection="0"/>
    <xf numFmtId="0" fontId="37" fillId="40" borderId="0" applyNumberFormat="0" applyBorder="0" applyAlignment="0" applyProtection="0"/>
    <xf numFmtId="0" fontId="76" fillId="0" borderId="58" applyNumberFormat="0" applyFill="0" applyAlignment="0" applyProtection="0"/>
    <xf numFmtId="0" fontId="77" fillId="0" borderId="47" applyNumberFormat="0" applyFill="0" applyAlignment="0" applyProtection="0"/>
    <xf numFmtId="0" fontId="38" fillId="0" borderId="48" applyNumberFormat="0" applyFill="0" applyAlignment="0" applyProtection="0"/>
    <xf numFmtId="0" fontId="38" fillId="0" borderId="0" applyNumberFormat="0" applyFill="0" applyBorder="0" applyAlignment="0" applyProtection="0"/>
    <xf numFmtId="0" fontId="40" fillId="0" borderId="50" applyNumberFormat="0" applyFill="0" applyAlignment="0" applyProtection="0"/>
    <xf numFmtId="0" fontId="41" fillId="60" borderId="0" applyNumberFormat="0" applyBorder="0" applyAlignment="0" applyProtection="0"/>
    <xf numFmtId="0" fontId="75" fillId="61" borderId="51" applyNumberFormat="0" applyFont="0" applyAlignment="0" applyProtection="0"/>
    <xf numFmtId="0" fontId="42" fillId="57" borderId="52" applyNumberFormat="0" applyAlignment="0" applyProtection="0"/>
    <xf numFmtId="0" fontId="43" fillId="0" borderId="0" applyNumberFormat="0" applyFill="0" applyBorder="0" applyAlignment="0" applyProtection="0"/>
    <xf numFmtId="0" fontId="78" fillId="0" borderId="59" applyNumberFormat="0" applyFill="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5" fillId="0" borderId="0"/>
    <xf numFmtId="170" fontId="7" fillId="76" borderId="52" applyNumberFormat="0" applyProtection="0">
      <alignment horizontal="left" vertical="center" indent="1"/>
    </xf>
    <xf numFmtId="4" fontId="12" fillId="73" borderId="52" applyNumberFormat="0" applyProtection="0">
      <alignment horizontal="right" vertical="center"/>
    </xf>
    <xf numFmtId="170" fontId="12" fillId="59" borderId="53" applyNumberFormat="0" applyProtection="0">
      <alignment horizontal="left" vertical="top" indent="1"/>
    </xf>
    <xf numFmtId="4" fontId="62" fillId="59" borderId="53" applyNumberFormat="0" applyProtection="0">
      <alignment vertical="center"/>
    </xf>
    <xf numFmtId="4" fontId="12" fillId="59" borderId="53" applyNumberFormat="0" applyProtection="0">
      <alignment vertical="center"/>
    </xf>
    <xf numFmtId="170" fontId="7" fillId="72" borderId="53" applyNumberFormat="0" applyProtection="0">
      <alignment horizontal="left" vertical="top" indent="1"/>
    </xf>
    <xf numFmtId="170" fontId="7" fillId="72" borderId="53" applyNumberFormat="0" applyProtection="0">
      <alignment horizontal="left" vertical="top" indent="1"/>
    </xf>
    <xf numFmtId="170" fontId="7" fillId="72" borderId="53" applyNumberFormat="0" applyProtection="0">
      <alignment horizontal="left" vertical="top" indent="1"/>
    </xf>
    <xf numFmtId="170" fontId="10" fillId="0" borderId="1" applyNumberFormat="0" applyProtection="0">
      <alignment horizontal="left" vertical="center" indent="2"/>
    </xf>
    <xf numFmtId="170" fontId="10" fillId="0" borderId="1" applyNumberFormat="0" applyProtection="0">
      <alignment horizontal="left" vertical="center" indent="2"/>
    </xf>
    <xf numFmtId="170" fontId="7" fillId="56" borderId="53" applyNumberFormat="0" applyProtection="0">
      <alignment horizontal="left" vertical="top" indent="1"/>
    </xf>
    <xf numFmtId="170" fontId="7" fillId="56" borderId="53" applyNumberFormat="0" applyProtection="0">
      <alignment horizontal="left" vertical="top" indent="1"/>
    </xf>
    <xf numFmtId="170" fontId="7" fillId="56" borderId="53" applyNumberFormat="0" applyProtection="0">
      <alignment horizontal="left" vertical="top" indent="1"/>
    </xf>
    <xf numFmtId="170" fontId="10" fillId="0" borderId="1" applyNumberFormat="0" applyProtection="0">
      <alignment horizontal="left" vertical="center" indent="2"/>
    </xf>
    <xf numFmtId="170" fontId="7" fillId="71" borderId="53" applyNumberFormat="0" applyProtection="0">
      <alignment horizontal="left" vertical="top" indent="1"/>
    </xf>
    <xf numFmtId="170" fontId="7" fillId="71" borderId="53" applyNumberFormat="0" applyProtection="0">
      <alignment horizontal="left" vertical="top" indent="1"/>
    </xf>
    <xf numFmtId="170" fontId="7" fillId="71" borderId="53" applyNumberFormat="0" applyProtection="0">
      <alignment horizontal="left" vertical="top" indent="1"/>
    </xf>
    <xf numFmtId="170" fontId="10" fillId="0" borderId="1" applyNumberFormat="0" applyProtection="0">
      <alignment horizontal="left" vertical="center" indent="2"/>
    </xf>
    <xf numFmtId="170" fontId="13" fillId="2" borderId="53" applyNumberFormat="0" applyProtection="0">
      <alignment horizontal="left" vertical="top" indent="1"/>
    </xf>
    <xf numFmtId="170" fontId="7" fillId="0" borderId="0"/>
    <xf numFmtId="170" fontId="32" fillId="49" borderId="0" applyNumberFormat="0" applyBorder="0" applyAlignment="0" applyProtection="0"/>
    <xf numFmtId="170" fontId="32" fillId="45" borderId="0" applyNumberFormat="0" applyBorder="0" applyAlignment="0" applyProtection="0"/>
    <xf numFmtId="170" fontId="31" fillId="38" borderId="0" applyNumberFormat="0" applyBorder="0" applyAlignment="0" applyProtection="0"/>
    <xf numFmtId="170" fontId="71" fillId="0" borderId="0"/>
    <xf numFmtId="170" fontId="7" fillId="0" borderId="0"/>
    <xf numFmtId="170" fontId="10" fillId="0" borderId="1" applyNumberFormat="0" applyProtection="0">
      <alignment horizontal="left" vertical="center" indent="2"/>
    </xf>
    <xf numFmtId="170" fontId="7" fillId="68" borderId="53" applyNumberFormat="0" applyProtection="0">
      <alignment horizontal="left" vertical="top" indent="1"/>
    </xf>
    <xf numFmtId="170" fontId="10" fillId="0" borderId="1" applyNumberFormat="0" applyProtection="0">
      <alignment horizontal="left" vertical="center" indent="2"/>
    </xf>
    <xf numFmtId="170" fontId="10" fillId="0" borderId="1" applyNumberFormat="0" applyProtection="0">
      <alignment horizontal="left" vertical="center" indent="2"/>
    </xf>
    <xf numFmtId="170" fontId="7" fillId="68" borderId="53" applyNumberFormat="0" applyProtection="0">
      <alignment horizontal="left" vertical="top" indent="1"/>
    </xf>
    <xf numFmtId="170" fontId="7" fillId="68" borderId="53" applyNumberFormat="0" applyProtection="0">
      <alignment horizontal="left" vertical="top" indent="1"/>
    </xf>
    <xf numFmtId="170" fontId="58" fillId="70" borderId="1" applyNumberFormat="0" applyProtection="0">
      <alignment horizontal="left" vertical="center" indent="2"/>
    </xf>
    <xf numFmtId="4" fontId="58" fillId="0" borderId="0" applyNumberFormat="0" applyProtection="0">
      <alignment horizontal="left" vertical="center" indent="1"/>
    </xf>
    <xf numFmtId="4" fontId="61" fillId="69" borderId="54">
      <alignment horizontal="left" vertical="center" indent="1"/>
    </xf>
    <xf numFmtId="4" fontId="60" fillId="57" borderId="53" applyNumberFormat="0" applyProtection="0">
      <alignment horizontal="center" vertical="center"/>
    </xf>
    <xf numFmtId="4" fontId="59" fillId="68" borderId="0" applyNumberFormat="0" applyProtection="0">
      <alignment horizontal="left" vertical="center" indent="1"/>
    </xf>
    <xf numFmtId="4" fontId="12" fillId="0" borderId="1" applyNumberFormat="0" applyProtection="0">
      <alignment horizontal="left" vertical="center" indent="1"/>
    </xf>
    <xf numFmtId="4" fontId="13" fillId="0" borderId="1" applyNumberFormat="0" applyProtection="0">
      <alignment horizontal="left" vertical="center" indent="1"/>
    </xf>
    <xf numFmtId="4" fontId="58" fillId="65" borderId="1" applyNumberFormat="0" applyProtection="0">
      <alignment horizontal="left" vertical="center"/>
    </xf>
    <xf numFmtId="4" fontId="12" fillId="2" borderId="52" applyNumberFormat="0" applyProtection="0">
      <alignment horizontal="left" vertical="center" indent="1"/>
    </xf>
    <xf numFmtId="9" fontId="7" fillId="0" borderId="0" applyFont="0" applyFill="0" applyBorder="0" applyAlignment="0" applyProtection="0"/>
    <xf numFmtId="9" fontId="7" fillId="0" borderId="0" applyFont="0" applyFill="0" applyBorder="0" applyAlignment="0" applyProtection="0"/>
    <xf numFmtId="170" fontId="42" fillId="57" borderId="52" applyNumberFormat="0" applyAlignment="0" applyProtection="0"/>
    <xf numFmtId="170" fontId="7" fillId="0" borderId="0"/>
    <xf numFmtId="0" fontId="7" fillId="0" borderId="0"/>
    <xf numFmtId="170" fontId="10" fillId="0" borderId="0"/>
    <xf numFmtId="170" fontId="7" fillId="0" borderId="0"/>
    <xf numFmtId="0" fontId="7" fillId="0" borderId="0"/>
    <xf numFmtId="170" fontId="41" fillId="60" borderId="0" applyNumberFormat="0" applyBorder="0" applyAlignment="0" applyProtection="0"/>
    <xf numFmtId="170" fontId="40" fillId="0" borderId="50" applyNumberFormat="0" applyFill="0" applyAlignment="0" applyProtection="0"/>
    <xf numFmtId="170" fontId="39" fillId="43" borderId="45" applyNumberFormat="0" applyAlignment="0" applyProtection="0"/>
    <xf numFmtId="170" fontId="39" fillId="43" borderId="45" applyNumberFormat="0" applyAlignment="0" applyProtection="0"/>
    <xf numFmtId="170" fontId="39" fillId="43" borderId="45" applyNumberFormat="0" applyAlignment="0" applyProtection="0"/>
    <xf numFmtId="170" fontId="49" fillId="0" borderId="49" applyNumberFormat="0" applyFill="0" applyAlignment="0" applyProtection="0"/>
    <xf numFmtId="170" fontId="38" fillId="0" borderId="0" applyNumberFormat="0" applyFill="0" applyBorder="0" applyAlignment="0" applyProtection="0"/>
    <xf numFmtId="170" fontId="38" fillId="0" borderId="48" applyNumberFormat="0" applyFill="0" applyAlignment="0" applyProtection="0"/>
    <xf numFmtId="170" fontId="9" fillId="0" borderId="0" applyNumberFormat="0" applyFont="0" applyFill="0" applyBorder="0" applyProtection="0"/>
    <xf numFmtId="170" fontId="9" fillId="0" borderId="0" applyNumberFormat="0" applyFont="0" applyFill="0" applyBorder="0" applyProtection="0"/>
    <xf numFmtId="170" fontId="48" fillId="0" borderId="0" applyNumberFormat="0" applyFont="0" applyFill="0" applyBorder="0" applyProtection="0"/>
    <xf numFmtId="170" fontId="9" fillId="0" borderId="32">
      <alignment horizontal="left" vertical="center"/>
    </xf>
    <xf numFmtId="170" fontId="47" fillId="0" borderId="0" applyNumberFormat="0" applyFill="0" applyBorder="0" applyAlignment="0" applyProtection="0"/>
    <xf numFmtId="170" fontId="36" fillId="0" borderId="0" applyNumberForma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35" fillId="58" borderId="46" applyNumberFormat="0" applyAlignment="0" applyProtection="0"/>
    <xf numFmtId="170" fontId="34" fillId="57" borderId="45" applyNumberFormat="0" applyAlignment="0" applyProtection="0"/>
    <xf numFmtId="170" fontId="33" fillId="39" borderId="0" applyNumberFormat="0" applyBorder="0" applyAlignment="0" applyProtection="0"/>
    <xf numFmtId="170" fontId="32" fillId="55" borderId="0" applyNumberFormat="0" applyBorder="0" applyAlignment="0" applyProtection="0"/>
    <xf numFmtId="170" fontId="32" fillId="50" borderId="0" applyNumberFormat="0" applyBorder="0" applyAlignment="0" applyProtection="0"/>
    <xf numFmtId="170" fontId="32" fillId="49" borderId="0" applyNumberFormat="0" applyBorder="0" applyAlignment="0" applyProtection="0"/>
    <xf numFmtId="170" fontId="32" fillId="54" borderId="0" applyNumberFormat="0" applyBorder="0" applyAlignment="0" applyProtection="0"/>
    <xf numFmtId="170" fontId="32" fillId="53" borderId="0" applyNumberFormat="0" applyBorder="0" applyAlignment="0" applyProtection="0"/>
    <xf numFmtId="170" fontId="32" fillId="52" borderId="0" applyNumberFormat="0" applyBorder="0" applyAlignment="0" applyProtection="0"/>
    <xf numFmtId="170" fontId="32" fillId="51" borderId="0" applyNumberFormat="0" applyBorder="0" applyAlignment="0" applyProtection="0"/>
    <xf numFmtId="170" fontId="32" fillId="50" borderId="0" applyNumberFormat="0" applyBorder="0" applyAlignment="0" applyProtection="0"/>
    <xf numFmtId="170" fontId="31" fillId="44" borderId="0" applyNumberFormat="0" applyBorder="0" applyAlignment="0" applyProtection="0"/>
    <xf numFmtId="170" fontId="32" fillId="48" borderId="0" applyNumberFormat="0" applyBorder="0" applyAlignment="0" applyProtection="0"/>
    <xf numFmtId="170" fontId="31" fillId="47" borderId="0" applyNumberFormat="0" applyBorder="0" applyAlignment="0" applyProtection="0"/>
    <xf numFmtId="170" fontId="31" fillId="46" borderId="0" applyNumberFormat="0" applyBorder="0" applyAlignment="0" applyProtection="0"/>
    <xf numFmtId="170" fontId="31" fillId="42" borderId="0" applyNumberFormat="0" applyBorder="0" applyAlignment="0" applyProtection="0"/>
    <xf numFmtId="170" fontId="31" fillId="41" borderId="0" applyNumberFormat="0" applyBorder="0" applyAlignment="0" applyProtection="0"/>
    <xf numFmtId="170" fontId="31" fillId="40" borderId="0" applyNumberFormat="0" applyBorder="0" applyAlignment="0" applyProtection="0"/>
    <xf numFmtId="170" fontId="31" fillId="39" borderId="0" applyNumberFormat="0" applyBorder="0" applyAlignment="0" applyProtection="0"/>
    <xf numFmtId="170" fontId="7" fillId="68" borderId="53" applyNumberFormat="0" applyProtection="0">
      <alignment horizontal="left" vertical="top" indent="1"/>
    </xf>
    <xf numFmtId="170" fontId="58" fillId="70" borderId="1" applyNumberFormat="0" applyProtection="0">
      <alignment horizontal="left" vertical="center" indent="2"/>
    </xf>
    <xf numFmtId="170" fontId="58" fillId="70" borderId="1" applyNumberFormat="0" applyProtection="0">
      <alignment horizontal="left" vertical="center" indent="2"/>
    </xf>
    <xf numFmtId="4" fontId="58" fillId="0" borderId="0" applyNumberFormat="0" applyProtection="0">
      <alignment horizontal="left" vertical="center" indent="1"/>
    </xf>
    <xf numFmtId="4" fontId="12" fillId="2" borderId="52" applyNumberFormat="0" applyProtection="0">
      <alignment vertical="center"/>
    </xf>
    <xf numFmtId="9" fontId="7" fillId="0" borderId="0" applyFont="0" applyFill="0" applyBorder="0" applyAlignment="0" applyProtection="0"/>
    <xf numFmtId="0" fontId="7" fillId="0" borderId="0"/>
    <xf numFmtId="170" fontId="7" fillId="61" borderId="51" applyNumberFormat="0" applyFont="0" applyAlignment="0" applyProtection="0"/>
    <xf numFmtId="170" fontId="7" fillId="0" borderId="0"/>
    <xf numFmtId="170" fontId="10" fillId="0" borderId="0"/>
    <xf numFmtId="170" fontId="48" fillId="0" borderId="0" applyNumberFormat="0" applyFont="0" applyFill="0" applyBorder="0" applyProtection="0"/>
    <xf numFmtId="170" fontId="9" fillId="0" borderId="33" applyNumberFormat="0" applyAlignment="0" applyProtection="0">
      <alignment horizontal="left" vertical="center"/>
    </xf>
    <xf numFmtId="170" fontId="37" fillId="40" borderId="0" applyNumberFormat="0" applyBorder="0" applyAlignment="0" applyProtection="0"/>
    <xf numFmtId="170"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0" fontId="31" fillId="41" borderId="0" applyNumberFormat="0" applyBorder="0" applyAlignment="0" applyProtection="0"/>
    <xf numFmtId="170" fontId="31" fillId="44" borderId="0" applyNumberFormat="0" applyBorder="0" applyAlignment="0" applyProtection="0"/>
    <xf numFmtId="170" fontId="31" fillId="45" borderId="0" applyNumberFormat="0" applyBorder="0" applyAlignment="0" applyProtection="0"/>
    <xf numFmtId="170" fontId="71" fillId="0" borderId="0"/>
    <xf numFmtId="4" fontId="62" fillId="74" borderId="53" applyNumberFormat="0" applyProtection="0">
      <alignment horizontal="right" vertical="center"/>
    </xf>
    <xf numFmtId="170" fontId="12" fillId="59" borderId="53" applyNumberFormat="0" applyProtection="0">
      <alignment horizontal="left" vertical="top" indent="1"/>
    </xf>
    <xf numFmtId="4" fontId="53" fillId="0" borderId="0" applyNumberFormat="0" applyProtection="0">
      <alignment horizontal="left" vertical="center" indent="1"/>
    </xf>
    <xf numFmtId="170" fontId="7" fillId="72" borderId="53" applyNumberFormat="0" applyProtection="0">
      <alignment horizontal="left" vertical="top" indent="1"/>
    </xf>
    <xf numFmtId="170" fontId="7" fillId="72" borderId="53" applyNumberFormat="0" applyProtection="0">
      <alignment horizontal="left" vertical="top" indent="1"/>
    </xf>
    <xf numFmtId="170" fontId="10" fillId="0" borderId="1" applyNumberFormat="0" applyProtection="0">
      <alignment horizontal="left" vertical="center" indent="2"/>
    </xf>
    <xf numFmtId="170" fontId="7" fillId="56" borderId="53" applyNumberFormat="0" applyProtection="0">
      <alignment horizontal="left" vertical="top" indent="1"/>
    </xf>
    <xf numFmtId="170" fontId="7" fillId="56" borderId="53" applyNumberFormat="0" applyProtection="0">
      <alignment horizontal="left" vertical="top" indent="1"/>
    </xf>
    <xf numFmtId="170" fontId="10" fillId="0" borderId="1" applyNumberFormat="0" applyProtection="0">
      <alignment horizontal="left" vertical="center" indent="2"/>
    </xf>
    <xf numFmtId="170" fontId="7" fillId="71" borderId="53" applyNumberFormat="0" applyProtection="0">
      <alignment horizontal="left" vertical="top" indent="1"/>
    </xf>
    <xf numFmtId="170" fontId="7" fillId="71" borderId="53" applyNumberFormat="0" applyProtection="0">
      <alignment horizontal="left" vertical="top" indent="1"/>
    </xf>
    <xf numFmtId="170" fontId="7" fillId="68" borderId="53" applyNumberFormat="0" applyProtection="0">
      <alignment horizontal="left" vertical="top" indent="1"/>
    </xf>
    <xf numFmtId="4" fontId="55" fillId="2" borderId="53" applyNumberFormat="0" applyProtection="0">
      <alignment vertical="center"/>
    </xf>
    <xf numFmtId="170" fontId="32" fillId="46" borderId="0" applyNumberFormat="0" applyBorder="0" applyAlignment="0" applyProtection="0"/>
    <xf numFmtId="170" fontId="31" fillId="43" borderId="0" applyNumberFormat="0" applyBorder="0" applyAlignment="0" applyProtection="0"/>
    <xf numFmtId="0" fontId="7" fillId="0" borderId="0"/>
    <xf numFmtId="170" fontId="71" fillId="0" borderId="0"/>
    <xf numFmtId="170" fontId="58" fillId="77" borderId="1" applyNumberFormat="0" applyProtection="0">
      <alignment horizontal="center" vertical="top" wrapText="1"/>
    </xf>
    <xf numFmtId="4" fontId="67" fillId="69" borderId="55">
      <alignment vertical="center"/>
    </xf>
    <xf numFmtId="4" fontId="68" fillId="69" borderId="55">
      <alignment vertical="center"/>
    </xf>
    <xf numFmtId="4" fontId="69" fillId="59" borderId="55">
      <alignment horizontal="left" vertical="center" indent="1"/>
    </xf>
    <xf numFmtId="4" fontId="30" fillId="0" borderId="0" applyNumberFormat="0" applyProtection="0">
      <alignment vertical="center"/>
    </xf>
    <xf numFmtId="4" fontId="45" fillId="0" borderId="53" applyNumberFormat="0" applyProtection="0">
      <alignment horizontal="right" vertical="center"/>
    </xf>
    <xf numFmtId="170" fontId="51" fillId="0" borderId="0" applyNumberFormat="0" applyFont="0" applyFill="0" applyBorder="0" applyAlignment="0" applyProtection="0"/>
    <xf numFmtId="170" fontId="43" fillId="0" borderId="0" applyNumberFormat="0" applyFill="0" applyBorder="0" applyAlignment="0" applyProtection="0"/>
    <xf numFmtId="170" fontId="7" fillId="0" borderId="57" applyNumberFormat="0" applyFill="0" applyBorder="0" applyAlignment="0" applyProtection="0"/>
    <xf numFmtId="170" fontId="7" fillId="0" borderId="57" applyNumberFormat="0" applyFill="0" applyBorder="0" applyAlignment="0" applyProtection="0"/>
    <xf numFmtId="170" fontId="7" fillId="0" borderId="57" applyNumberFormat="0" applyFill="0" applyBorder="0" applyAlignment="0" applyProtection="0"/>
    <xf numFmtId="170" fontId="7" fillId="0" borderId="57" applyNumberFormat="0" applyFill="0" applyBorder="0" applyAlignment="0" applyProtection="0"/>
    <xf numFmtId="0" fontId="7" fillId="0" borderId="0"/>
    <xf numFmtId="170" fontId="44" fillId="0" borderId="0" applyNumberForma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48" fillId="0" borderId="0" applyNumberFormat="0" applyFont="0" applyFill="0" applyBorder="0" applyProtection="0"/>
    <xf numFmtId="0" fontId="9" fillId="0" borderId="0" applyNumberFormat="0" applyFon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57" applyNumberFormat="0" applyFill="0" applyBorder="0" applyAlignment="0" applyProtection="0"/>
    <xf numFmtId="0" fontId="6" fillId="0" borderId="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39" fillId="43" borderId="45" applyNumberFormat="0" applyAlignment="0" applyProtection="0"/>
    <xf numFmtId="43" fontId="75" fillId="0" borderId="0" applyFont="0" applyFill="0" applyBorder="0" applyAlignment="0" applyProtection="0"/>
    <xf numFmtId="9" fontId="75" fillId="0" borderId="0" applyFont="0" applyFill="0" applyBorder="0" applyAlignment="0" applyProtection="0"/>
    <xf numFmtId="0" fontId="75" fillId="0" borderId="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95" fillId="0" borderId="0" applyNumberFormat="0" applyFill="0" applyBorder="0" applyAlignment="0" applyProtection="0"/>
    <xf numFmtId="0" fontId="7" fillId="44" borderId="53" applyNumberFormat="0" applyProtection="0">
      <alignment horizontal="left" vertical="center" indent="1"/>
    </xf>
    <xf numFmtId="0" fontId="7" fillId="83" borderId="53" applyNumberFormat="0" applyProtection="0">
      <alignment horizontal="left" vertical="center" indent="1"/>
    </xf>
    <xf numFmtId="0" fontId="101" fillId="100" borderId="45" applyNumberFormat="0" applyAlignment="0" applyProtection="0"/>
    <xf numFmtId="173" fontId="7" fillId="0" borderId="0" applyFont="0" applyFill="0" applyBorder="0" applyAlignment="0" applyProtection="0"/>
    <xf numFmtId="0" fontId="78" fillId="101" borderId="0" applyNumberFormat="0" applyBorder="0" applyAlignment="0" applyProtection="0"/>
    <xf numFmtId="0" fontId="102" fillId="0" borderId="0" applyNumberFormat="0" applyFill="0" applyBorder="0" applyAlignment="0" applyProtection="0"/>
    <xf numFmtId="0" fontId="94" fillId="0" borderId="65" applyNumberFormat="0" applyFill="0" applyAlignment="0" applyProtection="0"/>
    <xf numFmtId="0" fontId="42" fillId="100" borderId="52" applyNumberFormat="0" applyAlignment="0" applyProtection="0"/>
    <xf numFmtId="0" fontId="7" fillId="44" borderId="53" applyNumberFormat="0" applyProtection="0">
      <alignment horizontal="left" vertical="top" indent="1"/>
    </xf>
    <xf numFmtId="0" fontId="7" fillId="81" borderId="53" applyNumberFormat="0" applyProtection="0">
      <alignment horizontal="left" vertical="top" indent="1"/>
    </xf>
    <xf numFmtId="0" fontId="6" fillId="19" borderId="0" applyNumberFormat="0" applyBorder="0" applyAlignment="0" applyProtection="0"/>
    <xf numFmtId="4" fontId="12" fillId="83" borderId="53" applyNumberFormat="0" applyProtection="0">
      <alignment horizontal="left" vertical="center" indent="1"/>
    </xf>
    <xf numFmtId="4" fontId="12" fillId="74" borderId="53" applyNumberFormat="0" applyProtection="0">
      <alignment horizontal="right" vertical="center"/>
    </xf>
    <xf numFmtId="0" fontId="12" fillId="83" borderId="53" applyNumberFormat="0" applyProtection="0">
      <alignment horizontal="left" vertical="top" indent="1"/>
    </xf>
    <xf numFmtId="0" fontId="12" fillId="61" borderId="53" applyNumberFormat="0" applyProtection="0">
      <alignment horizontal="left" vertical="top" indent="1"/>
    </xf>
    <xf numFmtId="0" fontId="6" fillId="32" borderId="0" applyNumberFormat="0" applyBorder="0" applyAlignment="0" applyProtection="0"/>
    <xf numFmtId="4" fontId="12" fillId="83" borderId="0" applyNumberFormat="0" applyProtection="0">
      <alignment horizontal="left" vertical="center" indent="1"/>
    </xf>
    <xf numFmtId="0" fontId="78" fillId="0" borderId="68" applyNumberFormat="0" applyFill="0" applyAlignment="0" applyProtection="0"/>
    <xf numFmtId="0" fontId="28" fillId="37" borderId="0" applyNumberFormat="0" applyBorder="0" applyAlignment="0" applyProtection="0"/>
    <xf numFmtId="0" fontId="6" fillId="35" borderId="0" applyNumberFormat="0" applyBorder="0" applyAlignment="0" applyProtection="0"/>
    <xf numFmtId="0" fontId="6" fillId="31" borderId="0" applyNumberFormat="0" applyBorder="0" applyAlignment="0" applyProtection="0"/>
    <xf numFmtId="4" fontId="13" fillId="60" borderId="53" applyNumberFormat="0" applyProtection="0">
      <alignment horizontal="left" vertical="center" indent="1"/>
    </xf>
    <xf numFmtId="4" fontId="12" fillId="83" borderId="53" applyNumberFormat="0" applyProtection="0">
      <alignment horizontal="right" vertical="center"/>
    </xf>
    <xf numFmtId="4" fontId="62" fillId="61" borderId="53" applyNumberFormat="0" applyProtection="0">
      <alignment vertical="center"/>
    </xf>
    <xf numFmtId="0" fontId="6" fillId="20" borderId="0" applyNumberFormat="0" applyBorder="0" applyAlignment="0" applyProtection="0"/>
    <xf numFmtId="0" fontId="6" fillId="27" borderId="0" applyNumberFormat="0" applyBorder="0" applyAlignment="0" applyProtection="0"/>
    <xf numFmtId="0" fontId="28" fillId="34" borderId="0" applyNumberFormat="0" applyBorder="0" applyAlignment="0" applyProtection="0"/>
    <xf numFmtId="0" fontId="28" fillId="25" borderId="0" applyNumberFormat="0" applyBorder="0" applyAlignment="0" applyProtection="0"/>
    <xf numFmtId="0" fontId="28" fillId="21" borderId="0" applyNumberFormat="0" applyBorder="0" applyAlignment="0" applyProtection="0"/>
    <xf numFmtId="4" fontId="59" fillId="81" borderId="0" applyNumberFormat="0" applyProtection="0">
      <alignment horizontal="left" vertical="center" indent="1"/>
    </xf>
    <xf numFmtId="0" fontId="7" fillId="82" borderId="1" applyNumberFormat="0">
      <protection locked="0"/>
    </xf>
    <xf numFmtId="0" fontId="28" fillId="33" borderId="0" applyNumberFormat="0" applyBorder="0" applyAlignment="0" applyProtection="0"/>
    <xf numFmtId="0" fontId="6" fillId="36" borderId="0" applyNumberFormat="0" applyBorder="0" applyAlignment="0" applyProtection="0"/>
    <xf numFmtId="0" fontId="18" fillId="7" borderId="0" applyNumberFormat="0" applyBorder="0" applyAlignment="0" applyProtection="0"/>
    <xf numFmtId="0" fontId="28" fillId="26" borderId="0" applyNumberFormat="0" applyBorder="0" applyAlignment="0" applyProtection="0"/>
    <xf numFmtId="0" fontId="28" fillId="18" borderId="0" applyNumberFormat="0" applyBorder="0" applyAlignment="0" applyProtection="0"/>
    <xf numFmtId="0" fontId="7" fillId="81" borderId="53" applyNumberFormat="0" applyProtection="0">
      <alignment horizontal="left" vertical="center" indent="1"/>
    </xf>
    <xf numFmtId="0" fontId="7" fillId="83" borderId="53" applyNumberFormat="0" applyProtection="0">
      <alignment horizontal="left" vertical="top" indent="1"/>
    </xf>
    <xf numFmtId="0" fontId="7" fillId="74" borderId="53" applyNumberFormat="0" applyProtection="0">
      <alignment horizontal="left" vertical="top" indent="1"/>
    </xf>
    <xf numFmtId="4" fontId="45" fillId="74" borderId="53" applyNumberFormat="0" applyProtection="0">
      <alignment horizontal="right" vertical="center"/>
    </xf>
    <xf numFmtId="0" fontId="6" fillId="23" borderId="0" applyNumberFormat="0" applyBorder="0" applyAlignment="0" applyProtection="0"/>
    <xf numFmtId="0" fontId="28" fillId="30" borderId="0" applyNumberFormat="0" applyBorder="0" applyAlignment="0" applyProtection="0"/>
    <xf numFmtId="0" fontId="28" fillId="14" borderId="0" applyNumberFormat="0" applyBorder="0" applyAlignment="0" applyProtection="0"/>
    <xf numFmtId="0" fontId="20" fillId="10" borderId="38" applyNumberFormat="0" applyAlignment="0" applyProtection="0"/>
    <xf numFmtId="0" fontId="24" fillId="12" borderId="41" applyNumberFormat="0" applyAlignment="0" applyProtection="0"/>
    <xf numFmtId="0" fontId="22" fillId="11" borderId="38" applyNumberFormat="0" applyAlignment="0" applyProtection="0"/>
    <xf numFmtId="4" fontId="12" fillId="61" borderId="53" applyNumberFormat="0" applyProtection="0">
      <alignment horizontal="left" vertical="center" indent="1"/>
    </xf>
    <xf numFmtId="4" fontId="105" fillId="106" borderId="0" applyNumberFormat="0" applyProtection="0">
      <alignment horizontal="left" vertical="center" indent="1"/>
    </xf>
    <xf numFmtId="0" fontId="6" fillId="15" borderId="0" applyNumberFormat="0" applyBorder="0" applyAlignment="0" applyProtection="0"/>
    <xf numFmtId="0" fontId="28" fillId="29" borderId="0" applyNumberFormat="0" applyBorder="0" applyAlignment="0" applyProtection="0"/>
    <xf numFmtId="0" fontId="26" fillId="0" borderId="0" applyNumberFormat="0" applyFill="0" applyBorder="0" applyAlignment="0" applyProtection="0"/>
    <xf numFmtId="0" fontId="19" fillId="8" borderId="0" applyNumberFormat="0" applyBorder="0" applyAlignment="0" applyProtection="0"/>
    <xf numFmtId="0" fontId="23" fillId="0" borderId="40" applyNumberFormat="0" applyFill="0" applyAlignment="0" applyProtection="0"/>
    <xf numFmtId="0" fontId="17" fillId="0" borderId="37" applyNumberFormat="0" applyFill="0" applyAlignment="0" applyProtection="0"/>
    <xf numFmtId="0" fontId="16" fillId="0" borderId="36" applyNumberFormat="0" applyFill="0" applyAlignment="0" applyProtection="0"/>
    <xf numFmtId="0" fontId="95" fillId="0" borderId="0" applyNumberFormat="0" applyFill="0" applyBorder="0" applyAlignment="0" applyProtection="0"/>
    <xf numFmtId="0" fontId="6" fillId="0" borderId="0"/>
    <xf numFmtId="0" fontId="6" fillId="24" borderId="0" applyNumberFormat="0" applyBorder="0" applyAlignment="0" applyProtection="0"/>
    <xf numFmtId="0" fontId="17" fillId="0" borderId="0" applyNumberFormat="0" applyFill="0" applyBorder="0" applyAlignment="0" applyProtection="0"/>
    <xf numFmtId="0" fontId="15" fillId="0" borderId="35" applyNumberFormat="0" applyFill="0" applyAlignment="0" applyProtection="0"/>
    <xf numFmtId="0" fontId="6" fillId="16" borderId="0" applyNumberFormat="0" applyBorder="0" applyAlignment="0" applyProtection="0"/>
    <xf numFmtId="0" fontId="6" fillId="28" borderId="0" applyNumberFormat="0" applyBorder="0" applyAlignment="0" applyProtection="0"/>
    <xf numFmtId="0" fontId="28" fillId="17" borderId="0" applyNumberFormat="0" applyBorder="0" applyAlignment="0" applyProtection="0"/>
    <xf numFmtId="0" fontId="28" fillId="22" borderId="0" applyNumberFormat="0" applyBorder="0" applyAlignment="0" applyProtection="0"/>
    <xf numFmtId="0" fontId="25" fillId="0" borderId="0" applyNumberFormat="0" applyFill="0" applyBorder="0" applyAlignment="0" applyProtection="0"/>
    <xf numFmtId="0" fontId="21" fillId="11" borderId="39" applyNumberFormat="0" applyAlignment="0" applyProtection="0"/>
    <xf numFmtId="0" fontId="6" fillId="36" borderId="0" applyNumberFormat="0" applyBorder="0" applyAlignment="0" applyProtection="0"/>
    <xf numFmtId="0" fontId="6" fillId="35" borderId="0" applyNumberFormat="0" applyBorder="0" applyAlignment="0" applyProtection="0"/>
    <xf numFmtId="0" fontId="28" fillId="22" borderId="0" applyNumberFormat="0" applyBorder="0" applyAlignment="0" applyProtection="0"/>
    <xf numFmtId="0" fontId="6" fillId="19" borderId="0" applyNumberFormat="0" applyBorder="0" applyAlignment="0" applyProtection="0"/>
    <xf numFmtId="0" fontId="28" fillId="18"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0" borderId="0"/>
    <xf numFmtId="0" fontId="6" fillId="13" borderId="42" applyNumberFormat="0" applyFont="0" applyAlignment="0" applyProtection="0"/>
    <xf numFmtId="0" fontId="99" fillId="9" borderId="0" applyNumberFormat="0" applyBorder="0" applyAlignment="0" applyProtection="0"/>
    <xf numFmtId="4" fontId="12" fillId="61" borderId="53" applyNumberFormat="0" applyProtection="0">
      <alignment vertical="center"/>
    </xf>
    <xf numFmtId="4" fontId="12" fillId="74" borderId="0" applyNumberFormat="0" applyProtection="0">
      <alignment horizontal="left" vertical="center" indent="1"/>
    </xf>
    <xf numFmtId="4" fontId="12" fillId="74" borderId="0" applyNumberFormat="0" applyProtection="0">
      <alignment horizontal="left" vertical="center" indent="1"/>
    </xf>
    <xf numFmtId="4" fontId="13" fillId="105" borderId="67" applyNumberFormat="0" applyProtection="0">
      <alignment horizontal="left" vertical="center" indent="1"/>
    </xf>
    <xf numFmtId="4" fontId="13" fillId="83" borderId="0" applyNumberFormat="0" applyProtection="0">
      <alignment horizontal="left" vertical="center" indent="1"/>
    </xf>
    <xf numFmtId="0" fontId="13" fillId="60" borderId="53" applyNumberFormat="0" applyProtection="0">
      <alignment horizontal="left" vertical="top" indent="1"/>
    </xf>
    <xf numFmtId="4" fontId="13" fillId="60" borderId="53" applyNumberFormat="0" applyProtection="0">
      <alignment vertical="center"/>
    </xf>
    <xf numFmtId="0" fontId="7" fillId="98" borderId="51" applyNumberFormat="0" applyFont="0" applyAlignment="0" applyProtection="0"/>
    <xf numFmtId="0" fontId="41" fillId="99" borderId="0" applyNumberFormat="0" applyBorder="0" applyAlignment="0" applyProtection="0"/>
    <xf numFmtId="0" fontId="104" fillId="0" borderId="66" applyNumberFormat="0" applyFill="0" applyAlignment="0" applyProtection="0"/>
    <xf numFmtId="0" fontId="94" fillId="0" borderId="0" applyNumberFormat="0" applyFill="0" applyBorder="0" applyAlignment="0" applyProtection="0"/>
    <xf numFmtId="0" fontId="96" fillId="0" borderId="64" applyNumberFormat="0" applyFill="0" applyAlignment="0" applyProtection="0"/>
    <xf numFmtId="0" fontId="37" fillId="104" borderId="0" applyNumberFormat="0" applyBorder="0" applyAlignment="0" applyProtection="0"/>
    <xf numFmtId="0" fontId="78" fillId="103" borderId="0" applyNumberFormat="0" applyBorder="0" applyAlignment="0" applyProtection="0"/>
    <xf numFmtId="0" fontId="78" fillId="102" borderId="0" applyNumberFormat="0" applyBorder="0" applyAlignment="0" applyProtection="0"/>
    <xf numFmtId="172" fontId="7" fillId="0" borderId="0" applyFont="0" applyFill="0" applyBorder="0" applyAlignment="0" applyProtection="0"/>
    <xf numFmtId="0" fontId="35" fillId="91" borderId="46" applyNumberFormat="0" applyAlignment="0" applyProtection="0"/>
    <xf numFmtId="0" fontId="100" fillId="90" borderId="0" applyNumberFormat="0" applyBorder="0" applyAlignment="0" applyProtection="0"/>
    <xf numFmtId="0" fontId="32" fillId="99" borderId="0" applyNumberFormat="0" applyBorder="0" applyAlignment="0" applyProtection="0"/>
    <xf numFmtId="0" fontId="31" fillId="90" borderId="0" applyNumberFormat="0" applyBorder="0" applyAlignment="0" applyProtection="0"/>
    <xf numFmtId="0" fontId="31" fillId="98" borderId="0" applyNumberFormat="0" applyBorder="0" applyAlignment="0" applyProtection="0"/>
    <xf numFmtId="0" fontId="32" fillId="97" borderId="0" applyNumberFormat="0" applyBorder="0" applyAlignment="0" applyProtection="0"/>
    <xf numFmtId="0" fontId="32" fillId="86" borderId="0" applyNumberFormat="0" applyBorder="0" applyAlignment="0" applyProtection="0"/>
    <xf numFmtId="0" fontId="31" fillId="85" borderId="0" applyNumberFormat="0" applyBorder="0" applyAlignment="0" applyProtection="0"/>
    <xf numFmtId="0" fontId="32" fillId="96" borderId="0" applyNumberFormat="0" applyBorder="0" applyAlignment="0" applyProtection="0"/>
    <xf numFmtId="0" fontId="32" fillId="94" borderId="0" applyNumberFormat="0" applyBorder="0" applyAlignment="0" applyProtection="0"/>
    <xf numFmtId="0" fontId="31" fillId="94" borderId="0" applyNumberFormat="0" applyBorder="0" applyAlignment="0" applyProtection="0"/>
    <xf numFmtId="0" fontId="31" fillId="93" borderId="0" applyNumberFormat="0" applyBorder="0" applyAlignment="0" applyProtection="0"/>
    <xf numFmtId="0" fontId="32" fillId="95" borderId="0" applyNumberFormat="0" applyBorder="0" applyAlignment="0" applyProtection="0"/>
    <xf numFmtId="0" fontId="32" fillId="94" borderId="0" applyNumberFormat="0" applyBorder="0" applyAlignment="0" applyProtection="0"/>
    <xf numFmtId="0" fontId="31" fillId="93" borderId="0" applyNumberFormat="0" applyBorder="0" applyAlignment="0" applyProtection="0"/>
    <xf numFmtId="0" fontId="31" fillId="92" borderId="0" applyNumberFormat="0" applyBorder="0" applyAlignment="0" applyProtection="0"/>
    <xf numFmtId="0" fontId="32" fillId="91" borderId="0" applyNumberFormat="0" applyBorder="0" applyAlignment="0" applyProtection="0"/>
    <xf numFmtId="0" fontId="31" fillId="90" borderId="0" applyNumberFormat="0" applyBorder="0" applyAlignment="0" applyProtection="0"/>
    <xf numFmtId="0" fontId="31" fillId="89" borderId="0" applyNumberFormat="0" applyBorder="0" applyAlignment="0" applyProtection="0"/>
    <xf numFmtId="0" fontId="32" fillId="88" borderId="0" applyNumberFormat="0" applyBorder="0" applyAlignment="0" applyProtection="0"/>
    <xf numFmtId="0" fontId="32" fillId="87" borderId="0" applyNumberFormat="0" applyBorder="0" applyAlignment="0" applyProtection="0"/>
    <xf numFmtId="0" fontId="31" fillId="86" borderId="0" applyNumberFormat="0" applyBorder="0" applyAlignment="0" applyProtection="0"/>
    <xf numFmtId="0" fontId="31" fillId="85" borderId="0" applyNumberFormat="0" applyBorder="0" applyAlignment="0" applyProtection="0"/>
    <xf numFmtId="0" fontId="32" fillId="84" borderId="0" applyNumberFormat="0" applyBorder="0" applyAlignment="0" applyProtection="0"/>
    <xf numFmtId="0" fontId="88" fillId="81" borderId="0" applyNumberFormat="0" applyBorder="0" applyAlignment="0" applyProtection="0"/>
    <xf numFmtId="0" fontId="88" fillId="57" borderId="0" applyNumberFormat="0" applyBorder="0" applyAlignment="0" applyProtection="0"/>
    <xf numFmtId="0" fontId="88" fillId="54" borderId="0" applyNumberFormat="0" applyBorder="0" applyAlignment="0" applyProtection="0"/>
    <xf numFmtId="0" fontId="88" fillId="81" borderId="0" applyNumberFormat="0" applyBorder="0" applyAlignment="0" applyProtection="0"/>
    <xf numFmtId="0" fontId="12" fillId="43" borderId="0" applyNumberFormat="0" applyBorder="0" applyAlignment="0" applyProtection="0"/>
    <xf numFmtId="0" fontId="12" fillId="81" borderId="0" applyNumberFormat="0" applyBorder="0" applyAlignment="0" applyProtection="0"/>
    <xf numFmtId="0" fontId="12" fillId="57" borderId="0" applyNumberFormat="0" applyBorder="0" applyAlignment="0" applyProtection="0"/>
    <xf numFmtId="0" fontId="12" fillId="54" borderId="0" applyNumberFormat="0" applyBorder="0" applyAlignment="0" applyProtection="0"/>
    <xf numFmtId="0" fontId="12" fillId="45" borderId="0" applyNumberFormat="0" applyBorder="0" applyAlignment="0" applyProtection="0"/>
    <xf numFmtId="0" fontId="12" fillId="81" borderId="0" applyNumberFormat="0" applyBorder="0" applyAlignment="0" applyProtection="0"/>
    <xf numFmtId="0" fontId="12" fillId="39" borderId="0" applyNumberFormat="0" applyBorder="0" applyAlignment="0" applyProtection="0"/>
    <xf numFmtId="0" fontId="12" fillId="44" borderId="0" applyNumberFormat="0" applyBorder="0" applyAlignment="0" applyProtection="0"/>
    <xf numFmtId="0" fontId="12" fillId="82" borderId="0" applyNumberFormat="0" applyBorder="0" applyAlignment="0" applyProtection="0"/>
    <xf numFmtId="0" fontId="12" fillId="61" borderId="0" applyNumberFormat="0" applyBorder="0" applyAlignment="0" applyProtection="0"/>
    <xf numFmtId="0" fontId="12" fillId="45" borderId="0" applyNumberFormat="0" applyBorder="0" applyAlignment="0" applyProtection="0"/>
    <xf numFmtId="0" fontId="12" fillId="83" borderId="0" applyNumberFormat="0" applyBorder="0" applyAlignment="0" applyProtection="0"/>
    <xf numFmtId="0" fontId="6" fillId="32" borderId="0" applyNumberFormat="0" applyBorder="0" applyAlignment="0" applyProtection="0"/>
    <xf numFmtId="0" fontId="6" fillId="28" borderId="0" applyNumberFormat="0" applyBorder="0" applyAlignment="0" applyProtection="0"/>
    <xf numFmtId="0" fontId="88" fillId="43" borderId="0" applyNumberFormat="0" applyBorder="0" applyAlignment="0" applyProtection="0"/>
    <xf numFmtId="0" fontId="6" fillId="31" borderId="0" applyNumberFormat="0" applyBorder="0" applyAlignment="0" applyProtection="0"/>
    <xf numFmtId="0" fontId="28" fillId="30" borderId="0" applyNumberFormat="0" applyBorder="0" applyAlignment="0" applyProtection="0"/>
    <xf numFmtId="0" fontId="28" fillId="26" borderId="0" applyNumberFormat="0" applyBorder="0" applyAlignment="0" applyProtection="0"/>
    <xf numFmtId="0" fontId="7" fillId="74" borderId="53" applyNumberFormat="0" applyProtection="0">
      <alignment horizontal="left" vertical="center" indent="1"/>
    </xf>
    <xf numFmtId="0" fontId="28" fillId="34" borderId="0" applyNumberFormat="0" applyBorder="0" applyAlignment="0" applyProtection="0"/>
    <xf numFmtId="0" fontId="6" fillId="23" borderId="0" applyNumberFormat="0" applyBorder="0" applyAlignment="0" applyProtection="0"/>
    <xf numFmtId="4" fontId="55" fillId="60" borderId="53" applyNumberFormat="0" applyProtection="0">
      <alignment vertical="center"/>
    </xf>
    <xf numFmtId="0" fontId="28" fillId="14" borderId="0" applyNumberFormat="0" applyBorder="0" applyAlignment="0" applyProtection="0"/>
    <xf numFmtId="0" fontId="103" fillId="99" borderId="45" applyNumberFormat="0" applyAlignment="0" applyProtection="0"/>
    <xf numFmtId="0" fontId="31" fillId="86" borderId="0" applyNumberFormat="0" applyBorder="0" applyAlignment="0" applyProtection="0"/>
    <xf numFmtId="0" fontId="32" fillId="91" borderId="0" applyNumberFormat="0" applyBorder="0" applyAlignment="0" applyProtection="0"/>
    <xf numFmtId="0" fontId="88" fillId="45" borderId="0" applyNumberFormat="0" applyBorder="0" applyAlignment="0" applyProtection="0"/>
    <xf numFmtId="0" fontId="6" fillId="13" borderId="42" applyNumberFormat="0" applyFont="0" applyAlignment="0" applyProtection="0"/>
    <xf numFmtId="0" fontId="6" fillId="27" borderId="0" applyNumberFormat="0" applyBorder="0" applyAlignment="0" applyProtection="0"/>
    <xf numFmtId="0" fontId="6" fillId="24" borderId="0" applyNumberFormat="0" applyBorder="0" applyAlignment="0" applyProtection="0"/>
    <xf numFmtId="0" fontId="6" fillId="20" borderId="0" applyNumberFormat="0" applyBorder="0" applyAlignment="0" applyProtection="0"/>
    <xf numFmtId="0" fontId="98" fillId="0" borderId="0" applyNumberFormat="0" applyFill="0" applyBorder="0" applyAlignment="0" applyProtection="0"/>
    <xf numFmtId="0" fontId="27" fillId="0" borderId="43" applyNumberFormat="0" applyFill="0" applyAlignment="0" applyProtection="0"/>
    <xf numFmtId="0" fontId="20" fillId="10" borderId="38" applyNumberFormat="0" applyAlignment="0" applyProtection="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08" fillId="0" borderId="0"/>
    <xf numFmtId="0" fontId="6" fillId="0" borderId="0"/>
    <xf numFmtId="0" fontId="109" fillId="0" borderId="0"/>
    <xf numFmtId="9" fontId="7" fillId="0" borderId="0" applyFont="0" applyFill="0" applyBorder="0" applyAlignment="0" applyProtection="0"/>
    <xf numFmtId="0" fontId="107" fillId="0" borderId="0"/>
    <xf numFmtId="0" fontId="109" fillId="0" borderId="0"/>
    <xf numFmtId="0" fontId="108" fillId="0" borderId="0"/>
    <xf numFmtId="9" fontId="7" fillId="0" borderId="0" applyFont="0" applyFill="0" applyBorder="0" applyAlignment="0" applyProtection="0"/>
    <xf numFmtId="0" fontId="108" fillId="0" borderId="0"/>
    <xf numFmtId="0" fontId="108" fillId="0" borderId="0"/>
    <xf numFmtId="0" fontId="108"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9" fontId="10" fillId="0" borderId="0" applyFont="0" applyFill="0" applyBorder="0" applyAlignment="0" applyProtection="0"/>
    <xf numFmtId="43" fontId="7" fillId="0" borderId="0" applyFont="0" applyFill="0" applyBorder="0" applyAlignment="0" applyProtection="0"/>
    <xf numFmtId="0" fontId="7" fillId="0" borderId="0"/>
    <xf numFmtId="0" fontId="29" fillId="0" borderId="0"/>
    <xf numFmtId="0" fontId="6" fillId="0" borderId="0"/>
    <xf numFmtId="0" fontId="6" fillId="0" borderId="0"/>
    <xf numFmtId="0" fontId="6" fillId="0" borderId="0"/>
    <xf numFmtId="44" fontId="6" fillId="0" borderId="0" applyFont="0" applyFill="0" applyBorder="0" applyAlignment="0" applyProtection="0"/>
    <xf numFmtId="0" fontId="106" fillId="0" borderId="0"/>
    <xf numFmtId="0" fontId="6" fillId="0" borderId="0"/>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9" fontId="110" fillId="0" borderId="0" applyFont="0" applyFill="0" applyBorder="0" applyAlignment="0" applyProtection="0"/>
    <xf numFmtId="0" fontId="2" fillId="0" borderId="0"/>
    <xf numFmtId="0" fontId="2" fillId="0" borderId="0"/>
    <xf numFmtId="44" fontId="124" fillId="0" borderId="0" applyFont="0" applyFill="0" applyBorder="0" applyAlignment="0" applyProtection="0"/>
    <xf numFmtId="44" fontId="2" fillId="0" borderId="0" applyFont="0" applyFill="0" applyBorder="0" applyAlignment="0" applyProtection="0"/>
    <xf numFmtId="0" fontId="7" fillId="0" borderId="0" applyNumberFormat="0" applyFill="0" applyBorder="0" applyAlignment="0" applyProtection="0"/>
    <xf numFmtId="0" fontId="2" fillId="44" borderId="0" applyNumberFormat="0" applyBorder="0" applyAlignment="0" applyProtection="0"/>
    <xf numFmtId="0" fontId="2" fillId="0" borderId="0"/>
    <xf numFmtId="0" fontId="1" fillId="0" borderId="0"/>
    <xf numFmtId="0" fontId="1" fillId="0" borderId="0"/>
    <xf numFmtId="0" fontId="163" fillId="0" borderId="0" applyNumberFormat="0" applyFill="0" applyBorder="0" applyAlignment="0" applyProtection="0"/>
    <xf numFmtId="44" fontId="1" fillId="0" borderId="0" applyFont="0" applyFill="0" applyBorder="0" applyAlignment="0" applyProtection="0"/>
    <xf numFmtId="0" fontId="1" fillId="0" borderId="0"/>
  </cellStyleXfs>
  <cellXfs count="948">
    <xf numFmtId="0" fontId="0" fillId="0" borderId="0" xfId="0"/>
    <xf numFmtId="0" fontId="113" fillId="0" borderId="0" xfId="0" applyFont="1" applyAlignment="1">
      <alignment horizontal="left" vertical="center"/>
    </xf>
    <xf numFmtId="0" fontId="113" fillId="0" borderId="0" xfId="0" applyFont="1"/>
    <xf numFmtId="0" fontId="112" fillId="0" borderId="0" xfId="0" applyFont="1" applyAlignment="1">
      <alignment horizontal="left" vertical="center"/>
    </xf>
    <xf numFmtId="0" fontId="112" fillId="0" borderId="0" xfId="0" applyFont="1"/>
    <xf numFmtId="0" fontId="112" fillId="0" borderId="4" xfId="0" applyFont="1" applyBorder="1"/>
    <xf numFmtId="0" fontId="114" fillId="0" borderId="0" xfId="0" applyFont="1"/>
    <xf numFmtId="0" fontId="115" fillId="0" borderId="0" xfId="46880" applyFont="1"/>
    <xf numFmtId="0" fontId="115" fillId="2" borderId="15" xfId="46880" applyFont="1" applyFill="1" applyBorder="1"/>
    <xf numFmtId="0" fontId="112" fillId="0" borderId="13" xfId="0" applyFont="1" applyBorder="1" applyAlignment="1">
      <alignment horizontal="left" wrapText="1"/>
    </xf>
    <xf numFmtId="0" fontId="112" fillId="0" borderId="4" xfId="5" applyFont="1" applyBorder="1"/>
    <xf numFmtId="0" fontId="112" fillId="0" borderId="8" xfId="5" applyFont="1" applyBorder="1" applyAlignment="1">
      <alignment vertical="center" wrapText="1"/>
    </xf>
    <xf numFmtId="0" fontId="112" fillId="0" borderId="21" xfId="0" applyFont="1" applyBorder="1"/>
    <xf numFmtId="0" fontId="112" fillId="2" borderId="6" xfId="46880" applyFont="1" applyFill="1" applyBorder="1"/>
    <xf numFmtId="0" fontId="112" fillId="0" borderId="6" xfId="46880" applyFont="1" applyBorder="1" applyAlignment="1">
      <alignment horizontal="left" vertical="center" wrapText="1"/>
    </xf>
    <xf numFmtId="0" fontId="112" fillId="0" borderId="4" xfId="46880" applyFont="1" applyBorder="1" applyAlignment="1">
      <alignment horizontal="left" vertical="center" wrapText="1"/>
    </xf>
    <xf numFmtId="0" fontId="112" fillId="0" borderId="21" xfId="46880" applyFont="1" applyBorder="1" applyAlignment="1">
      <alignment horizontal="left" vertical="center" wrapText="1"/>
    </xf>
    <xf numFmtId="0" fontId="112" fillId="0" borderId="0" xfId="46880" applyFont="1" applyAlignment="1">
      <alignment horizontal="left" vertical="center" wrapText="1"/>
    </xf>
    <xf numFmtId="0" fontId="113" fillId="0" borderId="0" xfId="46880" applyFont="1"/>
    <xf numFmtId="0" fontId="112" fillId="0" borderId="0" xfId="5" applyFont="1"/>
    <xf numFmtId="0" fontId="113" fillId="0" borderId="0" xfId="5" applyFont="1"/>
    <xf numFmtId="0" fontId="113" fillId="0" borderId="0" xfId="0" applyFont="1" applyAlignment="1">
      <alignment vertical="center"/>
    </xf>
    <xf numFmtId="0" fontId="112" fillId="0" borderId="13" xfId="5" applyFont="1" applyBorder="1"/>
    <xf numFmtId="165" fontId="113" fillId="0" borderId="0" xfId="0" applyNumberFormat="1" applyFont="1"/>
    <xf numFmtId="0" fontId="114" fillId="0" borderId="0" xfId="0" applyFont="1" applyAlignment="1">
      <alignment horizontal="center"/>
    </xf>
    <xf numFmtId="0" fontId="113" fillId="0" borderId="0" xfId="0" applyFont="1" applyAlignment="1">
      <alignment horizontal="center" vertical="center"/>
    </xf>
    <xf numFmtId="0" fontId="112" fillId="0" borderId="0" xfId="4" applyFont="1"/>
    <xf numFmtId="0" fontId="113" fillId="0" borderId="0" xfId="4" applyFont="1"/>
    <xf numFmtId="0" fontId="118" fillId="0" borderId="0" xfId="3" applyFont="1" applyAlignment="1">
      <alignment horizontal="right" vertical="top" wrapText="1"/>
    </xf>
    <xf numFmtId="0" fontId="113" fillId="0" borderId="0" xfId="0" applyFont="1" applyAlignment="1">
      <alignment horizontal="left" vertical="top"/>
    </xf>
    <xf numFmtId="0" fontId="112" fillId="0" borderId="0" xfId="0" applyFont="1" applyAlignment="1">
      <alignment horizontal="left" vertical="top"/>
    </xf>
    <xf numFmtId="0" fontId="117" fillId="0" borderId="0" xfId="46880" applyFont="1"/>
    <xf numFmtId="0" fontId="112" fillId="0" borderId="9" xfId="5" applyFont="1" applyBorder="1" applyAlignment="1">
      <alignment horizontal="center" vertical="center" wrapText="1"/>
    </xf>
    <xf numFmtId="0" fontId="111" fillId="0" borderId="0" xfId="0" applyFont="1"/>
    <xf numFmtId="0" fontId="111" fillId="108" borderId="0" xfId="0" applyFont="1" applyFill="1"/>
    <xf numFmtId="0" fontId="112" fillId="0" borderId="4" xfId="46828" applyFont="1" applyBorder="1"/>
    <xf numFmtId="0" fontId="113" fillId="0" borderId="0" xfId="46828" applyFont="1"/>
    <xf numFmtId="0" fontId="115" fillId="0" borderId="0" xfId="46828" applyFont="1"/>
    <xf numFmtId="0" fontId="117" fillId="0" borderId="0" xfId="46828" applyFont="1"/>
    <xf numFmtId="0" fontId="112" fillId="0" borderId="0" xfId="4" quotePrefix="1" applyFont="1"/>
    <xf numFmtId="5" fontId="112" fillId="0" borderId="0" xfId="0" applyNumberFormat="1" applyFont="1"/>
    <xf numFmtId="0" fontId="112" fillId="0" borderId="0" xfId="46880" applyFont="1"/>
    <xf numFmtId="0" fontId="112" fillId="0" borderId="0" xfId="0" applyFont="1" applyAlignment="1">
      <alignment vertical="top"/>
    </xf>
    <xf numFmtId="0" fontId="112" fillId="0" borderId="13" xfId="0" applyFont="1" applyBorder="1" applyAlignment="1">
      <alignment horizontal="center"/>
    </xf>
    <xf numFmtId="0" fontId="112" fillId="0" borderId="3" xfId="0" applyFont="1" applyBorder="1" applyAlignment="1">
      <alignment horizontal="center" vertical="center" wrapText="1"/>
    </xf>
    <xf numFmtId="0" fontId="112" fillId="0" borderId="25" xfId="46880" applyFont="1" applyBorder="1" applyAlignment="1">
      <alignment horizontal="center" vertical="center" wrapText="1"/>
    </xf>
    <xf numFmtId="0" fontId="112" fillId="0" borderId="72" xfId="5" applyFont="1" applyBorder="1" applyAlignment="1">
      <alignment horizontal="center" vertical="center" wrapText="1"/>
    </xf>
    <xf numFmtId="0" fontId="111" fillId="6" borderId="0" xfId="0" applyFont="1" applyFill="1"/>
    <xf numFmtId="9" fontId="113" fillId="0" borderId="0" xfId="46881" applyFont="1" applyBorder="1" applyAlignment="1">
      <alignment horizontal="left" vertical="top"/>
    </xf>
    <xf numFmtId="174" fontId="114" fillId="0" borderId="0" xfId="0" applyNumberFormat="1" applyFont="1" applyAlignment="1">
      <alignment horizontal="center"/>
    </xf>
    <xf numFmtId="174" fontId="114" fillId="0" borderId="0" xfId="0" applyNumberFormat="1" applyFont="1" applyAlignment="1">
      <alignment horizontal="center" vertical="center"/>
    </xf>
    <xf numFmtId="177" fontId="121" fillId="0" borderId="1" xfId="0" applyNumberFormat="1" applyFont="1" applyBorder="1" applyAlignment="1">
      <alignment horizontal="center"/>
    </xf>
    <xf numFmtId="177" fontId="121" fillId="0" borderId="17" xfId="0" applyNumberFormat="1" applyFont="1" applyBorder="1" applyAlignment="1">
      <alignment horizontal="center"/>
    </xf>
    <xf numFmtId="0" fontId="117" fillId="2" borderId="15" xfId="46880" applyFont="1" applyFill="1" applyBorder="1" applyAlignment="1">
      <alignment horizontal="center"/>
    </xf>
    <xf numFmtId="176" fontId="113" fillId="0" borderId="0" xfId="2" applyNumberFormat="1" applyFont="1" applyFill="1" applyBorder="1" applyAlignment="1">
      <alignment horizontal="right" vertical="top"/>
    </xf>
    <xf numFmtId="3" fontId="122" fillId="0" borderId="0" xfId="0" applyNumberFormat="1" applyFont="1"/>
    <xf numFmtId="9" fontId="12" fillId="0" borderId="0" xfId="3" applyNumberFormat="1" applyFont="1" applyAlignment="1">
      <alignment horizontal="right" vertical="top" wrapText="1"/>
    </xf>
    <xf numFmtId="3" fontId="12" fillId="0" borderId="0" xfId="3" applyNumberFormat="1" applyFont="1" applyAlignment="1">
      <alignment horizontal="right" vertical="top" wrapText="1"/>
    </xf>
    <xf numFmtId="0" fontId="12" fillId="0" borderId="0" xfId="3" applyFont="1" applyAlignment="1">
      <alignment vertical="top" wrapText="1"/>
    </xf>
    <xf numFmtId="14" fontId="118" fillId="0" borderId="0" xfId="3" applyNumberFormat="1" applyFont="1" applyAlignment="1">
      <alignment horizontal="right" vertical="top" wrapText="1"/>
    </xf>
    <xf numFmtId="0" fontId="111" fillId="113" borderId="0" xfId="0" applyFont="1" applyFill="1"/>
    <xf numFmtId="0" fontId="114" fillId="0" borderId="0" xfId="0" applyFont="1" applyAlignment="1">
      <alignment horizontal="left" vertical="top"/>
    </xf>
    <xf numFmtId="0" fontId="112" fillId="0" borderId="10" xfId="0" applyFont="1" applyBorder="1" applyAlignment="1">
      <alignment horizontal="center" vertical="center" wrapText="1"/>
    </xf>
    <xf numFmtId="0" fontId="126" fillId="0" borderId="0" xfId="0" applyFont="1" applyAlignment="1">
      <alignment vertical="center"/>
    </xf>
    <xf numFmtId="0" fontId="126" fillId="0" borderId="0" xfId="0" applyFont="1" applyAlignment="1">
      <alignment horizontal="left" vertical="center"/>
    </xf>
    <xf numFmtId="0" fontId="127" fillId="0" borderId="0" xfId="0" applyFont="1" applyAlignment="1">
      <alignment vertical="center"/>
    </xf>
    <xf numFmtId="0" fontId="127" fillId="0" borderId="0" xfId="0" applyFont="1" applyAlignment="1">
      <alignment horizontal="left" vertical="center"/>
    </xf>
    <xf numFmtId="0" fontId="128" fillId="0" borderId="0" xfId="46882" applyFont="1"/>
    <xf numFmtId="0" fontId="126" fillId="0" borderId="9" xfId="46882" applyFont="1" applyBorder="1" applyAlignment="1">
      <alignment horizontal="center" vertical="center" wrapText="1"/>
    </xf>
    <xf numFmtId="0" fontId="126" fillId="0" borderId="10" xfId="0" applyFont="1" applyBorder="1" applyAlignment="1">
      <alignment horizontal="center" vertical="center" wrapText="1"/>
    </xf>
    <xf numFmtId="0" fontId="126" fillId="0" borderId="72" xfId="5" applyFont="1" applyBorder="1" applyAlignment="1">
      <alignment horizontal="center" vertical="center" wrapText="1"/>
    </xf>
    <xf numFmtId="0" fontId="125" fillId="0" borderId="11" xfId="46882" applyFont="1" applyBorder="1" applyAlignment="1">
      <alignment horizontal="center" vertical="center" wrapText="1" indent="1"/>
    </xf>
    <xf numFmtId="0" fontId="126" fillId="0" borderId="2" xfId="0" applyFont="1" applyBorder="1" applyAlignment="1">
      <alignment horizontal="center" vertical="center" wrapText="1"/>
    </xf>
    <xf numFmtId="0" fontId="126" fillId="0" borderId="22" xfId="5" applyFont="1" applyBorder="1" applyAlignment="1">
      <alignment horizontal="center" vertical="center" wrapText="1"/>
    </xf>
    <xf numFmtId="0" fontId="125" fillId="0" borderId="7" xfId="46882" applyFont="1" applyBorder="1" applyAlignment="1">
      <alignment horizontal="center" vertical="center" wrapText="1" indent="1"/>
    </xf>
    <xf numFmtId="0" fontId="126" fillId="0" borderId="6" xfId="46882" applyFont="1" applyBorder="1" applyAlignment="1">
      <alignment horizontal="right" vertical="center" wrapText="1"/>
    </xf>
    <xf numFmtId="0" fontId="127" fillId="0" borderId="4" xfId="46882" applyFont="1" applyBorder="1" applyAlignment="1">
      <alignment horizontal="left" vertical="center" wrapText="1" indent="2"/>
    </xf>
    <xf numFmtId="0" fontId="127" fillId="0" borderId="20" xfId="46882" applyFont="1" applyBorder="1" applyAlignment="1">
      <alignment horizontal="left" vertical="center" indent="2"/>
    </xf>
    <xf numFmtId="0" fontId="126" fillId="0" borderId="13" xfId="46882" applyFont="1" applyBorder="1" applyAlignment="1">
      <alignment horizontal="right" vertical="center" wrapText="1"/>
    </xf>
    <xf numFmtId="0" fontId="126" fillId="0" borderId="21" xfId="46882" applyFont="1" applyBorder="1" applyAlignment="1">
      <alignment vertical="center" wrapText="1"/>
    </xf>
    <xf numFmtId="0" fontId="128" fillId="0" borderId="15" xfId="46882" applyFont="1" applyBorder="1"/>
    <xf numFmtId="0" fontId="125" fillId="0" borderId="75" xfId="46882" applyFont="1" applyBorder="1"/>
    <xf numFmtId="5" fontId="130" fillId="0" borderId="0" xfId="128" applyNumberFormat="1" applyFont="1" applyAlignment="1">
      <alignment horizontal="left" vertical="center"/>
    </xf>
    <xf numFmtId="1" fontId="124" fillId="0" borderId="0" xfId="128" applyNumberFormat="1" applyFont="1" applyAlignment="1">
      <alignment horizontal="center" vertical="center"/>
    </xf>
    <xf numFmtId="0" fontId="124" fillId="0" borderId="0" xfId="128" applyFont="1" applyAlignment="1">
      <alignment horizontal="center" vertical="center"/>
    </xf>
    <xf numFmtId="165" fontId="124" fillId="0" borderId="0" xfId="2" applyNumberFormat="1" applyFont="1" applyBorder="1" applyAlignment="1">
      <alignment horizontal="center" vertical="center"/>
    </xf>
    <xf numFmtId="0" fontId="124" fillId="0" borderId="0" xfId="128" applyFont="1" applyAlignment="1">
      <alignment vertical="center"/>
    </xf>
    <xf numFmtId="0" fontId="130" fillId="4" borderId="0" xfId="128" applyFont="1" applyFill="1" applyAlignment="1">
      <alignment vertical="center" wrapText="1"/>
    </xf>
    <xf numFmtId="0" fontId="124" fillId="4" borderId="0" xfId="128" applyFont="1" applyFill="1" applyAlignment="1">
      <alignment vertical="center" wrapText="1"/>
    </xf>
    <xf numFmtId="0" fontId="130" fillId="0" borderId="0" xfId="128" applyFont="1" applyAlignment="1">
      <alignment vertical="center"/>
    </xf>
    <xf numFmtId="1" fontId="130" fillId="0" borderId="0" xfId="128" applyNumberFormat="1" applyFont="1" applyAlignment="1">
      <alignment horizontal="center" vertical="center" wrapText="1"/>
    </xf>
    <xf numFmtId="0" fontId="130" fillId="0" borderId="0" xfId="128" applyFont="1" applyAlignment="1">
      <alignment horizontal="center" vertical="center" wrapText="1"/>
    </xf>
    <xf numFmtId="165" fontId="130" fillId="0" borderId="0" xfId="2" applyNumberFormat="1" applyFont="1" applyBorder="1" applyAlignment="1">
      <alignment horizontal="center" vertical="center" wrapText="1"/>
    </xf>
    <xf numFmtId="0" fontId="130" fillId="0" borderId="0" xfId="128" applyFont="1" applyAlignment="1">
      <alignment horizontal="center" vertical="center"/>
    </xf>
    <xf numFmtId="165" fontId="130" fillId="0" borderId="0" xfId="2" applyNumberFormat="1" applyFont="1" applyAlignment="1">
      <alignment horizontal="center" vertical="center" wrapText="1"/>
    </xf>
    <xf numFmtId="1" fontId="131" fillId="0" borderId="1" xfId="128" applyNumberFormat="1" applyFont="1" applyBorder="1" applyAlignment="1">
      <alignment horizontal="center" vertical="center" wrapText="1"/>
    </xf>
    <xf numFmtId="0" fontId="131" fillId="0" borderId="1" xfId="128" applyFont="1" applyBorder="1" applyAlignment="1">
      <alignment horizontal="center" vertical="center" wrapText="1"/>
    </xf>
    <xf numFmtId="165" fontId="131" fillId="0" borderId="1" xfId="2" applyNumberFormat="1" applyFont="1" applyFill="1" applyBorder="1" applyAlignment="1">
      <alignment horizontal="center" vertical="center" wrapText="1"/>
    </xf>
    <xf numFmtId="0" fontId="124" fillId="0" borderId="0" xfId="128" applyFont="1" applyAlignment="1">
      <alignment vertical="center" wrapText="1"/>
    </xf>
    <xf numFmtId="0" fontId="131" fillId="115" borderId="76" xfId="0" applyFont="1" applyFill="1" applyBorder="1" applyAlignment="1">
      <alignment vertical="center"/>
    </xf>
    <xf numFmtId="0" fontId="132" fillId="115" borderId="1" xfId="0" applyFont="1" applyFill="1" applyBorder="1" applyAlignment="1">
      <alignment vertical="center"/>
    </xf>
    <xf numFmtId="1" fontId="131" fillId="3" borderId="2" xfId="128" applyNumberFormat="1" applyFont="1" applyFill="1" applyBorder="1" applyAlignment="1">
      <alignment horizontal="center" vertical="center" wrapText="1"/>
    </xf>
    <xf numFmtId="164" fontId="131" fillId="3" borderId="2" xfId="1" applyNumberFormat="1" applyFont="1" applyFill="1" applyBorder="1" applyAlignment="1">
      <alignment horizontal="center" vertical="center" wrapText="1"/>
    </xf>
    <xf numFmtId="165" fontId="131" fillId="3" borderId="2" xfId="2" applyNumberFormat="1" applyFont="1" applyFill="1" applyBorder="1" applyAlignment="1">
      <alignment horizontal="center" vertical="center" wrapText="1"/>
    </xf>
    <xf numFmtId="0" fontId="133" fillId="0" borderId="0" xfId="128" applyFont="1" applyAlignment="1">
      <alignment vertical="center"/>
    </xf>
    <xf numFmtId="0" fontId="132" fillId="116" borderId="76" xfId="0" applyFont="1" applyFill="1" applyBorder="1" applyAlignment="1">
      <alignment vertical="center"/>
    </xf>
    <xf numFmtId="0" fontId="124" fillId="0" borderId="1" xfId="0" applyFont="1" applyBorder="1" applyAlignment="1">
      <alignment vertical="center"/>
    </xf>
    <xf numFmtId="0" fontId="124" fillId="0" borderId="1" xfId="0" applyFont="1" applyBorder="1" applyAlignment="1">
      <alignment horizontal="center"/>
    </xf>
    <xf numFmtId="0" fontId="132" fillId="0" borderId="76" xfId="0" applyFont="1" applyBorder="1"/>
    <xf numFmtId="0" fontId="132" fillId="0" borderId="23" xfId="0" applyFont="1" applyBorder="1"/>
    <xf numFmtId="0" fontId="132" fillId="0" borderId="77" xfId="0" applyFont="1" applyBorder="1"/>
    <xf numFmtId="0" fontId="132" fillId="0" borderId="22" xfId="0" applyFont="1" applyBorder="1"/>
    <xf numFmtId="0" fontId="132" fillId="0" borderId="76" xfId="0" applyFont="1" applyBorder="1" applyAlignment="1">
      <alignment vertical="center"/>
    </xf>
    <xf numFmtId="0" fontId="132" fillId="0" borderId="1" xfId="0" applyFont="1" applyBorder="1" applyAlignment="1">
      <alignment vertical="center"/>
    </xf>
    <xf numFmtId="0" fontId="124" fillId="0" borderId="76" xfId="0" applyFont="1" applyBorder="1" applyAlignment="1">
      <alignment vertical="center"/>
    </xf>
    <xf numFmtId="0" fontId="124" fillId="115" borderId="1" xfId="0" applyFont="1" applyFill="1" applyBorder="1" applyAlignment="1">
      <alignment horizontal="center"/>
    </xf>
    <xf numFmtId="0" fontId="124" fillId="116" borderId="76" xfId="0" applyFont="1" applyFill="1" applyBorder="1" applyAlignment="1">
      <alignment vertical="center"/>
    </xf>
    <xf numFmtId="0" fontId="124" fillId="0" borderId="1" xfId="0" applyFont="1" applyBorder="1"/>
    <xf numFmtId="0" fontId="124" fillId="0" borderId="78" xfId="0" applyFont="1" applyBorder="1" applyAlignment="1">
      <alignment vertical="center"/>
    </xf>
    <xf numFmtId="0" fontId="124" fillId="0" borderId="79" xfId="0" applyFont="1" applyBorder="1"/>
    <xf numFmtId="0" fontId="133" fillId="4" borderId="0" xfId="128" applyFont="1" applyFill="1" applyAlignment="1">
      <alignment vertical="center"/>
    </xf>
    <xf numFmtId="0" fontId="124" fillId="0" borderId="78" xfId="0" applyFont="1" applyBorder="1"/>
    <xf numFmtId="0" fontId="124" fillId="115" borderId="1" xfId="0" applyFont="1" applyFill="1" applyBorder="1" applyAlignment="1">
      <alignment vertical="center"/>
    </xf>
    <xf numFmtId="0" fontId="124" fillId="116" borderId="78" xfId="0" applyFont="1" applyFill="1" applyBorder="1" applyAlignment="1">
      <alignment vertical="center"/>
    </xf>
    <xf numFmtId="0" fontId="124" fillId="116" borderId="1" xfId="0" applyFont="1" applyFill="1" applyBorder="1" applyAlignment="1">
      <alignment horizontal="center"/>
    </xf>
    <xf numFmtId="0" fontId="124" fillId="0" borderId="76" xfId="0" applyFont="1" applyBorder="1"/>
    <xf numFmtId="0" fontId="124" fillId="0" borderId="23" xfId="0" applyFont="1" applyBorder="1"/>
    <xf numFmtId="0" fontId="124" fillId="0" borderId="0" xfId="128" applyFont="1"/>
    <xf numFmtId="0" fontId="124" fillId="0" borderId="77" xfId="0" applyFont="1" applyBorder="1"/>
    <xf numFmtId="0" fontId="124" fillId="0" borderId="22" xfId="0" applyFont="1" applyBorder="1"/>
    <xf numFmtId="0" fontId="132" fillId="0" borderId="79" xfId="0" applyFont="1" applyBorder="1"/>
    <xf numFmtId="0" fontId="124" fillId="0" borderId="80" xfId="0" applyFont="1" applyBorder="1"/>
    <xf numFmtId="0" fontId="131" fillId="115" borderId="79" xfId="0" applyFont="1" applyFill="1" applyBorder="1"/>
    <xf numFmtId="0" fontId="124" fillId="0" borderId="0" xfId="0" applyFont="1" applyAlignment="1">
      <alignment horizontal="center"/>
    </xf>
    <xf numFmtId="165" fontId="124" fillId="0" borderId="0" xfId="2" applyNumberFormat="1" applyFont="1" applyAlignment="1">
      <alignment horizontal="center" vertical="center"/>
    </xf>
    <xf numFmtId="0" fontId="131" fillId="115" borderId="81" xfId="0" applyFont="1" applyFill="1" applyBorder="1" applyAlignment="1">
      <alignment vertical="center"/>
    </xf>
    <xf numFmtId="0" fontId="124" fillId="115" borderId="82" xfId="0" applyFont="1" applyFill="1" applyBorder="1" applyAlignment="1">
      <alignment vertical="center"/>
    </xf>
    <xf numFmtId="0" fontId="131" fillId="116" borderId="75" xfId="0" applyFont="1" applyFill="1" applyBorder="1" applyAlignment="1">
      <alignment vertical="center"/>
    </xf>
    <xf numFmtId="0" fontId="124" fillId="0" borderId="0" xfId="0" applyFont="1"/>
    <xf numFmtId="0" fontId="130" fillId="4" borderId="0" xfId="0" applyFont="1" applyFill="1"/>
    <xf numFmtId="0" fontId="131" fillId="4" borderId="0" xfId="0" applyFont="1" applyFill="1"/>
    <xf numFmtId="5" fontId="130" fillId="0" borderId="0" xfId="0" applyNumberFormat="1" applyFont="1" applyAlignment="1">
      <alignment horizontal="left"/>
    </xf>
    <xf numFmtId="0" fontId="131" fillId="0" borderId="0" xfId="0" applyFont="1"/>
    <xf numFmtId="1" fontId="124" fillId="0" borderId="0" xfId="0" applyNumberFormat="1" applyFont="1"/>
    <xf numFmtId="164" fontId="124" fillId="0" borderId="0" xfId="0" applyNumberFormat="1" applyFont="1"/>
    <xf numFmtId="0" fontId="126" fillId="0" borderId="1" xfId="0" applyFont="1" applyBorder="1"/>
    <xf numFmtId="0" fontId="126" fillId="0" borderId="1" xfId="0" applyFont="1" applyBorder="1" applyAlignment="1">
      <alignment horizontal="left" indent="1"/>
    </xf>
    <xf numFmtId="0" fontId="112" fillId="0" borderId="12" xfId="0" applyFont="1" applyBorder="1" applyAlignment="1">
      <alignment horizontal="left" vertical="center" wrapText="1"/>
    </xf>
    <xf numFmtId="0" fontId="112" fillId="0" borderId="0" xfId="5" applyFont="1" applyAlignment="1">
      <alignment vertical="center" wrapText="1"/>
    </xf>
    <xf numFmtId="0" fontId="126" fillId="0" borderId="0" xfId="0" applyFont="1"/>
    <xf numFmtId="0" fontId="127" fillId="0" borderId="0" xfId="0" applyFont="1"/>
    <xf numFmtId="0" fontId="132" fillId="0" borderId="1" xfId="0" applyFont="1" applyBorder="1"/>
    <xf numFmtId="178" fontId="124" fillId="0" borderId="0" xfId="0" applyNumberFormat="1" applyFont="1"/>
    <xf numFmtId="0" fontId="130" fillId="0" borderId="0" xfId="128" applyFont="1" applyAlignment="1">
      <alignment vertical="center" wrapText="1"/>
    </xf>
    <xf numFmtId="0" fontId="131" fillId="115" borderId="2" xfId="0" applyFont="1" applyFill="1" applyBorder="1"/>
    <xf numFmtId="0" fontId="131" fillId="115" borderId="2" xfId="0" applyFont="1" applyFill="1" applyBorder="1" applyAlignment="1">
      <alignment horizontal="center"/>
    </xf>
    <xf numFmtId="0" fontId="124" fillId="115" borderId="2" xfId="0" applyFont="1" applyFill="1" applyBorder="1" applyAlignment="1">
      <alignment horizontal="center"/>
    </xf>
    <xf numFmtId="0" fontId="131" fillId="115" borderId="1" xfId="0" applyFont="1" applyFill="1" applyBorder="1"/>
    <xf numFmtId="0" fontId="131" fillId="115" borderId="1" xfId="0" applyFont="1" applyFill="1" applyBorder="1" applyAlignment="1">
      <alignment horizontal="center"/>
    </xf>
    <xf numFmtId="0" fontId="112" fillId="0" borderId="9" xfId="0" applyFont="1" applyBorder="1" applyAlignment="1">
      <alignment horizontal="center" vertical="center"/>
    </xf>
    <xf numFmtId="0" fontId="113" fillId="0" borderId="21" xfId="0" applyFont="1" applyBorder="1" applyAlignment="1">
      <alignment horizontal="left" vertical="center"/>
    </xf>
    <xf numFmtId="9" fontId="113" fillId="0" borderId="17" xfId="46881" applyFont="1" applyBorder="1" applyAlignment="1">
      <alignment horizontal="center" vertical="top"/>
    </xf>
    <xf numFmtId="0" fontId="113" fillId="0" borderId="4" xfId="0" applyFont="1" applyBorder="1" applyAlignment="1">
      <alignment horizontal="left" vertical="center"/>
    </xf>
    <xf numFmtId="0" fontId="127" fillId="0" borderId="84" xfId="46882" applyFont="1" applyBorder="1" applyAlignment="1">
      <alignment horizontal="left" vertical="center" wrapText="1" indent="2"/>
    </xf>
    <xf numFmtId="0" fontId="112" fillId="6" borderId="27" xfId="5" applyFont="1" applyFill="1" applyBorder="1" applyAlignment="1">
      <alignment horizontal="center" vertical="center" wrapText="1"/>
    </xf>
    <xf numFmtId="0" fontId="134" fillId="0" borderId="0" xfId="0" applyFont="1" applyAlignment="1">
      <alignment horizontal="left" vertical="center"/>
    </xf>
    <xf numFmtId="0" fontId="135" fillId="0" borderId="0" xfId="0" applyFont="1" applyAlignment="1">
      <alignment horizontal="left" vertical="center"/>
    </xf>
    <xf numFmtId="0" fontId="122" fillId="0" borderId="0" xfId="0" applyFont="1" applyAlignment="1">
      <alignment wrapText="1"/>
    </xf>
    <xf numFmtId="0" fontId="130" fillId="0" borderId="0" xfId="0" applyFont="1" applyAlignment="1">
      <alignment vertical="center"/>
    </xf>
    <xf numFmtId="0" fontId="122" fillId="0" borderId="0" xfId="0" applyFont="1"/>
    <xf numFmtId="0" fontId="130" fillId="0" borderId="0" xfId="0" applyFont="1"/>
    <xf numFmtId="0" fontId="130" fillId="0" borderId="0" xfId="0" applyFont="1" applyAlignment="1">
      <alignment wrapText="1"/>
    </xf>
    <xf numFmtId="49" fontId="130" fillId="0" borderId="0" xfId="837" quotePrefix="1" applyNumberFormat="1" applyFont="1"/>
    <xf numFmtId="49" fontId="130" fillId="0" borderId="0" xfId="837" quotePrefix="1" applyNumberFormat="1" applyFont="1" applyAlignment="1">
      <alignment horizontal="center"/>
    </xf>
    <xf numFmtId="0" fontId="122" fillId="0" borderId="0" xfId="0" applyFont="1" applyAlignment="1">
      <alignment vertical="center"/>
    </xf>
    <xf numFmtId="0" fontId="74" fillId="0" borderId="0" xfId="0" applyFont="1" applyAlignment="1">
      <alignment vertical="center"/>
    </xf>
    <xf numFmtId="0" fontId="130" fillId="118" borderId="6" xfId="0" applyFont="1" applyFill="1" applyBorder="1" applyAlignment="1" applyProtection="1">
      <alignment horizontal="justify" vertical="center" wrapText="1"/>
      <protection locked="0"/>
    </xf>
    <xf numFmtId="0" fontId="130" fillId="118" borderId="2" xfId="0" applyFont="1" applyFill="1" applyBorder="1" applyAlignment="1" applyProtection="1">
      <alignment horizontal="center" vertical="center" wrapText="1"/>
      <protection locked="0"/>
    </xf>
    <xf numFmtId="0" fontId="130" fillId="118" borderId="7" xfId="0" applyFont="1" applyFill="1" applyBorder="1" applyAlignment="1" applyProtection="1">
      <alignment horizontal="center" vertical="center" wrapText="1"/>
      <protection locked="0"/>
    </xf>
    <xf numFmtId="0" fontId="74" fillId="0" borderId="0" xfId="0" applyFont="1"/>
    <xf numFmtId="0" fontId="122" fillId="0" borderId="4" xfId="0" applyFont="1" applyBorder="1" applyAlignment="1" applyProtection="1">
      <alignment horizontal="center" wrapText="1"/>
      <protection locked="0"/>
    </xf>
    <xf numFmtId="2" fontId="122" fillId="0" borderId="1" xfId="1" applyNumberFormat="1" applyFont="1" applyBorder="1" applyAlignment="1" applyProtection="1">
      <alignment horizontal="center" vertical="center" wrapText="1"/>
      <protection locked="0"/>
    </xf>
    <xf numFmtId="0" fontId="122" fillId="0" borderId="4" xfId="0" applyFont="1" applyBorder="1" applyAlignment="1">
      <alignment horizontal="center"/>
    </xf>
    <xf numFmtId="0" fontId="122" fillId="0" borderId="0" xfId="0" applyFont="1" applyAlignment="1">
      <alignment horizontal="left" wrapText="1"/>
    </xf>
    <xf numFmtId="0" fontId="130" fillId="4" borderId="0" xfId="128" applyFont="1" applyFill="1" applyAlignment="1">
      <alignment vertical="center"/>
    </xf>
    <xf numFmtId="0" fontId="138" fillId="0" borderId="0" xfId="0" applyFont="1" applyAlignment="1">
      <alignment horizontal="left" vertical="center"/>
    </xf>
    <xf numFmtId="0" fontId="127" fillId="0" borderId="9" xfId="0" applyFont="1" applyBorder="1" applyAlignment="1">
      <alignment horizontal="left" vertical="center"/>
    </xf>
    <xf numFmtId="0" fontId="126" fillId="0" borderId="10" xfId="0" applyFont="1" applyBorder="1" applyAlignment="1">
      <alignment horizontal="center" vertical="center"/>
    </xf>
    <xf numFmtId="0" fontId="138" fillId="0" borderId="11" xfId="0" applyFont="1" applyBorder="1" applyAlignment="1">
      <alignment horizontal="center" vertical="center" wrapText="1"/>
    </xf>
    <xf numFmtId="0" fontId="140" fillId="0" borderId="0" xfId="0" applyFont="1" applyAlignment="1">
      <alignment horizontal="left" vertical="center"/>
    </xf>
    <xf numFmtId="0" fontId="126" fillId="0" borderId="4" xfId="0" applyFont="1" applyBorder="1" applyAlignment="1">
      <alignment horizontal="center" vertical="center"/>
    </xf>
    <xf numFmtId="0" fontId="126" fillId="0" borderId="4" xfId="5" applyFont="1" applyBorder="1" applyAlignment="1">
      <alignment horizontal="center" vertical="center" wrapText="1"/>
    </xf>
    <xf numFmtId="0" fontId="126" fillId="0" borderId="21" xfId="5" applyFont="1" applyBorder="1" applyAlignment="1">
      <alignment horizontal="center" vertical="center" wrapText="1"/>
    </xf>
    <xf numFmtId="0" fontId="13" fillId="2" borderId="1" xfId="3" quotePrefix="1" applyFont="1" applyFill="1" applyBorder="1" applyAlignment="1">
      <alignment horizontal="center" vertical="top" wrapText="1"/>
    </xf>
    <xf numFmtId="0" fontId="120" fillId="112" borderId="1" xfId="3" quotePrefix="1" applyFont="1" applyFill="1" applyBorder="1" applyAlignment="1">
      <alignment horizontal="center" vertical="top" wrapText="1"/>
    </xf>
    <xf numFmtId="0" fontId="13" fillId="112" borderId="1" xfId="3" quotePrefix="1" applyFont="1" applyFill="1" applyBorder="1" applyAlignment="1">
      <alignment horizontal="center" vertical="top" wrapText="1"/>
    </xf>
    <xf numFmtId="0" fontId="13" fillId="117" borderId="1" xfId="3" quotePrefix="1" applyFont="1" applyFill="1" applyBorder="1" applyAlignment="1">
      <alignment horizontal="center" vertical="top" wrapText="1"/>
    </xf>
    <xf numFmtId="0" fontId="120" fillId="112" borderId="1" xfId="3" applyFont="1" applyFill="1" applyBorder="1" applyAlignment="1">
      <alignment horizontal="center" vertical="top" wrapText="1"/>
    </xf>
    <xf numFmtId="0" fontId="13" fillId="112" borderId="5" xfId="3" quotePrefix="1" applyFont="1" applyFill="1" applyBorder="1" applyAlignment="1">
      <alignment horizontal="center" vertical="top" wrapText="1"/>
    </xf>
    <xf numFmtId="0" fontId="126" fillId="0" borderId="9" xfId="0" applyFont="1" applyBorder="1" applyAlignment="1">
      <alignment horizontal="center" vertical="center" wrapText="1"/>
    </xf>
    <xf numFmtId="0" fontId="126" fillId="0" borderId="11" xfId="0" applyFont="1" applyBorder="1" applyAlignment="1">
      <alignment horizontal="center" vertical="center" wrapText="1"/>
    </xf>
    <xf numFmtId="0" fontId="126" fillId="0" borderId="21" xfId="0" applyFont="1" applyBorder="1" applyAlignment="1">
      <alignment horizontal="center" vertical="center" wrapText="1"/>
    </xf>
    <xf numFmtId="0" fontId="126" fillId="0" borderId="0" xfId="0" applyFont="1" applyAlignment="1">
      <alignment horizontal="center" vertical="center" wrapText="1"/>
    </xf>
    <xf numFmtId="164" fontId="127" fillId="0" borderId="0" xfId="1" applyNumberFormat="1" applyFont="1" applyFill="1" applyBorder="1" applyAlignment="1">
      <alignment vertical="center" wrapText="1"/>
    </xf>
    <xf numFmtId="0" fontId="127" fillId="0" borderId="0" xfId="0" applyFont="1" applyAlignment="1">
      <alignment vertical="center" wrapText="1"/>
    </xf>
    <xf numFmtId="0" fontId="112" fillId="0" borderId="11" xfId="0" applyFont="1" applyBorder="1" applyAlignment="1">
      <alignment horizontal="center" vertical="center" wrapText="1"/>
    </xf>
    <xf numFmtId="0" fontId="111" fillId="112" borderId="0" xfId="0" applyFont="1" applyFill="1"/>
    <xf numFmtId="0" fontId="131" fillId="119" borderId="34" xfId="128" applyFont="1" applyFill="1" applyBorder="1" applyAlignment="1">
      <alignment horizontal="center" wrapText="1"/>
    </xf>
    <xf numFmtId="0" fontId="131" fillId="119" borderId="69" xfId="128" applyFont="1" applyFill="1" applyBorder="1" applyAlignment="1">
      <alignment horizontal="center" wrapText="1"/>
    </xf>
    <xf numFmtId="176" fontId="127" fillId="0" borderId="1" xfId="46882" applyNumberFormat="1" applyFont="1" applyBorder="1" applyAlignment="1">
      <alignment horizontal="right" vertical="center" wrapText="1"/>
    </xf>
    <xf numFmtId="0" fontId="111" fillId="121" borderId="0" xfId="0" applyFont="1" applyFill="1"/>
    <xf numFmtId="0" fontId="112" fillId="0" borderId="4" xfId="5" applyFont="1" applyBorder="1" applyAlignment="1">
      <alignment horizontal="left"/>
    </xf>
    <xf numFmtId="179" fontId="113" fillId="0" borderId="17" xfId="46881" applyNumberFormat="1" applyFont="1" applyBorder="1" applyAlignment="1">
      <alignment horizontal="center" vertical="top"/>
    </xf>
    <xf numFmtId="0" fontId="145" fillId="0" borderId="0" xfId="0" applyFont="1"/>
    <xf numFmtId="0" fontId="144" fillId="0" borderId="0" xfId="0" applyFont="1"/>
    <xf numFmtId="0" fontId="136" fillId="0" borderId="0" xfId="0" applyFont="1"/>
    <xf numFmtId="0" fontId="122" fillId="115" borderId="14" xfId="0" applyFont="1" applyFill="1" applyBorder="1"/>
    <xf numFmtId="165" fontId="131" fillId="0" borderId="1" xfId="2" applyNumberFormat="1" applyFont="1" applyBorder="1" applyAlignment="1">
      <alignment horizontal="center" vertical="center" wrapText="1"/>
    </xf>
    <xf numFmtId="0" fontId="150" fillId="0" borderId="0" xfId="0" applyFont="1"/>
    <xf numFmtId="5" fontId="151" fillId="0" borderId="0" xfId="0" applyNumberFormat="1" applyFont="1"/>
    <xf numFmtId="0" fontId="152" fillId="0" borderId="0" xfId="46828" applyFont="1"/>
    <xf numFmtId="0" fontId="151" fillId="0" borderId="0" xfId="5" applyFont="1"/>
    <xf numFmtId="0" fontId="153" fillId="0" borderId="0" xfId="0" applyFont="1"/>
    <xf numFmtId="3" fontId="124" fillId="0" borderId="1" xfId="0" applyNumberFormat="1" applyFont="1" applyBorder="1" applyAlignment="1">
      <alignment vertical="center"/>
    </xf>
    <xf numFmtId="9" fontId="124" fillId="0" borderId="1" xfId="0" applyNumberFormat="1" applyFont="1" applyBorder="1" applyAlignment="1">
      <alignment vertical="center"/>
    </xf>
    <xf numFmtId="3" fontId="132" fillId="0" borderId="1" xfId="0" applyNumberFormat="1" applyFont="1" applyBorder="1" applyAlignment="1">
      <alignment vertical="center"/>
    </xf>
    <xf numFmtId="9" fontId="132" fillId="0" borderId="1" xfId="0" applyNumberFormat="1" applyFont="1" applyBorder="1" applyAlignment="1">
      <alignment vertical="center"/>
    </xf>
    <xf numFmtId="9" fontId="124" fillId="0" borderId="1" xfId="0" applyNumberFormat="1" applyFont="1" applyBorder="1"/>
    <xf numFmtId="3" fontId="124" fillId="0" borderId="1" xfId="0" applyNumberFormat="1" applyFont="1" applyBorder="1"/>
    <xf numFmtId="176" fontId="128" fillId="0" borderId="0" xfId="46882" applyNumberFormat="1" applyFont="1"/>
    <xf numFmtId="0" fontId="122" fillId="0" borderId="95" xfId="0" applyFont="1" applyBorder="1" applyAlignment="1" applyProtection="1">
      <alignment horizontal="center" wrapText="1"/>
      <protection locked="0"/>
    </xf>
    <xf numFmtId="0" fontId="122" fillId="0" borderId="95" xfId="0" applyFont="1" applyBorder="1" applyAlignment="1">
      <alignment horizontal="center"/>
    </xf>
    <xf numFmtId="0" fontId="130" fillId="118" borderId="28" xfId="0" applyFont="1" applyFill="1" applyBorder="1" applyAlignment="1" applyProtection="1">
      <alignment horizontal="center" vertical="center" wrapText="1"/>
      <protection locked="0"/>
    </xf>
    <xf numFmtId="5" fontId="131" fillId="0" borderId="1" xfId="128" applyNumberFormat="1" applyFont="1" applyBorder="1" applyAlignment="1">
      <alignment horizontal="center" vertical="center" wrapText="1"/>
    </xf>
    <xf numFmtId="0" fontId="114" fillId="0" borderId="0" xfId="0" applyFont="1" applyAlignment="1">
      <alignment horizontal="left" vertical="top" wrapText="1"/>
    </xf>
    <xf numFmtId="0" fontId="127" fillId="5" borderId="1" xfId="0" applyFont="1" applyFill="1" applyBorder="1"/>
    <xf numFmtId="0" fontId="126" fillId="3" borderId="1" xfId="0" applyFont="1" applyFill="1" applyBorder="1"/>
    <xf numFmtId="0" fontId="126" fillId="6" borderId="1" xfId="0" applyFont="1" applyFill="1" applyBorder="1" applyAlignment="1">
      <alignment horizontal="left"/>
    </xf>
    <xf numFmtId="0" fontId="126" fillId="0" borderId="1" xfId="0" applyFont="1" applyBorder="1" applyAlignment="1">
      <alignment horizontal="left"/>
    </xf>
    <xf numFmtId="0" fontId="126" fillId="0" borderId="4" xfId="0" applyFont="1" applyBorder="1" applyAlignment="1">
      <alignment horizontal="center" vertical="center" wrapText="1"/>
    </xf>
    <xf numFmtId="0" fontId="156" fillId="0" borderId="0" xfId="0" applyFont="1" applyAlignment="1">
      <alignment horizontal="left" vertical="center"/>
    </xf>
    <xf numFmtId="44" fontId="128" fillId="0" borderId="0" xfId="46882" applyNumberFormat="1" applyFont="1"/>
    <xf numFmtId="0" fontId="122" fillId="0" borderId="0" xfId="0" applyFont="1" applyAlignment="1">
      <alignment horizontal="left"/>
    </xf>
    <xf numFmtId="42" fontId="113" fillId="0" borderId="1" xfId="5" applyNumberFormat="1" applyFont="1" applyBorder="1"/>
    <xf numFmtId="42" fontId="112" fillId="6" borderId="14" xfId="2" applyNumberFormat="1" applyFont="1" applyFill="1" applyBorder="1" applyAlignment="1">
      <alignment vertical="center"/>
    </xf>
    <xf numFmtId="42" fontId="112" fillId="6" borderId="83" xfId="2" applyNumberFormat="1" applyFont="1" applyFill="1" applyBorder="1" applyAlignment="1">
      <alignment vertical="center"/>
    </xf>
    <xf numFmtId="42" fontId="113" fillId="0" borderId="0" xfId="0" applyNumberFormat="1" applyFont="1"/>
    <xf numFmtId="9" fontId="113" fillId="0" borderId="0" xfId="46881" applyFont="1"/>
    <xf numFmtId="42" fontId="113" fillId="0" borderId="1" xfId="2" applyNumberFormat="1" applyFont="1" applyFill="1" applyBorder="1" applyAlignment="1">
      <alignment horizontal="right" vertical="top"/>
    </xf>
    <xf numFmtId="42" fontId="113" fillId="6" borderId="1" xfId="2" applyNumberFormat="1" applyFont="1" applyFill="1" applyBorder="1" applyAlignment="1">
      <alignment horizontal="right" vertical="top"/>
    </xf>
    <xf numFmtId="42" fontId="113" fillId="0" borderId="17" xfId="2" applyNumberFormat="1" applyFont="1" applyFill="1" applyBorder="1" applyAlignment="1">
      <alignment horizontal="right" vertical="top"/>
    </xf>
    <xf numFmtId="42" fontId="113" fillId="6" borderId="17" xfId="2" applyNumberFormat="1" applyFont="1" applyFill="1" applyBorder="1" applyAlignment="1">
      <alignment horizontal="right" vertical="top"/>
    </xf>
    <xf numFmtId="42" fontId="113" fillId="6" borderId="5" xfId="0" applyNumberFormat="1" applyFont="1" applyFill="1" applyBorder="1" applyAlignment="1">
      <alignment horizontal="center" vertical="center"/>
    </xf>
    <xf numFmtId="42" fontId="113" fillId="6" borderId="18" xfId="0" applyNumberFormat="1" applyFont="1" applyFill="1" applyBorder="1" applyAlignment="1">
      <alignment horizontal="center" vertical="center"/>
    </xf>
    <xf numFmtId="0" fontId="127" fillId="0" borderId="1" xfId="0" applyFont="1" applyBorder="1" applyAlignment="1">
      <alignment horizontal="center" vertical="center"/>
    </xf>
    <xf numFmtId="2" fontId="127" fillId="0" borderId="1" xfId="0" applyNumberFormat="1" applyFont="1" applyBorder="1" applyAlignment="1">
      <alignment horizontal="center" vertical="center"/>
    </xf>
    <xf numFmtId="0" fontId="127" fillId="0" borderId="5" xfId="0" applyFont="1" applyBorder="1" applyAlignment="1">
      <alignment horizontal="center" vertical="center"/>
    </xf>
    <xf numFmtId="0" fontId="127" fillId="0" borderId="17" xfId="0" applyFont="1" applyBorder="1" applyAlignment="1">
      <alignment horizontal="center" vertical="center"/>
    </xf>
    <xf numFmtId="0" fontId="127" fillId="0" borderId="18" xfId="0" applyFont="1" applyBorder="1" applyAlignment="1">
      <alignment horizontal="center" vertical="center"/>
    </xf>
    <xf numFmtId="42" fontId="127" fillId="0" borderId="23" xfId="46882" applyNumberFormat="1" applyFont="1" applyBorder="1" applyAlignment="1">
      <alignment vertical="center"/>
    </xf>
    <xf numFmtId="42" fontId="127" fillId="0" borderId="1" xfId="46882" applyNumberFormat="1" applyFont="1" applyBorder="1" applyAlignment="1">
      <alignment vertical="center"/>
    </xf>
    <xf numFmtId="42" fontId="127" fillId="6" borderId="5" xfId="46882" applyNumberFormat="1" applyFont="1" applyFill="1" applyBorder="1" applyAlignment="1">
      <alignment vertical="center"/>
    </xf>
    <xf numFmtId="42" fontId="126" fillId="6" borderId="2" xfId="46882" applyNumberFormat="1" applyFont="1" applyFill="1" applyBorder="1" applyAlignment="1">
      <alignment vertical="center"/>
    </xf>
    <xf numFmtId="42" fontId="126" fillId="6" borderId="7" xfId="46882" applyNumberFormat="1" applyFont="1" applyFill="1" applyBorder="1" applyAlignment="1">
      <alignment vertical="center"/>
    </xf>
    <xf numFmtId="42" fontId="126" fillId="0" borderId="1" xfId="46882" applyNumberFormat="1" applyFont="1" applyBorder="1" applyAlignment="1">
      <alignment vertical="center"/>
    </xf>
    <xf numFmtId="42" fontId="127" fillId="0" borderId="19" xfId="46882" applyNumberFormat="1" applyFont="1" applyBorder="1" applyAlignment="1">
      <alignment vertical="center"/>
    </xf>
    <xf numFmtId="42" fontId="126" fillId="0" borderId="28" xfId="46882" applyNumberFormat="1" applyFont="1" applyBorder="1" applyAlignment="1">
      <alignment vertical="center"/>
    </xf>
    <xf numFmtId="42" fontId="126" fillId="6" borderId="17" xfId="46882" applyNumberFormat="1" applyFont="1" applyFill="1" applyBorder="1" applyAlignment="1">
      <alignment vertical="center"/>
    </xf>
    <xf numFmtId="42" fontId="126" fillId="6" borderId="18" xfId="46882" applyNumberFormat="1" applyFont="1" applyFill="1" applyBorder="1" applyAlignment="1">
      <alignment vertical="center"/>
    </xf>
    <xf numFmtId="42" fontId="124" fillId="0" borderId="1" xfId="0" applyNumberFormat="1" applyFont="1" applyBorder="1"/>
    <xf numFmtId="42" fontId="124" fillId="115" borderId="1" xfId="0" applyNumberFormat="1" applyFont="1" applyFill="1" applyBorder="1"/>
    <xf numFmtId="0" fontId="154" fillId="0" borderId="1" xfId="0" applyFont="1" applyBorder="1"/>
    <xf numFmtId="3" fontId="154" fillId="0" borderId="1" xfId="0" applyNumberFormat="1" applyFont="1" applyBorder="1"/>
    <xf numFmtId="0" fontId="157" fillId="0" borderId="1" xfId="0" applyFont="1" applyBorder="1"/>
    <xf numFmtId="3" fontId="155" fillId="0" borderId="1" xfId="0" applyNumberFormat="1" applyFont="1" applyBorder="1"/>
    <xf numFmtId="0" fontId="133" fillId="0" borderId="1" xfId="128" applyFont="1" applyBorder="1" applyAlignment="1">
      <alignment vertical="center"/>
    </xf>
    <xf numFmtId="42" fontId="132" fillId="115" borderId="1" xfId="0" applyNumberFormat="1" applyFont="1" applyFill="1" applyBorder="1"/>
    <xf numFmtId="42" fontId="132" fillId="0" borderId="1" xfId="0" applyNumberFormat="1" applyFont="1" applyBorder="1"/>
    <xf numFmtId="42" fontId="155" fillId="0" borderId="1" xfId="0" applyNumberFormat="1" applyFont="1" applyBorder="1"/>
    <xf numFmtId="42" fontId="124" fillId="115" borderId="82" xfId="0" applyNumberFormat="1" applyFont="1" applyFill="1" applyBorder="1"/>
    <xf numFmtId="41" fontId="127" fillId="0" borderId="1" xfId="0" applyNumberFormat="1" applyFont="1" applyBorder="1" applyAlignment="1">
      <alignment horizontal="center"/>
    </xf>
    <xf numFmtId="42" fontId="122" fillId="0" borderId="1" xfId="2" applyNumberFormat="1" applyFont="1" applyBorder="1" applyAlignment="1" applyProtection="1">
      <protection locked="0"/>
    </xf>
    <xf numFmtId="42" fontId="122" fillId="0" borderId="1" xfId="2" applyNumberFormat="1" applyFont="1" applyBorder="1" applyAlignment="1" applyProtection="1">
      <alignment wrapText="1"/>
      <protection locked="0"/>
    </xf>
    <xf numFmtId="0" fontId="159" fillId="0" borderId="0" xfId="0" applyFont="1" applyAlignment="1">
      <alignment horizontal="left" vertical="center"/>
    </xf>
    <xf numFmtId="178" fontId="127" fillId="0" borderId="0" xfId="0" applyNumberFormat="1" applyFont="1"/>
    <xf numFmtId="42" fontId="113" fillId="0" borderId="1" xfId="46828" applyNumberFormat="1" applyFont="1" applyBorder="1"/>
    <xf numFmtId="42" fontId="113" fillId="6" borderId="5" xfId="46828" applyNumberFormat="1" applyFont="1" applyFill="1" applyBorder="1"/>
    <xf numFmtId="0" fontId="146" fillId="0" borderId="0" xfId="0" applyFont="1"/>
    <xf numFmtId="6" fontId="127" fillId="0" borderId="0" xfId="0" applyNumberFormat="1" applyFont="1" applyAlignment="1">
      <alignment horizontal="left" vertical="center"/>
    </xf>
    <xf numFmtId="42" fontId="128" fillId="0" borderId="0" xfId="46882" applyNumberFormat="1" applyFont="1"/>
    <xf numFmtId="1" fontId="160" fillId="0" borderId="0" xfId="128" applyNumberFormat="1" applyFont="1" applyAlignment="1">
      <alignment horizontal="center" vertical="center"/>
    </xf>
    <xf numFmtId="41" fontId="126" fillId="6" borderId="17" xfId="1" applyNumberFormat="1" applyFont="1" applyFill="1" applyBorder="1" applyAlignment="1"/>
    <xf numFmtId="41" fontId="127" fillId="0" borderId="1" xfId="0" applyNumberFormat="1" applyFont="1" applyBorder="1"/>
    <xf numFmtId="41" fontId="127" fillId="0" borderId="1" xfId="1" applyNumberFormat="1" applyFont="1" applyFill="1" applyBorder="1" applyAlignment="1"/>
    <xf numFmtId="42" fontId="126" fillId="6" borderId="17" xfId="1" applyNumberFormat="1" applyFont="1" applyFill="1" applyBorder="1" applyAlignment="1"/>
    <xf numFmtId="42" fontId="127" fillId="0" borderId="1" xfId="2" applyNumberFormat="1" applyFont="1" applyFill="1" applyBorder="1" applyAlignment="1"/>
    <xf numFmtId="42" fontId="124" fillId="0" borderId="0" xfId="128" applyNumberFormat="1" applyFont="1" applyAlignment="1">
      <alignment vertical="center"/>
    </xf>
    <xf numFmtId="0" fontId="124" fillId="124" borderId="0" xfId="128" applyFont="1" applyFill="1" applyAlignment="1">
      <alignment vertical="center"/>
    </xf>
    <xf numFmtId="164" fontId="127" fillId="0" borderId="0" xfId="1" applyNumberFormat="1" applyFont="1" applyFill="1" applyBorder="1" applyAlignment="1">
      <alignment vertical="center"/>
    </xf>
    <xf numFmtId="41" fontId="126" fillId="5" borderId="17" xfId="0" applyNumberFormat="1" applyFont="1" applyFill="1" applyBorder="1"/>
    <xf numFmtId="41" fontId="126" fillId="5" borderId="18" xfId="0" applyNumberFormat="1" applyFont="1" applyFill="1" applyBorder="1"/>
    <xf numFmtId="0" fontId="132" fillId="0" borderId="0" xfId="0" applyFont="1" applyAlignment="1">
      <alignment vertical="center"/>
    </xf>
    <xf numFmtId="0" fontId="124" fillId="0" borderId="0" xfId="0" applyFont="1" applyAlignment="1">
      <alignment vertical="top"/>
    </xf>
    <xf numFmtId="165" fontId="124" fillId="124" borderId="0" xfId="2" applyNumberFormat="1" applyFont="1" applyFill="1" applyAlignment="1">
      <alignment horizontal="center" vertical="center"/>
    </xf>
    <xf numFmtId="0" fontId="124" fillId="124" borderId="0" xfId="128" applyFont="1" applyFill="1" applyAlignment="1">
      <alignment horizontal="center" vertical="center"/>
    </xf>
    <xf numFmtId="165" fontId="132" fillId="124" borderId="0" xfId="0" applyNumberFormat="1" applyFont="1" applyFill="1" applyAlignment="1">
      <alignment vertical="center"/>
    </xf>
    <xf numFmtId="165" fontId="132" fillId="124" borderId="86" xfId="0" applyNumberFormat="1" applyFont="1" applyFill="1" applyBorder="1" applyAlignment="1">
      <alignment vertical="center"/>
    </xf>
    <xf numFmtId="0" fontId="131" fillId="115" borderId="12" xfId="0" applyFont="1" applyFill="1" applyBorder="1" applyAlignment="1">
      <alignment vertical="center"/>
    </xf>
    <xf numFmtId="0" fontId="131" fillId="115" borderId="91" xfId="0" applyFont="1" applyFill="1" applyBorder="1" applyAlignment="1">
      <alignment vertical="center"/>
    </xf>
    <xf numFmtId="42" fontId="131" fillId="115" borderId="91" xfId="0" applyNumberFormat="1" applyFont="1" applyFill="1" applyBorder="1"/>
    <xf numFmtId="0" fontId="131" fillId="0" borderId="0" xfId="128" applyFont="1" applyAlignment="1">
      <alignment horizontal="center" vertical="center"/>
    </xf>
    <xf numFmtId="0" fontId="145" fillId="0" borderId="0" xfId="0" applyFont="1" applyAlignment="1">
      <alignment horizontal="left"/>
    </xf>
    <xf numFmtId="41" fontId="127" fillId="0" borderId="1" xfId="1" applyNumberFormat="1" applyFont="1" applyBorder="1" applyAlignment="1"/>
    <xf numFmtId="3" fontId="136" fillId="0" borderId="1" xfId="0" applyNumberFormat="1" applyFont="1" applyBorder="1"/>
    <xf numFmtId="44" fontId="127" fillId="0" borderId="0" xfId="0" applyNumberFormat="1" applyFont="1"/>
    <xf numFmtId="42" fontId="127" fillId="0" borderId="0" xfId="0" applyNumberFormat="1" applyFont="1"/>
    <xf numFmtId="0" fontId="126" fillId="0" borderId="0" xfId="0" applyFont="1" applyAlignment="1">
      <alignment horizontal="center" vertical="center"/>
    </xf>
    <xf numFmtId="0" fontId="127" fillId="0" borderId="0" xfId="0" applyFont="1" applyAlignment="1">
      <alignment horizontal="center" vertical="center"/>
    </xf>
    <xf numFmtId="42" fontId="126" fillId="6" borderId="1" xfId="46882" applyNumberFormat="1" applyFont="1" applyFill="1" applyBorder="1" applyAlignment="1">
      <alignment vertical="center"/>
    </xf>
    <xf numFmtId="42" fontId="126" fillId="4" borderId="1" xfId="46882" applyNumberFormat="1" applyFont="1" applyFill="1" applyBorder="1" applyAlignment="1">
      <alignment vertical="center"/>
    </xf>
    <xf numFmtId="42" fontId="127" fillId="4" borderId="1" xfId="46882" applyNumberFormat="1" applyFont="1" applyFill="1" applyBorder="1" applyAlignment="1">
      <alignment vertical="center"/>
    </xf>
    <xf numFmtId="0" fontId="127" fillId="0" borderId="20" xfId="46882" applyFont="1" applyBorder="1" applyAlignment="1">
      <alignment horizontal="left" vertical="center" wrapText="1" indent="2"/>
    </xf>
    <xf numFmtId="0" fontId="126" fillId="0" borderId="1" xfId="46882" applyFont="1" applyBorder="1" applyAlignment="1">
      <alignment horizontal="right" vertical="center" wrapText="1"/>
    </xf>
    <xf numFmtId="0" fontId="127" fillId="0" borderId="1" xfId="46882" applyFont="1" applyBorder="1" applyAlignment="1">
      <alignment horizontal="left" vertical="center" wrapText="1" indent="2"/>
    </xf>
    <xf numFmtId="165" fontId="128" fillId="0" borderId="0" xfId="2" applyNumberFormat="1" applyFont="1"/>
    <xf numFmtId="0" fontId="126" fillId="0" borderId="4" xfId="46882" applyFont="1" applyBorder="1" applyAlignment="1">
      <alignment horizontal="left" vertical="center" wrapText="1"/>
    </xf>
    <xf numFmtId="0" fontId="126" fillId="0" borderId="20" xfId="46882" applyFont="1" applyBorder="1" applyAlignment="1">
      <alignment horizontal="left" vertical="center" wrapText="1"/>
    </xf>
    <xf numFmtId="42" fontId="127" fillId="6" borderId="7" xfId="46882" applyNumberFormat="1" applyFont="1" applyFill="1" applyBorder="1" applyAlignment="1">
      <alignment vertical="center"/>
    </xf>
    <xf numFmtId="42" fontId="126" fillId="0" borderId="5" xfId="46882" applyNumberFormat="1" applyFont="1" applyBorder="1" applyAlignment="1">
      <alignment vertical="center"/>
    </xf>
    <xf numFmtId="42" fontId="126" fillId="0" borderId="29" xfId="46882" applyNumberFormat="1" applyFont="1" applyBorder="1" applyAlignment="1">
      <alignment vertical="center"/>
    </xf>
    <xf numFmtId="0" fontId="112" fillId="0" borderId="6" xfId="5" applyFont="1" applyBorder="1"/>
    <xf numFmtId="0" fontId="112" fillId="0" borderId="8" xfId="5" applyFont="1" applyBorder="1" applyAlignment="1">
      <alignment horizontal="center" vertical="center" wrapText="1"/>
    </xf>
    <xf numFmtId="0" fontId="112" fillId="0" borderId="14" xfId="0" applyFont="1" applyBorder="1" applyAlignment="1">
      <alignment horizontal="center" vertical="center" wrapText="1"/>
    </xf>
    <xf numFmtId="0" fontId="112" fillId="0" borderId="96" xfId="5" applyFont="1" applyBorder="1" applyAlignment="1">
      <alignment horizontal="center" vertical="center" wrapText="1"/>
    </xf>
    <xf numFmtId="0" fontId="112" fillId="4" borderId="92" xfId="5" applyFont="1" applyFill="1" applyBorder="1" applyAlignment="1">
      <alignment horizontal="center" vertical="center" wrapText="1"/>
    </xf>
    <xf numFmtId="0" fontId="112" fillId="0" borderId="6" xfId="46828" applyFont="1" applyBorder="1"/>
    <xf numFmtId="0" fontId="112" fillId="6" borderId="92" xfId="5" applyFont="1" applyFill="1" applyBorder="1" applyAlignment="1">
      <alignment horizontal="center" vertical="center" wrapText="1"/>
    </xf>
    <xf numFmtId="42" fontId="127" fillId="0" borderId="0" xfId="0" applyNumberFormat="1" applyFont="1" applyAlignment="1">
      <alignment horizontal="left" vertical="center"/>
    </xf>
    <xf numFmtId="178" fontId="128" fillId="0" borderId="0" xfId="46882" applyNumberFormat="1" applyFont="1"/>
    <xf numFmtId="0" fontId="127" fillId="0" borderId="84" xfId="46882" applyFont="1" applyBorder="1" applyAlignment="1">
      <alignment horizontal="left" vertical="top" wrapText="1" indent="2"/>
    </xf>
    <xf numFmtId="0" fontId="127" fillId="0" borderId="1" xfId="0" applyFont="1" applyBorder="1" applyAlignment="1">
      <alignment horizontal="center"/>
    </xf>
    <xf numFmtId="2" fontId="127" fillId="0" borderId="1" xfId="0" applyNumberFormat="1" applyFont="1" applyBorder="1" applyAlignment="1">
      <alignment horizontal="center"/>
    </xf>
    <xf numFmtId="10" fontId="128" fillId="0" borderId="0" xfId="46881" applyNumberFormat="1" applyFont="1"/>
    <xf numFmtId="42" fontId="124" fillId="0" borderId="0" xfId="0" applyNumberFormat="1" applyFont="1"/>
    <xf numFmtId="42" fontId="113" fillId="0" borderId="2" xfId="5" applyNumberFormat="1" applyFont="1" applyBorder="1"/>
    <xf numFmtId="42" fontId="113" fillId="6" borderId="7" xfId="46828" applyNumberFormat="1" applyFont="1" applyFill="1" applyBorder="1"/>
    <xf numFmtId="42" fontId="112" fillId="6" borderId="5" xfId="46828" applyNumberFormat="1" applyFont="1" applyFill="1" applyBorder="1"/>
    <xf numFmtId="42" fontId="112" fillId="4" borderId="5" xfId="46828" applyNumberFormat="1" applyFont="1" applyFill="1" applyBorder="1"/>
    <xf numFmtId="42" fontId="112" fillId="0" borderId="1" xfId="0" applyNumberFormat="1" applyFont="1" applyBorder="1"/>
    <xf numFmtId="42" fontId="112" fillId="6" borderId="18" xfId="46828" applyNumberFormat="1" applyFont="1" applyFill="1" applyBorder="1"/>
    <xf numFmtId="42" fontId="113" fillId="0" borderId="0" xfId="0" applyNumberFormat="1" applyFont="1" applyAlignment="1">
      <alignment vertical="center"/>
    </xf>
    <xf numFmtId="0" fontId="145" fillId="125" borderId="0" xfId="0" applyFont="1" applyFill="1"/>
    <xf numFmtId="0" fontId="122" fillId="125" borderId="0" xfId="0" applyFont="1" applyFill="1"/>
    <xf numFmtId="38" fontId="122" fillId="125" borderId="0" xfId="0" applyNumberFormat="1" applyFont="1" applyFill="1"/>
    <xf numFmtId="3" fontId="145" fillId="4" borderId="0" xfId="0" applyNumberFormat="1" applyFont="1" applyFill="1"/>
    <xf numFmtId="0" fontId="145" fillId="4" borderId="0" xfId="0" applyFont="1" applyFill="1"/>
    <xf numFmtId="42" fontId="122" fillId="125" borderId="0" xfId="0" applyNumberFormat="1" applyFont="1" applyFill="1"/>
    <xf numFmtId="0" fontId="122" fillId="125" borderId="0" xfId="0" applyFont="1" applyFill="1" applyAlignment="1">
      <alignment horizontal="center"/>
    </xf>
    <xf numFmtId="0" fontId="124" fillId="4" borderId="0" xfId="128" applyFont="1" applyFill="1" applyAlignment="1">
      <alignment vertical="center"/>
    </xf>
    <xf numFmtId="42" fontId="162" fillId="0" borderId="0" xfId="0" applyNumberFormat="1" applyFont="1"/>
    <xf numFmtId="0" fontId="124" fillId="0" borderId="1" xfId="128" applyFont="1" applyBorder="1" applyAlignment="1">
      <alignment vertical="center"/>
    </xf>
    <xf numFmtId="1" fontId="131" fillId="3" borderId="1" xfId="128" applyNumberFormat="1" applyFont="1" applyFill="1" applyBorder="1" applyAlignment="1">
      <alignment horizontal="center" vertical="center" wrapText="1"/>
    </xf>
    <xf numFmtId="164" fontId="131" fillId="3" borderId="1" xfId="1" applyNumberFormat="1" applyFont="1" applyFill="1" applyBorder="1" applyAlignment="1">
      <alignment horizontal="center" vertical="center" wrapText="1"/>
    </xf>
    <xf numFmtId="165" fontId="131" fillId="3" borderId="1" xfId="2" applyNumberFormat="1" applyFont="1" applyFill="1" applyBorder="1" applyAlignment="1">
      <alignment horizontal="center" vertical="center" wrapText="1"/>
    </xf>
    <xf numFmtId="1" fontId="131" fillId="3" borderId="1" xfId="128" applyNumberFormat="1" applyFont="1" applyFill="1" applyBorder="1" applyAlignment="1">
      <alignment horizontal="right" vertical="center" wrapText="1"/>
    </xf>
    <xf numFmtId="164" fontId="131" fillId="3" borderId="1" xfId="1" applyNumberFormat="1" applyFont="1" applyFill="1" applyBorder="1" applyAlignment="1">
      <alignment horizontal="right" vertical="center" wrapText="1"/>
    </xf>
    <xf numFmtId="0" fontId="145" fillId="115" borderId="1" xfId="0" applyFont="1" applyFill="1" applyBorder="1"/>
    <xf numFmtId="0" fontId="148" fillId="115" borderId="1" xfId="0" applyFont="1" applyFill="1" applyBorder="1" applyAlignment="1">
      <alignment horizontal="left"/>
    </xf>
    <xf numFmtId="0" fontId="130" fillId="115" borderId="1" xfId="0" applyFont="1" applyFill="1" applyBorder="1" applyAlignment="1">
      <alignment horizontal="left"/>
    </xf>
    <xf numFmtId="0" fontId="145" fillId="115" borderId="19" xfId="0" applyFont="1" applyFill="1" applyBorder="1"/>
    <xf numFmtId="0" fontId="122" fillId="115" borderId="19" xfId="0" applyFont="1" applyFill="1" applyBorder="1"/>
    <xf numFmtId="0" fontId="148" fillId="0" borderId="8" xfId="0" applyFont="1" applyBorder="1"/>
    <xf numFmtId="42" fontId="124" fillId="115" borderId="1" xfId="0" applyNumberFormat="1" applyFont="1" applyFill="1" applyBorder="1" applyAlignment="1">
      <alignment horizontal="right"/>
    </xf>
    <xf numFmtId="42" fontId="124" fillId="115" borderId="19" xfId="0" applyNumberFormat="1" applyFont="1" applyFill="1" applyBorder="1" applyAlignment="1">
      <alignment horizontal="right"/>
    </xf>
    <xf numFmtId="0" fontId="124" fillId="115" borderId="19" xfId="0" applyFont="1" applyFill="1" applyBorder="1" applyAlignment="1">
      <alignment horizontal="right"/>
    </xf>
    <xf numFmtId="38" fontId="131" fillId="0" borderId="14" xfId="0" applyNumberFormat="1" applyFont="1" applyBorder="1" applyAlignment="1">
      <alignment horizontal="right"/>
    </xf>
    <xf numFmtId="0" fontId="124" fillId="0" borderId="1" xfId="128" applyFont="1" applyBorder="1" applyAlignment="1">
      <alignment horizontal="center" vertical="center"/>
    </xf>
    <xf numFmtId="1" fontId="124" fillId="0" borderId="0" xfId="128" applyNumberFormat="1" applyFont="1" applyAlignment="1">
      <alignment vertical="center"/>
    </xf>
    <xf numFmtId="1" fontId="131" fillId="3" borderId="1" xfId="1" applyNumberFormat="1" applyFont="1" applyFill="1" applyBorder="1" applyAlignment="1">
      <alignment horizontal="right" vertical="center" wrapText="1"/>
    </xf>
    <xf numFmtId="1" fontId="124" fillId="115" borderId="19" xfId="0" applyNumberFormat="1" applyFont="1" applyFill="1" applyBorder="1" applyAlignment="1">
      <alignment horizontal="right"/>
    </xf>
    <xf numFmtId="1" fontId="122" fillId="125" borderId="0" xfId="0" applyNumberFormat="1" applyFont="1" applyFill="1" applyAlignment="1">
      <alignment horizontal="center"/>
    </xf>
    <xf numFmtId="165" fontId="124" fillId="0" borderId="0" xfId="128" applyNumberFormat="1" applyFont="1" applyAlignment="1">
      <alignment vertical="center"/>
    </xf>
    <xf numFmtId="165" fontId="122" fillId="125" borderId="0" xfId="0" applyNumberFormat="1" applyFont="1" applyFill="1"/>
    <xf numFmtId="165" fontId="124" fillId="0" borderId="0" xfId="128" applyNumberFormat="1" applyFont="1" applyAlignment="1">
      <alignment horizontal="center" vertical="center"/>
    </xf>
    <xf numFmtId="180" fontId="131" fillId="3" borderId="1" xfId="128" applyNumberFormat="1" applyFont="1" applyFill="1" applyBorder="1" applyAlignment="1">
      <alignment horizontal="center" vertical="center" wrapText="1"/>
    </xf>
    <xf numFmtId="180" fontId="124" fillId="0" borderId="1" xfId="0" applyNumberFormat="1" applyFont="1" applyBorder="1" applyAlignment="1">
      <alignment horizontal="right"/>
    </xf>
    <xf numFmtId="180" fontId="124" fillId="115" borderId="1" xfId="0" applyNumberFormat="1" applyFont="1" applyFill="1" applyBorder="1" applyAlignment="1">
      <alignment horizontal="right"/>
    </xf>
    <xf numFmtId="180" fontId="124" fillId="0" borderId="1" xfId="1" applyNumberFormat="1" applyFont="1" applyBorder="1" applyAlignment="1">
      <alignment horizontal="right"/>
    </xf>
    <xf numFmtId="180" fontId="124" fillId="0" borderId="1" xfId="1" applyNumberFormat="1" applyFont="1" applyFill="1" applyBorder="1" applyAlignment="1">
      <alignment horizontal="right"/>
    </xf>
    <xf numFmtId="180" fontId="124" fillId="0" borderId="1" xfId="1" applyNumberFormat="1" applyFont="1" applyFill="1" applyBorder="1" applyAlignment="1">
      <alignment horizontal="right" vertical="center"/>
    </xf>
    <xf numFmtId="180" fontId="124" fillId="0" borderId="1" xfId="1" applyNumberFormat="1" applyFont="1" applyBorder="1" applyAlignment="1">
      <alignment horizontal="right" vertical="center"/>
    </xf>
    <xf numFmtId="180" fontId="124" fillId="115" borderId="19" xfId="0" applyNumberFormat="1" applyFont="1" applyFill="1" applyBorder="1" applyAlignment="1">
      <alignment horizontal="right"/>
    </xf>
    <xf numFmtId="180" fontId="131" fillId="0" borderId="14" xfId="0" applyNumberFormat="1" applyFont="1" applyBorder="1" applyAlignment="1">
      <alignment horizontal="right"/>
    </xf>
    <xf numFmtId="180" fontId="124" fillId="0" borderId="1" xfId="128" applyNumberFormat="1" applyFont="1" applyBorder="1" applyAlignment="1">
      <alignment horizontal="right" vertical="center"/>
    </xf>
    <xf numFmtId="180" fontId="131" fillId="3" borderId="1" xfId="1" applyNumberFormat="1" applyFont="1" applyFill="1" applyBorder="1" applyAlignment="1">
      <alignment horizontal="center" vertical="center" wrapText="1"/>
    </xf>
    <xf numFmtId="180" fontId="124" fillId="115" borderId="1" xfId="1" applyNumberFormat="1" applyFont="1" applyFill="1" applyBorder="1" applyAlignment="1">
      <alignment horizontal="right"/>
    </xf>
    <xf numFmtId="180" fontId="124" fillId="0" borderId="19" xfId="1" applyNumberFormat="1" applyFont="1" applyBorder="1" applyAlignment="1">
      <alignment horizontal="right" vertical="center"/>
    </xf>
    <xf numFmtId="180" fontId="124" fillId="0" borderId="19" xfId="128" applyNumberFormat="1" applyFont="1" applyBorder="1" applyAlignment="1">
      <alignment horizontal="right" vertical="center"/>
    </xf>
    <xf numFmtId="180" fontId="124" fillId="0" borderId="2" xfId="1" applyNumberFormat="1" applyFont="1" applyBorder="1" applyAlignment="1">
      <alignment horizontal="right" vertical="center"/>
    </xf>
    <xf numFmtId="180" fontId="124" fillId="0" borderId="2" xfId="128" applyNumberFormat="1" applyFont="1" applyBorder="1" applyAlignment="1">
      <alignment horizontal="right" vertical="center"/>
    </xf>
    <xf numFmtId="180" fontId="124" fillId="0" borderId="19" xfId="1" applyNumberFormat="1" applyFont="1" applyBorder="1" applyAlignment="1">
      <alignment horizontal="right"/>
    </xf>
    <xf numFmtId="180" fontId="124" fillId="0" borderId="19" xfId="0" applyNumberFormat="1" applyFont="1" applyBorder="1" applyAlignment="1">
      <alignment horizontal="right"/>
    </xf>
    <xf numFmtId="180" fontId="124" fillId="0" borderId="2" xfId="1" applyNumberFormat="1" applyFont="1" applyBorder="1" applyAlignment="1">
      <alignment horizontal="right"/>
    </xf>
    <xf numFmtId="180" fontId="124" fillId="0" borderId="2" xfId="0" applyNumberFormat="1" applyFont="1" applyBorder="1" applyAlignment="1">
      <alignment horizontal="right"/>
    </xf>
    <xf numFmtId="181" fontId="131" fillId="3" borderId="1" xfId="2" applyNumberFormat="1" applyFont="1" applyFill="1" applyBorder="1" applyAlignment="1">
      <alignment horizontal="center" vertical="center" wrapText="1"/>
    </xf>
    <xf numFmtId="181" fontId="124" fillId="0" borderId="1" xfId="0" applyNumberFormat="1" applyFont="1" applyBorder="1" applyAlignment="1">
      <alignment horizontal="right"/>
    </xf>
    <xf numFmtId="181" fontId="124" fillId="115" borderId="19" xfId="0" applyNumberFormat="1" applyFont="1" applyFill="1" applyBorder="1" applyAlignment="1">
      <alignment horizontal="right"/>
    </xf>
    <xf numFmtId="181" fontId="124" fillId="115" borderId="1" xfId="0" applyNumberFormat="1" applyFont="1" applyFill="1" applyBorder="1" applyAlignment="1">
      <alignment horizontal="right"/>
    </xf>
    <xf numFmtId="182" fontId="131" fillId="3" borderId="1" xfId="2" applyNumberFormat="1" applyFont="1" applyFill="1" applyBorder="1" applyAlignment="1">
      <alignment horizontal="center" vertical="center" wrapText="1"/>
    </xf>
    <xf numFmtId="182" fontId="124" fillId="0" borderId="1" xfId="0" applyNumberFormat="1" applyFont="1" applyBorder="1" applyAlignment="1">
      <alignment horizontal="right"/>
    </xf>
    <xf numFmtId="182" fontId="124" fillId="115" borderId="1" xfId="0" applyNumberFormat="1" applyFont="1" applyFill="1" applyBorder="1" applyAlignment="1">
      <alignment horizontal="right"/>
    </xf>
    <xf numFmtId="182" fontId="124" fillId="0" borderId="1" xfId="1" applyNumberFormat="1" applyFont="1" applyBorder="1" applyAlignment="1">
      <alignment horizontal="right"/>
    </xf>
    <xf numFmtId="182" fontId="124" fillId="115" borderId="19" xfId="0" applyNumberFormat="1" applyFont="1" applyFill="1" applyBorder="1" applyAlignment="1">
      <alignment horizontal="right"/>
    </xf>
    <xf numFmtId="38" fontId="124" fillId="115" borderId="19" xfId="0" applyNumberFormat="1" applyFont="1" applyFill="1" applyBorder="1" applyAlignment="1">
      <alignment horizontal="right"/>
    </xf>
    <xf numFmtId="42" fontId="127" fillId="4" borderId="23" xfId="46882" applyNumberFormat="1" applyFont="1" applyFill="1" applyBorder="1" applyAlignment="1">
      <alignment vertical="center"/>
    </xf>
    <xf numFmtId="0" fontId="145" fillId="115" borderId="14" xfId="0" applyFont="1" applyFill="1" applyBorder="1"/>
    <xf numFmtId="180" fontId="124" fillId="115" borderId="14" xfId="0" applyNumberFormat="1" applyFont="1" applyFill="1" applyBorder="1" applyAlignment="1">
      <alignment horizontal="right"/>
    </xf>
    <xf numFmtId="38" fontId="124" fillId="115" borderId="14" xfId="0" applyNumberFormat="1" applyFont="1" applyFill="1" applyBorder="1" applyAlignment="1">
      <alignment horizontal="right"/>
    </xf>
    <xf numFmtId="182" fontId="124" fillId="115" borderId="14" xfId="0" applyNumberFormat="1" applyFont="1" applyFill="1" applyBorder="1" applyAlignment="1">
      <alignment horizontal="right"/>
    </xf>
    <xf numFmtId="0" fontId="124" fillId="115" borderId="14" xfId="0" applyFont="1" applyFill="1" applyBorder="1" applyAlignment="1">
      <alignment horizontal="right"/>
    </xf>
    <xf numFmtId="1" fontId="124" fillId="115" borderId="14" xfId="0" applyNumberFormat="1" applyFont="1" applyFill="1" applyBorder="1" applyAlignment="1">
      <alignment horizontal="right"/>
    </xf>
    <xf numFmtId="181" fontId="124" fillId="115" borderId="14" xfId="0" applyNumberFormat="1" applyFont="1" applyFill="1" applyBorder="1" applyAlignment="1">
      <alignment horizontal="right"/>
    </xf>
    <xf numFmtId="0" fontId="124" fillId="115" borderId="83" xfId="0" applyFont="1" applyFill="1" applyBorder="1" applyAlignment="1">
      <alignment horizontal="center"/>
    </xf>
    <xf numFmtId="0" fontId="132" fillId="0" borderId="1" xfId="0" applyFont="1" applyBorder="1" applyAlignment="1">
      <alignment horizontal="center"/>
    </xf>
    <xf numFmtId="182" fontId="124" fillId="0" borderId="1" xfId="1" applyNumberFormat="1" applyFont="1" applyFill="1" applyBorder="1" applyAlignment="1">
      <alignment horizontal="right"/>
    </xf>
    <xf numFmtId="9" fontId="115" fillId="0" borderId="0" xfId="46828" applyNumberFormat="1" applyFont="1"/>
    <xf numFmtId="165" fontId="127" fillId="0" borderId="30" xfId="1" applyNumberFormat="1" applyFont="1" applyFill="1" applyBorder="1" applyAlignment="1"/>
    <xf numFmtId="6" fontId="113" fillId="0" borderId="0" xfId="0" applyNumberFormat="1" applyFont="1" applyAlignment="1">
      <alignment vertical="center"/>
    </xf>
    <xf numFmtId="9" fontId="113" fillId="0" borderId="0" xfId="0" applyNumberFormat="1" applyFont="1"/>
    <xf numFmtId="9" fontId="113" fillId="0" borderId="0" xfId="0" applyNumberFormat="1" applyFont="1" applyAlignment="1">
      <alignment vertical="center"/>
    </xf>
    <xf numFmtId="8" fontId="127" fillId="0" borderId="0" xfId="0" applyNumberFormat="1" applyFont="1" applyAlignment="1">
      <alignment horizontal="left" vertical="center"/>
    </xf>
    <xf numFmtId="41" fontId="127" fillId="0" borderId="0" xfId="0" applyNumberFormat="1" applyFont="1" applyAlignment="1">
      <alignment horizontal="left" vertical="center"/>
    </xf>
    <xf numFmtId="0" fontId="138" fillId="0" borderId="4" xfId="0" applyFont="1" applyBorder="1" applyAlignment="1">
      <alignment horizontal="center" vertical="center" wrapText="1"/>
    </xf>
    <xf numFmtId="38" fontId="124" fillId="0" borderId="1" xfId="0" applyNumberFormat="1" applyFont="1" applyBorder="1" applyAlignment="1">
      <alignment horizontal="right"/>
    </xf>
    <xf numFmtId="38" fontId="124" fillId="115" borderId="1" xfId="0" applyNumberFormat="1" applyFont="1" applyFill="1" applyBorder="1" applyAlignment="1">
      <alignment horizontal="right"/>
    </xf>
    <xf numFmtId="42" fontId="113" fillId="0" borderId="0" xfId="0" applyNumberFormat="1" applyFont="1" applyAlignment="1">
      <alignment horizontal="left" vertical="top"/>
    </xf>
    <xf numFmtId="0" fontId="127" fillId="0" borderId="0" xfId="0" applyFont="1" applyAlignment="1">
      <alignment horizontal="left" vertical="top"/>
    </xf>
    <xf numFmtId="0" fontId="164" fillId="0" borderId="0" xfId="0" applyFont="1" applyAlignment="1">
      <alignment horizontal="left"/>
    </xf>
    <xf numFmtId="0" fontId="124" fillId="0" borderId="0" xfId="0" applyFont="1" applyAlignment="1">
      <alignment horizontal="center" vertical="center"/>
    </xf>
    <xf numFmtId="0" fontId="164" fillId="0" borderId="0" xfId="0" applyFont="1"/>
    <xf numFmtId="0" fontId="138" fillId="0" borderId="0" xfId="0" applyFont="1" applyAlignment="1">
      <alignment horizontal="left"/>
    </xf>
    <xf numFmtId="0" fontId="143" fillId="0" borderId="0" xfId="0" applyFont="1"/>
    <xf numFmtId="9" fontId="127" fillId="0" borderId="0" xfId="46881" applyFont="1"/>
    <xf numFmtId="10" fontId="113" fillId="0" borderId="0" xfId="46881" applyNumberFormat="1" applyFont="1"/>
    <xf numFmtId="10" fontId="115" fillId="0" borderId="0" xfId="46881" applyNumberFormat="1" applyFont="1"/>
    <xf numFmtId="0" fontId="127" fillId="0" borderId="0" xfId="128" applyFont="1" applyAlignment="1">
      <alignment vertical="center"/>
    </xf>
    <xf numFmtId="42" fontId="113" fillId="0" borderId="1" xfId="2" applyNumberFormat="1" applyFont="1" applyFill="1" applyBorder="1" applyAlignment="1"/>
    <xf numFmtId="42" fontId="113" fillId="6" borderId="1" xfId="2" applyNumberFormat="1" applyFont="1" applyFill="1" applyBorder="1" applyAlignment="1"/>
    <xf numFmtId="42" fontId="113" fillId="6" borderId="5" xfId="2" applyNumberFormat="1" applyFont="1" applyFill="1" applyBorder="1" applyAlignment="1"/>
    <xf numFmtId="42" fontId="113" fillId="0" borderId="17" xfId="2" applyNumberFormat="1" applyFont="1" applyFill="1" applyBorder="1" applyAlignment="1"/>
    <xf numFmtId="42" fontId="113" fillId="6" borderId="17" xfId="2" applyNumberFormat="1" applyFont="1" applyFill="1" applyBorder="1" applyAlignment="1"/>
    <xf numFmtId="42" fontId="113" fillId="6" borderId="18" xfId="2" applyNumberFormat="1" applyFont="1" applyFill="1" applyBorder="1" applyAlignment="1"/>
    <xf numFmtId="0" fontId="136" fillId="0" borderId="0" xfId="0" applyFont="1" applyAlignment="1">
      <alignment horizontal="left"/>
    </xf>
    <xf numFmtId="0" fontId="159" fillId="0" borderId="0" xfId="0" applyFont="1"/>
    <xf numFmtId="0" fontId="130" fillId="116" borderId="0" xfId="0" applyFont="1" applyFill="1" applyAlignment="1">
      <alignment wrapText="1"/>
    </xf>
    <xf numFmtId="0" fontId="124" fillId="0" borderId="0" xfId="0" applyFont="1" applyAlignment="1">
      <alignment wrapText="1"/>
    </xf>
    <xf numFmtId="0" fontId="155" fillId="0" borderId="0" xfId="0" applyFont="1"/>
    <xf numFmtId="0" fontId="160" fillId="0" borderId="0" xfId="0" applyFont="1"/>
    <xf numFmtId="0" fontId="132" fillId="0" borderId="0" xfId="0" applyFont="1"/>
    <xf numFmtId="0" fontId="160" fillId="0" borderId="0" xfId="0" applyFont="1" applyAlignment="1">
      <alignment horizontal="center" wrapText="1"/>
    </xf>
    <xf numFmtId="0" fontId="131" fillId="0" borderId="0" xfId="0" applyFont="1" applyAlignment="1">
      <alignment horizontal="center"/>
    </xf>
    <xf numFmtId="0" fontId="124" fillId="0" borderId="0" xfId="0" applyFont="1" applyAlignment="1">
      <alignment horizontal="center" wrapText="1"/>
    </xf>
    <xf numFmtId="0" fontId="131" fillId="115" borderId="22" xfId="0" applyFont="1" applyFill="1" applyBorder="1" applyAlignment="1">
      <alignment horizontal="center"/>
    </xf>
    <xf numFmtId="0" fontId="131" fillId="115" borderId="23" xfId="0" applyFont="1" applyFill="1" applyBorder="1" applyAlignment="1">
      <alignment horizontal="center"/>
    </xf>
    <xf numFmtId="0" fontId="155" fillId="0" borderId="0" xfId="0" applyFont="1" applyAlignment="1">
      <alignment horizontal="center"/>
    </xf>
    <xf numFmtId="0" fontId="132" fillId="0" borderId="22" xfId="0" applyFont="1" applyBorder="1" applyAlignment="1">
      <alignment horizontal="center"/>
    </xf>
    <xf numFmtId="3" fontId="132" fillId="0" borderId="22" xfId="0" applyNumberFormat="1" applyFont="1" applyBorder="1" applyAlignment="1">
      <alignment horizontal="center"/>
    </xf>
    <xf numFmtId="9" fontId="132" fillId="0" borderId="22" xfId="0" applyNumberFormat="1" applyFont="1" applyBorder="1" applyAlignment="1">
      <alignment horizontal="center"/>
    </xf>
    <xf numFmtId="10" fontId="132" fillId="0" borderId="22" xfId="0" applyNumberFormat="1" applyFont="1" applyBorder="1" applyAlignment="1">
      <alignment horizontal="center"/>
    </xf>
    <xf numFmtId="0" fontId="132" fillId="0" borderId="22" xfId="0" quotePrefix="1" applyFont="1" applyBorder="1" applyAlignment="1">
      <alignment horizontal="center"/>
    </xf>
    <xf numFmtId="0" fontId="131" fillId="0" borderId="22" xfId="0" quotePrefix="1" applyFont="1" applyBorder="1" applyAlignment="1">
      <alignment horizontal="center"/>
    </xf>
    <xf numFmtId="0" fontId="132" fillId="0" borderId="24" xfId="0" applyFont="1" applyBorder="1" applyAlignment="1">
      <alignment horizontal="center"/>
    </xf>
    <xf numFmtId="0" fontId="132" fillId="0" borderId="24" xfId="0" quotePrefix="1" applyFont="1" applyBorder="1" applyAlignment="1">
      <alignment horizontal="center"/>
    </xf>
    <xf numFmtId="3" fontId="132" fillId="0" borderId="24" xfId="0" applyNumberFormat="1" applyFont="1" applyBorder="1" applyAlignment="1">
      <alignment horizontal="center"/>
    </xf>
    <xf numFmtId="9" fontId="132" fillId="0" borderId="24" xfId="0" applyNumberFormat="1" applyFont="1" applyBorder="1" applyAlignment="1">
      <alignment horizontal="center"/>
    </xf>
    <xf numFmtId="0" fontId="132" fillId="0" borderId="23" xfId="0" applyFont="1" applyBorder="1" applyAlignment="1">
      <alignment horizontal="center"/>
    </xf>
    <xf numFmtId="10" fontId="132" fillId="0" borderId="24" xfId="0" applyNumberFormat="1" applyFont="1" applyBorder="1" applyAlignment="1">
      <alignment horizontal="center"/>
    </xf>
    <xf numFmtId="0" fontId="132" fillId="0" borderId="23" xfId="0" quotePrefix="1" applyFont="1" applyBorder="1" applyAlignment="1">
      <alignment horizontal="center"/>
    </xf>
    <xf numFmtId="10" fontId="132" fillId="0" borderId="23" xfId="0" applyNumberFormat="1" applyFont="1" applyBorder="1" applyAlignment="1">
      <alignment horizontal="center"/>
    </xf>
    <xf numFmtId="3" fontId="132" fillId="0" borderId="23" xfId="0" applyNumberFormat="1" applyFont="1" applyBorder="1" applyAlignment="1">
      <alignment horizontal="center"/>
    </xf>
    <xf numFmtId="0" fontId="160" fillId="0" borderId="0" xfId="0" applyFont="1" applyAlignment="1">
      <alignment horizontal="center"/>
    </xf>
    <xf numFmtId="0" fontId="166" fillId="0" borderId="0" xfId="0" applyFont="1" applyAlignment="1">
      <alignment horizontal="center"/>
    </xf>
    <xf numFmtId="0" fontId="167" fillId="0" borderId="0" xfId="0" applyFont="1" applyAlignment="1">
      <alignment horizontal="center"/>
    </xf>
    <xf numFmtId="0" fontId="0" fillId="0" borderId="0" xfId="0" applyAlignment="1">
      <alignment horizontal="center"/>
    </xf>
    <xf numFmtId="0" fontId="127" fillId="4" borderId="1" xfId="0" applyFont="1" applyFill="1" applyBorder="1" applyAlignment="1">
      <alignment horizontal="center"/>
    </xf>
    <xf numFmtId="0" fontId="127" fillId="4" borderId="5" xfId="0" applyFont="1" applyFill="1" applyBorder="1" applyAlignment="1">
      <alignment horizontal="center"/>
    </xf>
    <xf numFmtId="0" fontId="127" fillId="0" borderId="5" xfId="0" applyFont="1" applyBorder="1" applyAlignment="1">
      <alignment horizontal="center"/>
    </xf>
    <xf numFmtId="2" fontId="127" fillId="0" borderId="5" xfId="0" applyNumberFormat="1" applyFont="1" applyBorder="1" applyAlignment="1">
      <alignment horizontal="center"/>
    </xf>
    <xf numFmtId="42" fontId="115" fillId="0" borderId="0" xfId="46828" applyNumberFormat="1" applyFont="1"/>
    <xf numFmtId="179" fontId="127" fillId="0" borderId="0" xfId="46881" applyNumberFormat="1" applyFont="1" applyFill="1" applyBorder="1" applyAlignment="1">
      <alignment vertical="center" wrapText="1"/>
    </xf>
    <xf numFmtId="165" fontId="161" fillId="0" borderId="0" xfId="2" applyNumberFormat="1" applyFont="1" applyFill="1" applyBorder="1" applyAlignment="1">
      <alignment horizontal="center" vertical="center"/>
    </xf>
    <xf numFmtId="165" fontId="124" fillId="0" borderId="0" xfId="2" applyNumberFormat="1" applyFont="1" applyFill="1" applyBorder="1" applyAlignment="1">
      <alignment horizontal="center" vertical="center"/>
    </xf>
    <xf numFmtId="164" fontId="156" fillId="0" borderId="0" xfId="0" applyNumberFormat="1" applyFont="1" applyAlignment="1">
      <alignment horizontal="center" vertical="center" wrapText="1"/>
    </xf>
    <xf numFmtId="165" fontId="161" fillId="0" borderId="0" xfId="2" applyNumberFormat="1" applyFont="1" applyFill="1" applyBorder="1" applyAlignment="1">
      <alignment vertical="center"/>
    </xf>
    <xf numFmtId="165" fontId="127" fillId="0" borderId="0" xfId="2" applyNumberFormat="1" applyFont="1" applyFill="1" applyBorder="1" applyAlignment="1">
      <alignment horizontal="center" vertical="center"/>
    </xf>
    <xf numFmtId="42" fontId="127" fillId="0" borderId="1" xfId="0" applyNumberFormat="1" applyFont="1" applyBorder="1"/>
    <xf numFmtId="174" fontId="115" fillId="0" borderId="1" xfId="0" applyNumberFormat="1" applyFont="1" applyBorder="1" applyAlignment="1">
      <alignment horizontal="center"/>
    </xf>
    <xf numFmtId="174" fontId="115" fillId="0" borderId="1" xfId="0" applyNumberFormat="1" applyFont="1" applyBorder="1" applyAlignment="1">
      <alignment horizontal="center" vertical="center"/>
    </xf>
    <xf numFmtId="174" fontId="115" fillId="0" borderId="30" xfId="0" applyNumberFormat="1" applyFont="1" applyBorder="1" applyAlignment="1">
      <alignment horizontal="center" vertical="center"/>
    </xf>
    <xf numFmtId="174" fontId="115" fillId="0" borderId="17" xfId="0" applyNumberFormat="1" applyFont="1" applyBorder="1" applyAlignment="1">
      <alignment horizontal="center"/>
    </xf>
    <xf numFmtId="174" fontId="115" fillId="0" borderId="17" xfId="0" applyNumberFormat="1" applyFont="1" applyBorder="1" applyAlignment="1">
      <alignment horizontal="center" vertical="center"/>
    </xf>
    <xf numFmtId="174" fontId="115" fillId="0" borderId="71" xfId="0" applyNumberFormat="1" applyFont="1" applyBorder="1" applyAlignment="1">
      <alignment horizontal="center" vertical="center"/>
    </xf>
    <xf numFmtId="183" fontId="121" fillId="0" borderId="1" xfId="0" applyNumberFormat="1" applyFont="1" applyBorder="1" applyAlignment="1">
      <alignment horizontal="center"/>
    </xf>
    <xf numFmtId="183" fontId="121" fillId="0" borderId="17" xfId="0" applyNumberFormat="1" applyFont="1" applyBorder="1" applyAlignment="1">
      <alignment horizontal="center"/>
    </xf>
    <xf numFmtId="42" fontId="132" fillId="0" borderId="22" xfId="0" applyNumberFormat="1" applyFont="1" applyBorder="1"/>
    <xf numFmtId="42" fontId="131" fillId="115" borderId="22" xfId="0" applyNumberFormat="1" applyFont="1" applyFill="1" applyBorder="1"/>
    <xf numFmtId="42" fontId="132" fillId="0" borderId="24" xfId="0" applyNumberFormat="1" applyFont="1" applyBorder="1"/>
    <xf numFmtId="42" fontId="132" fillId="0" borderId="23" xfId="0" applyNumberFormat="1" applyFont="1" applyBorder="1"/>
    <xf numFmtId="42" fontId="124" fillId="0" borderId="22" xfId="0" applyNumberFormat="1" applyFont="1" applyBorder="1"/>
    <xf numFmtId="42" fontId="124" fillId="0" borderId="1" xfId="2" applyNumberFormat="1" applyFont="1" applyBorder="1" applyAlignment="1"/>
    <xf numFmtId="42" fontId="124" fillId="0" borderId="1" xfId="1" applyNumberFormat="1" applyFont="1" applyBorder="1" applyAlignment="1"/>
    <xf numFmtId="42" fontId="124" fillId="0" borderId="1" xfId="1" applyNumberFormat="1" applyFont="1" applyFill="1" applyBorder="1" applyAlignment="1"/>
    <xf numFmtId="42" fontId="124" fillId="115" borderId="19" xfId="0" applyNumberFormat="1" applyFont="1" applyFill="1" applyBorder="1"/>
    <xf numFmtId="42" fontId="131" fillId="0" borderId="14" xfId="2" applyNumberFormat="1" applyFont="1" applyBorder="1" applyAlignment="1"/>
    <xf numFmtId="42" fontId="131" fillId="0" borderId="14" xfId="0" applyNumberFormat="1" applyFont="1" applyBorder="1"/>
    <xf numFmtId="42" fontId="124" fillId="0" borderId="19" xfId="0" applyNumberFormat="1" applyFont="1" applyBorder="1"/>
    <xf numFmtId="42" fontId="124" fillId="0" borderId="2" xfId="0" applyNumberFormat="1" applyFont="1" applyBorder="1"/>
    <xf numFmtId="42" fontId="124" fillId="0" borderId="1" xfId="128" applyNumberFormat="1" applyFont="1" applyBorder="1"/>
    <xf numFmtId="42" fontId="124" fillId="0" borderId="19" xfId="128" applyNumberFormat="1" applyFont="1" applyBorder="1"/>
    <xf numFmtId="42" fontId="124" fillId="0" borderId="2" xfId="128" applyNumberFormat="1" applyFont="1" applyBorder="1"/>
    <xf numFmtId="42" fontId="131" fillId="3" borderId="1" xfId="2" applyNumberFormat="1" applyFont="1" applyFill="1" applyBorder="1" applyAlignment="1"/>
    <xf numFmtId="0" fontId="112" fillId="117" borderId="6" xfId="0" applyFont="1" applyFill="1" applyBorder="1" applyAlignment="1">
      <alignment horizontal="center"/>
    </xf>
    <xf numFmtId="0" fontId="127" fillId="0" borderId="6" xfId="46882" applyFont="1" applyBorder="1" applyAlignment="1">
      <alignment horizontal="left" vertical="center" wrapText="1" indent="2"/>
    </xf>
    <xf numFmtId="0" fontId="142" fillId="0" borderId="4" xfId="5" applyFont="1" applyBorder="1"/>
    <xf numFmtId="49" fontId="130" fillId="4" borderId="0" xfId="837" quotePrefix="1" applyNumberFormat="1" applyFont="1" applyFill="1"/>
    <xf numFmtId="42" fontId="122" fillId="4" borderId="0" xfId="2" applyNumberFormat="1" applyFont="1" applyFill="1" applyBorder="1" applyAlignment="1" applyProtection="1">
      <protection locked="0"/>
    </xf>
    <xf numFmtId="0" fontId="122" fillId="4" borderId="0" xfId="0" applyFont="1" applyFill="1" applyAlignment="1">
      <alignment horizontal="center"/>
    </xf>
    <xf numFmtId="8" fontId="122" fillId="0" borderId="0" xfId="0" applyNumberFormat="1" applyFont="1"/>
    <xf numFmtId="41" fontId="124" fillId="0" borderId="0" xfId="0" applyNumberFormat="1" applyFont="1"/>
    <xf numFmtId="6" fontId="124" fillId="0" borderId="1" xfId="0" applyNumberFormat="1" applyFont="1" applyBorder="1"/>
    <xf numFmtId="6" fontId="124" fillId="0" borderId="1" xfId="2" applyNumberFormat="1" applyFont="1" applyBorder="1" applyAlignment="1"/>
    <xf numFmtId="184" fontId="122" fillId="0" borderId="1" xfId="1" applyNumberFormat="1" applyFont="1" applyBorder="1" applyAlignment="1" applyProtection="1">
      <alignment horizontal="center" vertical="center" wrapText="1"/>
      <protection locked="0"/>
    </xf>
    <xf numFmtId="38" fontId="147" fillId="0" borderId="14" xfId="0" applyNumberFormat="1" applyFont="1" applyBorder="1" applyAlignment="1">
      <alignment horizontal="right"/>
    </xf>
    <xf numFmtId="179" fontId="132" fillId="0" borderId="22" xfId="46881" applyNumberFormat="1" applyFont="1" applyBorder="1" applyAlignment="1">
      <alignment horizontal="center"/>
    </xf>
    <xf numFmtId="179" fontId="132" fillId="0" borderId="22" xfId="0" applyNumberFormat="1" applyFont="1" applyBorder="1" applyAlignment="1">
      <alignment horizontal="center"/>
    </xf>
    <xf numFmtId="4" fontId="160" fillId="0" borderId="0" xfId="0" applyNumberFormat="1" applyFont="1" applyAlignment="1">
      <alignment horizontal="center"/>
    </xf>
    <xf numFmtId="185" fontId="160" fillId="0" borderId="0" xfId="0" applyNumberFormat="1" applyFont="1" applyAlignment="1">
      <alignment horizontal="center"/>
    </xf>
    <xf numFmtId="2" fontId="160" fillId="0" borderId="0" xfId="0" applyNumberFormat="1" applyFont="1" applyAlignment="1">
      <alignment horizontal="center"/>
    </xf>
    <xf numFmtId="1" fontId="160" fillId="0" borderId="0" xfId="0" applyNumberFormat="1" applyFont="1" applyAlignment="1">
      <alignment horizontal="center"/>
    </xf>
    <xf numFmtId="42" fontId="113" fillId="0" borderId="1" xfId="0" applyNumberFormat="1" applyFont="1" applyBorder="1" applyAlignment="1">
      <alignment horizontal="left" vertical="center"/>
    </xf>
    <xf numFmtId="42" fontId="113" fillId="4" borderId="1" xfId="0" applyNumberFormat="1" applyFont="1" applyFill="1" applyBorder="1" applyAlignment="1">
      <alignment horizontal="left" vertical="center"/>
    </xf>
    <xf numFmtId="9" fontId="127" fillId="120" borderId="84" xfId="46881" applyFont="1" applyFill="1" applyBorder="1" applyAlignment="1">
      <alignment horizontal="center" vertical="top"/>
    </xf>
    <xf numFmtId="9" fontId="127" fillId="0" borderId="84" xfId="46881" applyFont="1" applyFill="1" applyBorder="1" applyAlignment="1">
      <alignment horizontal="center" vertical="top"/>
    </xf>
    <xf numFmtId="0" fontId="120" fillId="0" borderId="0" xfId="3" applyFont="1" applyAlignment="1">
      <alignment horizontal="center" vertical="center" wrapText="1"/>
    </xf>
    <xf numFmtId="0" fontId="13" fillId="0" borderId="0" xfId="3" quotePrefix="1" applyFont="1" applyAlignment="1">
      <alignment horizontal="center" vertical="top" wrapText="1"/>
    </xf>
    <xf numFmtId="3" fontId="12" fillId="0" borderId="0" xfId="3" applyNumberFormat="1" applyFont="1" applyAlignment="1">
      <alignment horizontal="right" vertical="center" wrapText="1"/>
    </xf>
    <xf numFmtId="9" fontId="12" fillId="0" borderId="0" xfId="3" applyNumberFormat="1" applyFont="1" applyAlignment="1">
      <alignment horizontal="right" vertical="center" wrapText="1"/>
    </xf>
    <xf numFmtId="0" fontId="13" fillId="2" borderId="98" xfId="3" applyFont="1" applyFill="1" applyBorder="1" applyAlignment="1">
      <alignment horizontal="right" wrapText="1"/>
    </xf>
    <xf numFmtId="0" fontId="120" fillId="117" borderId="99" xfId="3" applyFont="1" applyFill="1" applyBorder="1" applyAlignment="1">
      <alignment horizontal="center" vertical="center" wrapText="1"/>
    </xf>
    <xf numFmtId="0" fontId="120" fillId="112" borderId="99" xfId="3" applyFont="1" applyFill="1" applyBorder="1" applyAlignment="1">
      <alignment horizontal="center" vertical="center" wrapText="1"/>
    </xf>
    <xf numFmtId="0" fontId="120" fillId="2" borderId="99" xfId="3" applyFont="1" applyFill="1" applyBorder="1" applyAlignment="1">
      <alignment horizontal="center" vertical="center" wrapText="1"/>
    </xf>
    <xf numFmtId="0" fontId="120" fillId="112" borderId="100" xfId="3" applyFont="1" applyFill="1" applyBorder="1" applyAlignment="1">
      <alignment horizontal="center" vertical="center" wrapText="1"/>
    </xf>
    <xf numFmtId="0" fontId="120" fillId="112" borderId="101" xfId="3" applyFont="1" applyFill="1" applyBorder="1" applyAlignment="1">
      <alignment horizontal="center" vertical="center" wrapText="1"/>
    </xf>
    <xf numFmtId="0" fontId="13" fillId="2" borderId="76" xfId="3" applyFont="1" applyFill="1" applyBorder="1" applyAlignment="1">
      <alignment vertical="top" wrapText="1"/>
    </xf>
    <xf numFmtId="0" fontId="13" fillId="112" borderId="102" xfId="3" quotePrefix="1" applyFont="1" applyFill="1" applyBorder="1" applyAlignment="1">
      <alignment horizontal="center" vertical="top" wrapText="1"/>
    </xf>
    <xf numFmtId="3" fontId="12" fillId="117" borderId="82" xfId="3" applyNumberFormat="1" applyFont="1" applyFill="1" applyBorder="1" applyAlignment="1">
      <alignment horizontal="right" vertical="center" wrapText="1"/>
    </xf>
    <xf numFmtId="3" fontId="12" fillId="112" borderId="82" xfId="3" applyNumberFormat="1" applyFont="1" applyFill="1" applyBorder="1" applyAlignment="1">
      <alignment horizontal="right" vertical="center" wrapText="1"/>
    </xf>
    <xf numFmtId="9" fontId="12" fillId="112" borderId="82" xfId="3" applyNumberFormat="1" applyFont="1" applyFill="1" applyBorder="1" applyAlignment="1">
      <alignment horizontal="right" vertical="center" wrapText="1"/>
    </xf>
    <xf numFmtId="9" fontId="12" fillId="117" borderId="82" xfId="3" applyNumberFormat="1" applyFont="1" applyFill="1" applyBorder="1" applyAlignment="1">
      <alignment horizontal="right" vertical="center" wrapText="1"/>
    </xf>
    <xf numFmtId="9" fontId="12" fillId="112" borderId="103" xfId="3" applyNumberFormat="1" applyFont="1" applyFill="1" applyBorder="1" applyAlignment="1">
      <alignment horizontal="right" vertical="center" wrapText="1"/>
    </xf>
    <xf numFmtId="9" fontId="12" fillId="112" borderId="104" xfId="3" applyNumberFormat="1" applyFont="1" applyFill="1" applyBorder="1" applyAlignment="1">
      <alignment horizontal="right" vertical="center" wrapText="1"/>
    </xf>
    <xf numFmtId="0" fontId="120" fillId="2" borderId="98" xfId="3" applyFont="1" applyFill="1" applyBorder="1" applyAlignment="1">
      <alignment horizontal="center" vertical="center" wrapText="1"/>
    </xf>
    <xf numFmtId="0" fontId="120" fillId="2" borderId="101" xfId="3" applyFont="1" applyFill="1" applyBorder="1" applyAlignment="1">
      <alignment horizontal="center" vertical="center" wrapText="1"/>
    </xf>
    <xf numFmtId="0" fontId="13" fillId="117" borderId="76" xfId="3" quotePrefix="1" applyFont="1" applyFill="1" applyBorder="1" applyAlignment="1">
      <alignment horizontal="center" vertical="top" wrapText="1"/>
    </xf>
    <xf numFmtId="0" fontId="13" fillId="2" borderId="102" xfId="3" quotePrefix="1" applyFont="1" applyFill="1" applyBorder="1" applyAlignment="1">
      <alignment horizontal="center" vertical="top" wrapText="1"/>
    </xf>
    <xf numFmtId="3" fontId="12" fillId="117" borderId="81" xfId="3" applyNumberFormat="1" applyFont="1" applyFill="1" applyBorder="1" applyAlignment="1">
      <alignment horizontal="right" vertical="center" wrapText="1"/>
    </xf>
    <xf numFmtId="179" fontId="12" fillId="117" borderId="82" xfId="3" applyNumberFormat="1" applyFont="1" applyFill="1" applyBorder="1" applyAlignment="1">
      <alignment horizontal="right" vertical="center" wrapText="1"/>
    </xf>
    <xf numFmtId="179" fontId="12" fillId="112" borderId="82" xfId="3" applyNumberFormat="1" applyFont="1" applyFill="1" applyBorder="1" applyAlignment="1">
      <alignment horizontal="right" vertical="center" wrapText="1"/>
    </xf>
    <xf numFmtId="9" fontId="12" fillId="117" borderId="104" xfId="3" applyNumberFormat="1" applyFont="1" applyFill="1" applyBorder="1" applyAlignment="1">
      <alignment horizontal="right" vertical="center" wrapText="1"/>
    </xf>
    <xf numFmtId="0" fontId="120" fillId="112" borderId="98" xfId="3" applyFont="1" applyFill="1" applyBorder="1" applyAlignment="1">
      <alignment horizontal="center" vertical="center" wrapText="1"/>
    </xf>
    <xf numFmtId="0" fontId="13" fillId="112" borderId="76" xfId="3" quotePrefix="1" applyFont="1" applyFill="1" applyBorder="1" applyAlignment="1">
      <alignment horizontal="center" vertical="top" wrapText="1"/>
    </xf>
    <xf numFmtId="3" fontId="12" fillId="112" borderId="81" xfId="3" applyNumberFormat="1" applyFont="1" applyFill="1" applyBorder="1" applyAlignment="1">
      <alignment horizontal="right" vertical="center" wrapText="1"/>
    </xf>
    <xf numFmtId="0" fontId="132" fillId="0" borderId="105" xfId="0" applyFont="1" applyBorder="1" applyAlignment="1">
      <alignment horizontal="center"/>
    </xf>
    <xf numFmtId="0" fontId="124" fillId="0" borderId="23" xfId="0" applyFont="1" applyBorder="1" applyAlignment="1">
      <alignment horizontal="center"/>
    </xf>
    <xf numFmtId="9" fontId="127" fillId="0" borderId="0" xfId="46881" applyFont="1" applyAlignment="1"/>
    <xf numFmtId="41" fontId="126" fillId="6" borderId="1" xfId="1" applyNumberFormat="1" applyFont="1" applyFill="1" applyBorder="1" applyAlignment="1">
      <alignment horizontal="right"/>
    </xf>
    <xf numFmtId="41" fontId="127" fillId="5" borderId="1" xfId="0" applyNumberFormat="1" applyFont="1" applyFill="1" applyBorder="1" applyAlignment="1">
      <alignment horizontal="right"/>
    </xf>
    <xf numFmtId="41" fontId="126" fillId="3" borderId="1" xfId="1" applyNumberFormat="1" applyFont="1" applyFill="1" applyBorder="1" applyAlignment="1">
      <alignment horizontal="right"/>
    </xf>
    <xf numFmtId="41" fontId="126" fillId="0" borderId="1" xfId="0" applyNumberFormat="1" applyFont="1" applyBorder="1" applyAlignment="1">
      <alignment horizontal="right"/>
    </xf>
    <xf numFmtId="41" fontId="127" fillId="0" borderId="1" xfId="1" applyNumberFormat="1" applyFont="1" applyBorder="1" applyAlignment="1">
      <alignment horizontal="right"/>
    </xf>
    <xf numFmtId="41" fontId="128" fillId="0" borderId="1" xfId="1" applyNumberFormat="1" applyFont="1" applyBorder="1" applyAlignment="1">
      <alignment horizontal="right"/>
    </xf>
    <xf numFmtId="41" fontId="126" fillId="3" borderId="1" xfId="0" applyNumberFormat="1" applyFont="1" applyFill="1" applyBorder="1" applyAlignment="1">
      <alignment horizontal="right"/>
    </xf>
    <xf numFmtId="41" fontId="126" fillId="6" borderId="1" xfId="0" applyNumberFormat="1" applyFont="1" applyFill="1" applyBorder="1" applyAlignment="1">
      <alignment horizontal="right"/>
    </xf>
    <xf numFmtId="41" fontId="126" fillId="3" borderId="84" xfId="0" applyNumberFormat="1" applyFont="1" applyFill="1" applyBorder="1" applyAlignment="1">
      <alignment horizontal="right"/>
    </xf>
    <xf numFmtId="0" fontId="124" fillId="107" borderId="0" xfId="128" applyFont="1" applyFill="1" applyAlignment="1">
      <alignment vertical="center"/>
    </xf>
    <xf numFmtId="0" fontId="132" fillId="0" borderId="0" xfId="0" applyFont="1" applyAlignment="1">
      <alignment horizontal="center"/>
    </xf>
    <xf numFmtId="0" fontId="127" fillId="0" borderId="84" xfId="0" applyFont="1" applyBorder="1" applyAlignment="1">
      <alignment horizontal="center"/>
    </xf>
    <xf numFmtId="2" fontId="127" fillId="0" borderId="84" xfId="0" applyNumberFormat="1" applyFont="1" applyBorder="1" applyAlignment="1">
      <alignment horizontal="center"/>
    </xf>
    <xf numFmtId="42" fontId="127" fillId="0" borderId="30" xfId="2" applyNumberFormat="1" applyFont="1" applyFill="1" applyBorder="1" applyAlignment="1"/>
    <xf numFmtId="0" fontId="127" fillId="0" borderId="2" xfId="0" applyFont="1" applyBorder="1" applyAlignment="1">
      <alignment horizontal="center"/>
    </xf>
    <xf numFmtId="0" fontId="127" fillId="0" borderId="2" xfId="0" applyFont="1" applyBorder="1" applyAlignment="1">
      <alignment horizontal="center" vertical="center"/>
    </xf>
    <xf numFmtId="0" fontId="127" fillId="0" borderId="7" xfId="0" applyFont="1" applyBorder="1" applyAlignment="1">
      <alignment horizontal="center" vertical="center"/>
    </xf>
    <xf numFmtId="0" fontId="127" fillId="4" borderId="0" xfId="0" applyFont="1" applyFill="1"/>
    <xf numFmtId="42" fontId="127" fillId="0" borderId="1" xfId="2" applyNumberFormat="1" applyFont="1" applyBorder="1" applyAlignment="1">
      <alignment horizontal="center" vertical="center"/>
    </xf>
    <xf numFmtId="42" fontId="122" fillId="4" borderId="5" xfId="2" applyNumberFormat="1" applyFont="1" applyFill="1" applyBorder="1" applyAlignment="1" applyProtection="1">
      <alignment horizontal="right"/>
      <protection locked="0"/>
    </xf>
    <xf numFmtId="42" fontId="127" fillId="0" borderId="84" xfId="2" applyNumberFormat="1" applyFont="1" applyBorder="1" applyAlignment="1">
      <alignment horizontal="center" vertical="center"/>
    </xf>
    <xf numFmtId="42" fontId="127" fillId="0" borderId="30" xfId="0" applyNumberFormat="1" applyFont="1" applyBorder="1"/>
    <xf numFmtId="165" fontId="127" fillId="0" borderId="30" xfId="1" applyNumberFormat="1" applyFont="1" applyBorder="1" applyAlignment="1"/>
    <xf numFmtId="0" fontId="175" fillId="126" borderId="1" xfId="0" applyFont="1" applyFill="1" applyBorder="1" applyAlignment="1">
      <alignment horizontal="center"/>
    </xf>
    <xf numFmtId="0" fontId="155" fillId="0" borderId="1" xfId="0" applyFont="1" applyBorder="1" applyAlignment="1">
      <alignment horizontal="left"/>
    </xf>
    <xf numFmtId="9" fontId="155" fillId="0" borderId="1" xfId="0" applyNumberFormat="1" applyFont="1" applyBorder="1"/>
    <xf numFmtId="0" fontId="167" fillId="0" borderId="1" xfId="0" applyFont="1" applyBorder="1" applyAlignment="1">
      <alignment horizontal="left"/>
    </xf>
    <xf numFmtId="9" fontId="167" fillId="0" borderId="1" xfId="0" applyNumberFormat="1" applyFont="1" applyBorder="1"/>
    <xf numFmtId="0" fontId="175" fillId="126" borderId="1" xfId="0" applyFont="1" applyFill="1" applyBorder="1"/>
    <xf numFmtId="41" fontId="127" fillId="4" borderId="1" xfId="0" applyNumberFormat="1" applyFont="1" applyFill="1" applyBorder="1"/>
    <xf numFmtId="0" fontId="128" fillId="0" borderId="106" xfId="46882" applyFont="1" applyBorder="1"/>
    <xf numFmtId="179" fontId="125" fillId="6" borderId="107" xfId="46881" applyNumberFormat="1" applyFont="1" applyFill="1" applyBorder="1"/>
    <xf numFmtId="0" fontId="128" fillId="0" borderId="69" xfId="46882" applyFont="1" applyBorder="1"/>
    <xf numFmtId="179" fontId="125" fillId="6" borderId="108" xfId="46881" applyNumberFormat="1" applyFont="1" applyFill="1" applyBorder="1"/>
    <xf numFmtId="0" fontId="128" fillId="0" borderId="34" xfId="46882" applyFont="1" applyBorder="1"/>
    <xf numFmtId="179" fontId="125" fillId="6" borderId="109" xfId="46881" applyNumberFormat="1" applyFont="1" applyFill="1" applyBorder="1"/>
    <xf numFmtId="0" fontId="143" fillId="0" borderId="0" xfId="0" applyFont="1" applyAlignment="1">
      <alignment horizontal="left"/>
    </xf>
    <xf numFmtId="0" fontId="124" fillId="0" borderId="0" xfId="128" applyFont="1" applyAlignment="1">
      <alignment horizontal="left" vertical="center"/>
    </xf>
    <xf numFmtId="1" fontId="124" fillId="0" borderId="0" xfId="128" applyNumberFormat="1" applyFont="1" applyAlignment="1">
      <alignment horizontal="left" vertical="center"/>
    </xf>
    <xf numFmtId="165" fontId="124" fillId="0" borderId="0" xfId="128" applyNumberFormat="1" applyFont="1" applyAlignment="1">
      <alignment horizontal="left" vertical="center"/>
    </xf>
    <xf numFmtId="41" fontId="127" fillId="0" borderId="1" xfId="0" applyNumberFormat="1" applyFont="1" applyBorder="1" applyAlignment="1">
      <alignment horizontal="right"/>
    </xf>
    <xf numFmtId="41" fontId="136" fillId="0" borderId="1" xfId="0" applyNumberFormat="1" applyFont="1" applyBorder="1" applyAlignment="1">
      <alignment horizontal="right"/>
    </xf>
    <xf numFmtId="41" fontId="127" fillId="0" borderId="1" xfId="0" applyNumberFormat="1" applyFont="1" applyBorder="1" applyAlignment="1">
      <alignment horizontal="right" vertical="center"/>
    </xf>
    <xf numFmtId="41" fontId="127" fillId="0" borderId="2" xfId="0" applyNumberFormat="1" applyFont="1" applyBorder="1" applyAlignment="1">
      <alignment horizontal="right"/>
    </xf>
    <xf numFmtId="42" fontId="113" fillId="0" borderId="22" xfId="5" applyNumberFormat="1" applyFont="1" applyBorder="1"/>
    <xf numFmtId="42" fontId="136" fillId="0" borderId="22" xfId="0" applyNumberFormat="1" applyFont="1" applyBorder="1"/>
    <xf numFmtId="42" fontId="136" fillId="0" borderId="2" xfId="0" applyNumberFormat="1" applyFont="1" applyBorder="1"/>
    <xf numFmtId="42" fontId="142" fillId="6" borderId="7" xfId="2" applyNumberFormat="1" applyFont="1" applyFill="1" applyBorder="1" applyAlignment="1"/>
    <xf numFmtId="42" fontId="113" fillId="0" borderId="23" xfId="5" applyNumberFormat="1" applyFont="1" applyBorder="1"/>
    <xf numFmtId="42" fontId="136" fillId="0" borderId="23" xfId="0" applyNumberFormat="1" applyFont="1" applyBorder="1"/>
    <xf numFmtId="42" fontId="136" fillId="0" borderId="1" xfId="0" applyNumberFormat="1" applyFont="1" applyBorder="1"/>
    <xf numFmtId="42" fontId="142" fillId="6" borderId="5" xfId="2" applyNumberFormat="1" applyFont="1" applyFill="1" applyBorder="1" applyAlignment="1"/>
    <xf numFmtId="42" fontId="136" fillId="0" borderId="70" xfId="0" applyNumberFormat="1" applyFont="1" applyBorder="1"/>
    <xf numFmtId="42" fontId="136" fillId="0" borderId="19" xfId="0" applyNumberFormat="1" applyFont="1" applyBorder="1"/>
    <xf numFmtId="42" fontId="113" fillId="0" borderId="17" xfId="0" applyNumberFormat="1" applyFont="1" applyBorder="1"/>
    <xf numFmtId="42" fontId="113" fillId="0" borderId="24" xfId="0" applyNumberFormat="1" applyFont="1" applyBorder="1" applyAlignment="1">
      <alignment horizontal="left"/>
    </xf>
    <xf numFmtId="42" fontId="114" fillId="0" borderId="28" xfId="2" applyNumberFormat="1" applyFont="1" applyBorder="1" applyAlignment="1"/>
    <xf numFmtId="42" fontId="141" fillId="4" borderId="29" xfId="2" applyNumberFormat="1" applyFont="1" applyFill="1" applyBorder="1" applyAlignment="1"/>
    <xf numFmtId="42" fontId="115" fillId="0" borderId="1" xfId="2" applyNumberFormat="1" applyFont="1" applyBorder="1" applyAlignment="1"/>
    <xf numFmtId="42" fontId="127" fillId="0" borderId="23" xfId="0" applyNumberFormat="1" applyFont="1" applyBorder="1"/>
    <xf numFmtId="42" fontId="117" fillId="4" borderId="5" xfId="2" applyNumberFormat="1" applyFont="1" applyFill="1" applyBorder="1" applyAlignment="1"/>
    <xf numFmtId="42" fontId="113" fillId="0" borderId="24" xfId="5" applyNumberFormat="1" applyFont="1" applyBorder="1"/>
    <xf numFmtId="0" fontId="127" fillId="0" borderId="0" xfId="4" applyFont="1"/>
    <xf numFmtId="0" fontId="178" fillId="0" borderId="0" xfId="4" applyFont="1"/>
    <xf numFmtId="0" fontId="127" fillId="0" borderId="0" xfId="0" quotePrefix="1" applyFont="1"/>
    <xf numFmtId="42" fontId="113" fillId="0" borderId="2" xfId="0" applyNumberFormat="1" applyFont="1" applyBorder="1"/>
    <xf numFmtId="42" fontId="113" fillId="0" borderId="1" xfId="0" applyNumberFormat="1" applyFont="1" applyBorder="1"/>
    <xf numFmtId="42" fontId="121" fillId="0" borderId="1" xfId="0" applyNumberFormat="1" applyFont="1" applyBorder="1"/>
    <xf numFmtId="49" fontId="127" fillId="0" borderId="0" xfId="0" applyNumberFormat="1" applyFont="1"/>
    <xf numFmtId="0" fontId="127" fillId="0" borderId="0" xfId="46880" applyFont="1"/>
    <xf numFmtId="174" fontId="117" fillId="6" borderId="30" xfId="0" applyNumberFormat="1" applyFont="1" applyFill="1" applyBorder="1" applyAlignment="1">
      <alignment horizontal="center" vertical="center"/>
    </xf>
    <xf numFmtId="174" fontId="117" fillId="0" borderId="5" xfId="0" applyNumberFormat="1" applyFont="1" applyBorder="1" applyAlignment="1">
      <alignment horizontal="center" vertical="center"/>
    </xf>
    <xf numFmtId="0" fontId="117" fillId="0" borderId="5" xfId="0" applyFont="1" applyBorder="1" applyAlignment="1">
      <alignment horizontal="center"/>
    </xf>
    <xf numFmtId="174" fontId="117" fillId="0" borderId="5" xfId="0" applyNumberFormat="1" applyFont="1" applyBorder="1" applyAlignment="1">
      <alignment horizontal="center"/>
    </xf>
    <xf numFmtId="174" fontId="117" fillId="6" borderId="17" xfId="0" applyNumberFormat="1" applyFont="1" applyFill="1" applyBorder="1" applyAlignment="1">
      <alignment horizontal="center" vertical="center"/>
    </xf>
    <xf numFmtId="0" fontId="117" fillId="0" borderId="18" xfId="0" applyFont="1" applyBorder="1" applyAlignment="1">
      <alignment horizontal="center"/>
    </xf>
    <xf numFmtId="175" fontId="117" fillId="6" borderId="1" xfId="0" applyNumberFormat="1" applyFont="1" applyFill="1" applyBorder="1" applyAlignment="1">
      <alignment horizontal="center"/>
    </xf>
    <xf numFmtId="175" fontId="112" fillId="0" borderId="5" xfId="0" applyNumberFormat="1" applyFont="1" applyBorder="1" applyAlignment="1">
      <alignment horizontal="center"/>
    </xf>
    <xf numFmtId="0" fontId="112" fillId="0" borderId="5" xfId="46880" applyFont="1" applyBorder="1" applyAlignment="1">
      <alignment horizontal="center"/>
    </xf>
    <xf numFmtId="175" fontId="117" fillId="6" borderId="17" xfId="0" applyNumberFormat="1" applyFont="1" applyFill="1" applyBorder="1" applyAlignment="1">
      <alignment horizontal="center"/>
    </xf>
    <xf numFmtId="175" fontId="112" fillId="0" borderId="18" xfId="0" applyNumberFormat="1" applyFont="1" applyBorder="1" applyAlignment="1">
      <alignment horizontal="center"/>
    </xf>
    <xf numFmtId="0" fontId="179" fillId="0" borderId="0" xfId="0" applyFont="1" applyAlignment="1">
      <alignment horizontal="center"/>
    </xf>
    <xf numFmtId="0" fontId="180" fillId="0" borderId="0" xfId="0" applyFont="1"/>
    <xf numFmtId="0" fontId="181" fillId="0" borderId="0" xfId="0" applyFont="1" applyAlignment="1">
      <alignment horizontal="center"/>
    </xf>
    <xf numFmtId="0" fontId="119" fillId="0" borderId="110" xfId="0" applyFont="1" applyBorder="1"/>
    <xf numFmtId="0" fontId="111" fillId="0" borderId="111" xfId="0" applyFont="1" applyBorder="1"/>
    <xf numFmtId="0" fontId="111" fillId="108" borderId="111" xfId="0" applyFont="1" applyFill="1" applyBorder="1"/>
    <xf numFmtId="0" fontId="111" fillId="0" borderId="112" xfId="0" applyFont="1" applyBorder="1"/>
    <xf numFmtId="0" fontId="119" fillId="0" borderId="80" xfId="0" applyFont="1" applyBorder="1"/>
    <xf numFmtId="0" fontId="111" fillId="0" borderId="113" xfId="0" applyFont="1" applyBorder="1"/>
    <xf numFmtId="0" fontId="111" fillId="0" borderId="80" xfId="0" applyFont="1" applyBorder="1"/>
    <xf numFmtId="0" fontId="119" fillId="6" borderId="80" xfId="0" applyFont="1" applyFill="1" applyBorder="1"/>
    <xf numFmtId="0" fontId="111" fillId="109" borderId="80" xfId="0" applyFont="1" applyFill="1" applyBorder="1"/>
    <xf numFmtId="0" fontId="111" fillId="121" borderId="80" xfId="0" applyFont="1" applyFill="1" applyBorder="1"/>
    <xf numFmtId="0" fontId="111" fillId="112" borderId="80" xfId="0" applyFont="1" applyFill="1" applyBorder="1"/>
    <xf numFmtId="0" fontId="111" fillId="110" borderId="80" xfId="0" applyFont="1" applyFill="1" applyBorder="1"/>
    <xf numFmtId="0" fontId="111" fillId="111" borderId="80" xfId="0" applyFont="1" applyFill="1" applyBorder="1"/>
    <xf numFmtId="0" fontId="111" fillId="113" borderId="80" xfId="0" applyFont="1" applyFill="1" applyBorder="1"/>
    <xf numFmtId="0" fontId="111" fillId="0" borderId="114" xfId="0" applyFont="1" applyBorder="1"/>
    <xf numFmtId="0" fontId="111" fillId="0" borderId="115" xfId="0" applyFont="1" applyBorder="1"/>
    <xf numFmtId="0" fontId="111" fillId="0" borderId="116" xfId="0" applyFont="1" applyBorder="1"/>
    <xf numFmtId="0" fontId="112" fillId="0" borderId="27" xfId="5" applyFont="1" applyBorder="1" applyAlignment="1">
      <alignment horizontal="center" vertical="center" wrapText="1"/>
    </xf>
    <xf numFmtId="0" fontId="126" fillId="0" borderId="0" xfId="0" applyFont="1" applyAlignment="1">
      <alignment horizontal="left" vertical="top"/>
    </xf>
    <xf numFmtId="9" fontId="0" fillId="0" borderId="1" xfId="0" applyNumberFormat="1" applyBorder="1" applyAlignment="1">
      <alignment horizontal="right"/>
    </xf>
    <xf numFmtId="42" fontId="156" fillId="0" borderId="1" xfId="0" applyNumberFormat="1" applyFont="1" applyBorder="1"/>
    <xf numFmtId="0" fontId="131" fillId="119" borderId="106" xfId="128" applyFont="1" applyFill="1" applyBorder="1" applyAlignment="1">
      <alignment horizontal="center" wrapText="1"/>
    </xf>
    <xf numFmtId="0" fontId="127" fillId="0" borderId="30" xfId="0" applyFont="1" applyBorder="1" applyAlignment="1">
      <alignment horizontal="center" vertical="center"/>
    </xf>
    <xf numFmtId="0" fontId="127" fillId="4" borderId="30" xfId="0" applyFont="1" applyFill="1" applyBorder="1" applyAlignment="1">
      <alignment horizontal="center"/>
    </xf>
    <xf numFmtId="0" fontId="127" fillId="0" borderId="30" xfId="0" applyFont="1" applyBorder="1" applyAlignment="1">
      <alignment horizontal="center"/>
    </xf>
    <xf numFmtId="2" fontId="127" fillId="0" borderId="30" xfId="0" applyNumberFormat="1" applyFont="1" applyBorder="1" applyAlignment="1">
      <alignment horizontal="center"/>
    </xf>
    <xf numFmtId="0" fontId="127" fillId="0" borderId="71" xfId="0" applyFont="1" applyBorder="1" applyAlignment="1">
      <alignment horizontal="center" vertical="center"/>
    </xf>
    <xf numFmtId="0" fontId="127" fillId="0" borderId="117" xfId="0" applyFont="1" applyBorder="1" applyAlignment="1">
      <alignment horizontal="center"/>
    </xf>
    <xf numFmtId="0" fontId="127" fillId="0" borderId="118" xfId="0" applyFont="1" applyBorder="1" applyAlignment="1">
      <alignment horizontal="center" vertical="center"/>
    </xf>
    <xf numFmtId="0" fontId="155" fillId="0" borderId="30" xfId="0" applyFont="1" applyBorder="1" applyAlignment="1">
      <alignment horizontal="left"/>
    </xf>
    <xf numFmtId="0" fontId="0" fillId="0" borderId="31" xfId="0" applyBorder="1"/>
    <xf numFmtId="0" fontId="167" fillId="0" borderId="30" xfId="0" applyFont="1" applyBorder="1" applyAlignment="1">
      <alignment horizontal="left"/>
    </xf>
    <xf numFmtId="8" fontId="0" fillId="0" borderId="0" xfId="46885" applyNumberFormat="1" applyFont="1" applyAlignment="1"/>
    <xf numFmtId="0" fontId="130" fillId="4" borderId="0" xfId="0" applyFont="1" applyFill="1" applyAlignment="1" applyProtection="1">
      <alignment vertical="center"/>
      <protection locked="0"/>
    </xf>
    <xf numFmtId="0" fontId="122" fillId="0" borderId="0" xfId="0" applyFont="1" applyAlignment="1">
      <alignment horizontal="justify"/>
    </xf>
    <xf numFmtId="8" fontId="122" fillId="0" borderId="0" xfId="0" applyNumberFormat="1" applyFont="1" applyAlignment="1">
      <alignment horizontal="justify"/>
    </xf>
    <xf numFmtId="0" fontId="130" fillId="4" borderId="0" xfId="0" applyFont="1" applyFill="1" applyAlignment="1" applyProtection="1">
      <alignment horizontal="justify" vertical="center"/>
      <protection locked="0"/>
    </xf>
    <xf numFmtId="0" fontId="130" fillId="4" borderId="0" xfId="0" applyFont="1" applyFill="1" applyAlignment="1" applyProtection="1">
      <alignment horizontal="center" vertical="center"/>
      <protection locked="0"/>
    </xf>
    <xf numFmtId="0" fontId="122" fillId="4" borderId="0" xfId="0" applyFont="1" applyFill="1" applyAlignment="1" applyProtection="1">
      <alignment horizontal="center"/>
      <protection locked="0"/>
    </xf>
    <xf numFmtId="2" fontId="122" fillId="4" borderId="0" xfId="1" applyNumberFormat="1" applyFont="1" applyFill="1" applyBorder="1" applyAlignment="1" applyProtection="1">
      <alignment horizontal="center" vertical="center"/>
      <protection locked="0"/>
    </xf>
    <xf numFmtId="0" fontId="148" fillId="0" borderId="0" xfId="0" applyFont="1" applyProtection="1">
      <protection locked="0"/>
    </xf>
    <xf numFmtId="0" fontId="130" fillId="0" borderId="0" xfId="0" applyFont="1" applyProtection="1">
      <protection locked="0"/>
    </xf>
    <xf numFmtId="0" fontId="148" fillId="0" borderId="0" xfId="0" applyFont="1" applyAlignment="1" applyProtection="1">
      <alignment wrapText="1"/>
      <protection locked="0"/>
    </xf>
    <xf numFmtId="0" fontId="130" fillId="0" borderId="0" xfId="0" applyFont="1" applyAlignment="1" applyProtection="1">
      <alignment wrapText="1"/>
      <protection locked="0"/>
    </xf>
    <xf numFmtId="49" fontId="131" fillId="0" borderId="1" xfId="2" applyNumberFormat="1" applyFont="1" applyFill="1" applyBorder="1" applyAlignment="1">
      <alignment horizontal="center" vertical="center"/>
    </xf>
    <xf numFmtId="49" fontId="131" fillId="0" borderId="1" xfId="128" applyNumberFormat="1" applyFont="1" applyBorder="1" applyAlignment="1">
      <alignment horizontal="center" vertical="center" wrapText="1"/>
    </xf>
    <xf numFmtId="49" fontId="131" fillId="0" borderId="1" xfId="2" applyNumberFormat="1" applyFont="1" applyFill="1" applyBorder="1" applyAlignment="1">
      <alignment horizontal="center" vertical="center" wrapText="1"/>
    </xf>
    <xf numFmtId="180" fontId="124" fillId="0" borderId="1" xfId="0" applyNumberFormat="1" applyFont="1" applyBorder="1" applyAlignment="1">
      <alignment horizontal="center"/>
    </xf>
    <xf numFmtId="49" fontId="131" fillId="0" borderId="22" xfId="0" applyNumberFormat="1" applyFont="1" applyBorder="1" applyAlignment="1">
      <alignment horizontal="center" wrapText="1"/>
    </xf>
    <xf numFmtId="0" fontId="147" fillId="0" borderId="0" xfId="0" applyFont="1" applyAlignment="1">
      <alignment horizontal="left"/>
    </xf>
    <xf numFmtId="0" fontId="172" fillId="0" borderId="0" xfId="0" applyFont="1"/>
    <xf numFmtId="0" fontId="177" fillId="0" borderId="0" xfId="0" applyFont="1"/>
    <xf numFmtId="0" fontId="147" fillId="0" borderId="0" xfId="0" applyFont="1"/>
    <xf numFmtId="0" fontId="125" fillId="0" borderId="0" xfId="46882" applyFont="1"/>
    <xf numFmtId="0" fontId="182" fillId="0" borderId="0" xfId="3" applyFont="1" applyAlignment="1">
      <alignment vertical="top" wrapText="1"/>
    </xf>
    <xf numFmtId="0" fontId="158" fillId="114" borderId="1" xfId="0" applyFont="1" applyFill="1" applyBorder="1"/>
    <xf numFmtId="0" fontId="158" fillId="114" borderId="1" xfId="0" applyFont="1" applyFill="1" applyBorder="1" applyAlignment="1">
      <alignment horizontal="center" vertical="center"/>
    </xf>
    <xf numFmtId="0" fontId="158" fillId="114" borderId="1" xfId="0" applyFont="1" applyFill="1" applyBorder="1" applyAlignment="1">
      <alignment horizontal="center" vertical="center" wrapText="1"/>
    </xf>
    <xf numFmtId="42" fontId="126" fillId="127" borderId="1" xfId="0" applyNumberFormat="1" applyFont="1" applyFill="1" applyBorder="1"/>
    <xf numFmtId="179" fontId="113" fillId="0" borderId="18" xfId="46881" applyNumberFormat="1" applyFont="1" applyBorder="1" applyAlignment="1">
      <alignment horizontal="center" vertical="top"/>
    </xf>
    <xf numFmtId="0" fontId="112" fillId="0" borderId="10" xfId="0" applyFont="1" applyBorder="1" applyAlignment="1">
      <alignment horizontal="center" vertical="center"/>
    </xf>
    <xf numFmtId="0" fontId="112" fillId="0" borderId="10" xfId="0" applyFont="1" applyBorder="1" applyAlignment="1">
      <alignment horizontal="center" vertical="top"/>
    </xf>
    <xf numFmtId="0" fontId="113" fillId="4" borderId="4" xfId="0" applyFont="1" applyFill="1" applyBorder="1" applyAlignment="1">
      <alignment horizontal="left" vertical="center"/>
    </xf>
    <xf numFmtId="42" fontId="113" fillId="0" borderId="17" xfId="0" applyNumberFormat="1" applyFont="1" applyBorder="1" applyAlignment="1">
      <alignment horizontal="left" vertical="center"/>
    </xf>
    <xf numFmtId="41" fontId="127" fillId="0" borderId="5" xfId="0" applyNumberFormat="1" applyFont="1" applyBorder="1"/>
    <xf numFmtId="41" fontId="127" fillId="116" borderId="1" xfId="0" applyNumberFormat="1" applyFont="1" applyFill="1" applyBorder="1"/>
    <xf numFmtId="0" fontId="127" fillId="0" borderId="119" xfId="0" applyFont="1" applyBorder="1" applyAlignment="1">
      <alignment horizontal="center"/>
    </xf>
    <xf numFmtId="0" fontId="127" fillId="0" borderId="17" xfId="0" applyFont="1" applyBorder="1" applyAlignment="1">
      <alignment horizontal="left" vertical="center"/>
    </xf>
    <xf numFmtId="0" fontId="127" fillId="0" borderId="71" xfId="0" applyFont="1" applyBorder="1" applyAlignment="1">
      <alignment horizontal="left" vertical="center"/>
    </xf>
    <xf numFmtId="0" fontId="127" fillId="0" borderId="18" xfId="0" applyFont="1" applyBorder="1" applyAlignment="1">
      <alignment horizontal="left" vertical="center"/>
    </xf>
    <xf numFmtId="0" fontId="127" fillId="0" borderId="120" xfId="0" applyFont="1" applyBorder="1" applyAlignment="1">
      <alignment horizontal="left" vertical="center"/>
    </xf>
    <xf numFmtId="0" fontId="127" fillId="0" borderId="121" xfId="0" applyFont="1" applyBorder="1" applyAlignment="1">
      <alignment horizontal="center" vertical="top"/>
    </xf>
    <xf numFmtId="0" fontId="127" fillId="0" borderId="122" xfId="0" applyFont="1" applyBorder="1" applyAlignment="1">
      <alignment horizontal="center" vertical="top"/>
    </xf>
    <xf numFmtId="0" fontId="127" fillId="120" borderId="123" xfId="0" applyFont="1" applyFill="1" applyBorder="1" applyAlignment="1">
      <alignment horizontal="left" vertical="top"/>
    </xf>
    <xf numFmtId="9" fontId="127" fillId="120" borderId="124" xfId="46881" applyFont="1" applyFill="1" applyBorder="1" applyAlignment="1">
      <alignment horizontal="center" vertical="top"/>
    </xf>
    <xf numFmtId="0" fontId="113" fillId="0" borderId="123" xfId="0" applyFont="1" applyBorder="1"/>
    <xf numFmtId="9" fontId="127" fillId="0" borderId="124" xfId="46881" applyFont="1" applyFill="1" applyBorder="1" applyAlignment="1">
      <alignment horizontal="center" vertical="top"/>
    </xf>
    <xf numFmtId="0" fontId="113" fillId="0" borderId="125" xfId="0" applyFont="1" applyBorder="1"/>
    <xf numFmtId="9" fontId="127" fillId="0" borderId="126" xfId="46881" applyFont="1" applyFill="1" applyBorder="1" applyAlignment="1">
      <alignment horizontal="center" vertical="top"/>
    </xf>
    <xf numFmtId="9" fontId="127" fillId="0" borderId="127" xfId="46881" applyFont="1" applyFill="1" applyBorder="1" applyAlignment="1">
      <alignment horizontal="center" vertical="top"/>
    </xf>
    <xf numFmtId="0" fontId="112" fillId="0" borderId="21" xfId="46828" applyFont="1" applyBorder="1"/>
    <xf numFmtId="42" fontId="112" fillId="0" borderId="17" xfId="5" applyNumberFormat="1" applyFont="1" applyBorder="1"/>
    <xf numFmtId="0" fontId="131" fillId="115" borderId="4" xfId="0" applyFont="1" applyFill="1" applyBorder="1"/>
    <xf numFmtId="165" fontId="131" fillId="3" borderId="5" xfId="2" applyNumberFormat="1" applyFont="1" applyFill="1" applyBorder="1" applyAlignment="1">
      <alignment horizontal="left" vertical="center" wrapText="1"/>
    </xf>
    <xf numFmtId="0" fontId="124" fillId="0" borderId="4" xfId="0" applyFont="1" applyBorder="1"/>
    <xf numFmtId="0" fontId="124" fillId="0" borderId="5" xfId="0" applyFont="1" applyBorder="1" applyAlignment="1">
      <alignment horizontal="left"/>
    </xf>
    <xf numFmtId="0" fontId="132" fillId="0" borderId="5" xfId="0" applyFont="1" applyBorder="1" applyAlignment="1">
      <alignment horizontal="left"/>
    </xf>
    <xf numFmtId="0" fontId="124" fillId="115" borderId="5" xfId="0" applyFont="1" applyFill="1" applyBorder="1" applyAlignment="1">
      <alignment horizontal="left"/>
    </xf>
    <xf numFmtId="0" fontId="173" fillId="0" borderId="5" xfId="0" applyFont="1" applyBorder="1" applyAlignment="1">
      <alignment horizontal="left"/>
    </xf>
    <xf numFmtId="0" fontId="132" fillId="0" borderId="4" xfId="0" applyFont="1" applyBorder="1"/>
    <xf numFmtId="0" fontId="124" fillId="0" borderId="4" xfId="128" applyFont="1" applyBorder="1" applyAlignment="1">
      <alignment vertical="center"/>
    </xf>
    <xf numFmtId="0" fontId="124" fillId="0" borderId="5" xfId="128" applyFont="1" applyBorder="1" applyAlignment="1">
      <alignment vertical="center"/>
    </xf>
    <xf numFmtId="0" fontId="124" fillId="0" borderId="95" xfId="0" applyFont="1" applyBorder="1"/>
    <xf numFmtId="0" fontId="174" fillId="0" borderId="16" xfId="0" applyFont="1" applyBorder="1"/>
    <xf numFmtId="42" fontId="124" fillId="0" borderId="0" xfId="128" applyNumberFormat="1" applyFont="1"/>
    <xf numFmtId="180" fontId="124" fillId="0" borderId="5" xfId="1" applyNumberFormat="1" applyFont="1" applyBorder="1" applyAlignment="1">
      <alignment vertical="center"/>
    </xf>
    <xf numFmtId="0" fontId="148" fillId="115" borderId="4" xfId="0" applyFont="1" applyFill="1" applyBorder="1" applyAlignment="1">
      <alignment horizontal="left"/>
    </xf>
    <xf numFmtId="0" fontId="124" fillId="115" borderId="5" xfId="0" applyFont="1" applyFill="1" applyBorder="1" applyAlignment="1">
      <alignment horizontal="center"/>
    </xf>
    <xf numFmtId="0" fontId="124" fillId="0" borderId="5" xfId="0" applyFont="1" applyBorder="1"/>
    <xf numFmtId="0" fontId="145" fillId="115" borderId="20" xfId="0" applyFont="1" applyFill="1" applyBorder="1"/>
    <xf numFmtId="0" fontId="124" fillId="115" borderId="128" xfId="0" applyFont="1" applyFill="1" applyBorder="1" applyAlignment="1">
      <alignment horizontal="center"/>
    </xf>
    <xf numFmtId="49" fontId="131" fillId="0" borderId="74" xfId="0" applyNumberFormat="1" applyFont="1" applyBorder="1" applyAlignment="1">
      <alignment horizontal="center"/>
    </xf>
    <xf numFmtId="49" fontId="131" fillId="0" borderId="133" xfId="0" applyNumberFormat="1" applyFont="1" applyBorder="1" applyAlignment="1">
      <alignment horizontal="center" wrapText="1"/>
    </xf>
    <xf numFmtId="0" fontId="131" fillId="115" borderId="6" xfId="0" applyFont="1" applyFill="1" applyBorder="1"/>
    <xf numFmtId="0" fontId="131" fillId="115" borderId="94" xfId="0" applyFont="1" applyFill="1" applyBorder="1" applyAlignment="1">
      <alignment horizontal="center"/>
    </xf>
    <xf numFmtId="0" fontId="132" fillId="0" borderId="6" xfId="0" applyFont="1" applyBorder="1"/>
    <xf numFmtId="0" fontId="132" fillId="0" borderId="94" xfId="0" applyFont="1" applyBorder="1" applyAlignment="1">
      <alignment horizontal="center"/>
    </xf>
    <xf numFmtId="0" fontId="173" fillId="0" borderId="94" xfId="0" applyFont="1" applyBorder="1" applyAlignment="1">
      <alignment horizontal="center"/>
    </xf>
    <xf numFmtId="0" fontId="132" fillId="0" borderId="13" xfId="0" applyFont="1" applyBorder="1"/>
    <xf numFmtId="0" fontId="132" fillId="0" borderId="16" xfId="0" applyFont="1" applyBorder="1" applyAlignment="1">
      <alignment horizontal="center"/>
    </xf>
    <xf numFmtId="0" fontId="132" fillId="0" borderId="133" xfId="0" applyFont="1" applyBorder="1" applyAlignment="1">
      <alignment horizontal="center"/>
    </xf>
    <xf numFmtId="0" fontId="173" fillId="0" borderId="124" xfId="0" applyFont="1" applyBorder="1" applyAlignment="1">
      <alignment horizontal="center" vertical="center"/>
    </xf>
    <xf numFmtId="0" fontId="131" fillId="115" borderId="12" xfId="0" applyFont="1" applyFill="1" applyBorder="1"/>
    <xf numFmtId="0" fontId="131" fillId="115" borderId="91" xfId="0" applyFont="1" applyFill="1" applyBorder="1" applyAlignment="1">
      <alignment horizontal="center"/>
    </xf>
    <xf numFmtId="3" fontId="131" fillId="115" borderId="91" xfId="0" applyNumberFormat="1" applyFont="1" applyFill="1" applyBorder="1" applyAlignment="1">
      <alignment horizontal="center"/>
    </xf>
    <xf numFmtId="4" fontId="131" fillId="115" borderId="91" xfId="0" applyNumberFormat="1" applyFont="1" applyFill="1" applyBorder="1" applyAlignment="1">
      <alignment horizontal="center"/>
    </xf>
    <xf numFmtId="0" fontId="131" fillId="115" borderId="90" xfId="0" applyFont="1" applyFill="1" applyBorder="1" applyAlignment="1">
      <alignment horizontal="center"/>
    </xf>
    <xf numFmtId="165" fontId="131" fillId="3" borderId="7" xfId="2" applyNumberFormat="1" applyFont="1" applyFill="1" applyBorder="1" applyAlignment="1">
      <alignment horizontal="center" vertical="center" wrapText="1"/>
    </xf>
    <xf numFmtId="0" fontId="124" fillId="0" borderId="5" xfId="0" applyFont="1" applyBorder="1" applyAlignment="1">
      <alignment horizontal="center"/>
    </xf>
    <xf numFmtId="0" fontId="124" fillId="116" borderId="5" xfId="0" applyFont="1" applyFill="1" applyBorder="1" applyAlignment="1">
      <alignment horizontal="center"/>
    </xf>
    <xf numFmtId="0" fontId="131" fillId="115" borderId="95" xfId="0" applyFont="1" applyFill="1" applyBorder="1"/>
    <xf numFmtId="0" fontId="148" fillId="115" borderId="1" xfId="0" applyFont="1" applyFill="1" applyBorder="1"/>
    <xf numFmtId="0" fontId="130" fillId="115" borderId="1" xfId="0" applyFont="1" applyFill="1" applyBorder="1"/>
    <xf numFmtId="0" fontId="122" fillId="115" borderId="1" xfId="0" applyFont="1" applyFill="1" applyBorder="1"/>
    <xf numFmtId="0" fontId="122" fillId="115" borderId="1" xfId="0" applyFont="1" applyFill="1" applyBorder="1" applyAlignment="1">
      <alignment horizontal="center"/>
    </xf>
    <xf numFmtId="0" fontId="145" fillId="0" borderId="1" xfId="0" applyFont="1" applyBorder="1"/>
    <xf numFmtId="0" fontId="122" fillId="0" borderId="1" xfId="0" applyFont="1" applyBorder="1"/>
    <xf numFmtId="3" fontId="122" fillId="0" borderId="1" xfId="0" applyNumberFormat="1" applyFont="1" applyBorder="1"/>
    <xf numFmtId="6" fontId="122" fillId="0" borderId="1" xfId="0" applyNumberFormat="1" applyFont="1" applyBorder="1"/>
    <xf numFmtId="10" fontId="122" fillId="0" borderId="1" xfId="0" applyNumberFormat="1" applyFont="1" applyBorder="1"/>
    <xf numFmtId="0" fontId="124" fillId="0" borderId="93" xfId="0" applyFont="1" applyBorder="1"/>
    <xf numFmtId="0" fontId="148" fillId="0" borderId="1" xfId="0" applyFont="1" applyBorder="1"/>
    <xf numFmtId="0" fontId="130" fillId="0" borderId="1" xfId="0" applyFont="1" applyBorder="1"/>
    <xf numFmtId="165" fontId="122" fillId="0" borderId="1" xfId="0" applyNumberFormat="1" applyFont="1" applyBorder="1"/>
    <xf numFmtId="8" fontId="122" fillId="0" borderId="1" xfId="0" applyNumberFormat="1" applyFont="1" applyBorder="1"/>
    <xf numFmtId="0" fontId="122" fillId="115" borderId="19" xfId="0" applyFont="1" applyFill="1" applyBorder="1" applyAlignment="1">
      <alignment horizontal="center"/>
    </xf>
    <xf numFmtId="0" fontId="148" fillId="115" borderId="4" xfId="0" applyFont="1" applyFill="1" applyBorder="1"/>
    <xf numFmtId="0" fontId="122" fillId="115" borderId="5" xfId="0" applyFont="1" applyFill="1" applyBorder="1" applyAlignment="1">
      <alignment horizontal="center"/>
    </xf>
    <xf numFmtId="0" fontId="145" fillId="0" borderId="4" xfId="0" applyFont="1" applyBorder="1"/>
    <xf numFmtId="0" fontId="122" fillId="0" borderId="5" xfId="0" applyFont="1" applyBorder="1"/>
    <xf numFmtId="0" fontId="122" fillId="115" borderId="128" xfId="0" applyFont="1" applyFill="1" applyBorder="1" applyAlignment="1">
      <alignment horizontal="center"/>
    </xf>
    <xf numFmtId="0" fontId="148" fillId="0" borderId="4" xfId="0" applyFont="1" applyBorder="1"/>
    <xf numFmtId="8" fontId="122" fillId="0" borderId="5" xfId="0" applyNumberFormat="1" applyFont="1" applyBorder="1"/>
    <xf numFmtId="0" fontId="145" fillId="115" borderId="21" xfId="0" applyFont="1" applyFill="1" applyBorder="1"/>
    <xf numFmtId="0" fontId="145" fillId="115" borderId="17" xfId="0" applyFont="1" applyFill="1" applyBorder="1"/>
    <xf numFmtId="0" fontId="122" fillId="115" borderId="17" xfId="0" applyFont="1" applyFill="1" applyBorder="1"/>
    <xf numFmtId="0" fontId="122" fillId="115" borderId="17" xfId="0" applyFont="1" applyFill="1" applyBorder="1" applyAlignment="1">
      <alignment horizontal="center"/>
    </xf>
    <xf numFmtId="0" fontId="122" fillId="115" borderId="18" xfId="0" applyFont="1" applyFill="1" applyBorder="1" applyAlignment="1">
      <alignment horizontal="center"/>
    </xf>
    <xf numFmtId="41" fontId="126" fillId="3" borderId="124" xfId="0" applyNumberFormat="1" applyFont="1" applyFill="1" applyBorder="1" applyAlignment="1">
      <alignment horizontal="right"/>
    </xf>
    <xf numFmtId="0" fontId="126" fillId="0" borderId="4" xfId="0" applyFont="1" applyBorder="1"/>
    <xf numFmtId="41" fontId="127" fillId="0" borderId="5" xfId="0" applyNumberFormat="1" applyFont="1" applyBorder="1" applyAlignment="1">
      <alignment horizontal="right"/>
    </xf>
    <xf numFmtId="41" fontId="136" fillId="0" borderId="5" xfId="0" applyNumberFormat="1" applyFont="1" applyBorder="1" applyAlignment="1">
      <alignment horizontal="right"/>
    </xf>
    <xf numFmtId="41" fontId="126" fillId="6" borderId="5" xfId="1" applyNumberFormat="1" applyFont="1" applyFill="1" applyBorder="1" applyAlignment="1">
      <alignment horizontal="right"/>
    </xf>
    <xf numFmtId="41" fontId="127" fillId="0" borderId="5" xfId="0" applyNumberFormat="1" applyFont="1" applyBorder="1" applyAlignment="1">
      <alignment horizontal="right" vertical="center"/>
    </xf>
    <xf numFmtId="0" fontId="126" fillId="5" borderId="4" xfId="0" applyFont="1" applyFill="1" applyBorder="1"/>
    <xf numFmtId="41" fontId="126" fillId="3" borderId="5" xfId="1" applyNumberFormat="1" applyFont="1" applyFill="1" applyBorder="1" applyAlignment="1">
      <alignment horizontal="right"/>
    </xf>
    <xf numFmtId="41" fontId="127" fillId="0" borderId="5" xfId="1" applyNumberFormat="1" applyFont="1" applyBorder="1" applyAlignment="1">
      <alignment horizontal="right"/>
    </xf>
    <xf numFmtId="41" fontId="128" fillId="0" borderId="5" xfId="1" applyNumberFormat="1" applyFont="1" applyBorder="1" applyAlignment="1">
      <alignment horizontal="right"/>
    </xf>
    <xf numFmtId="0" fontId="126" fillId="3" borderId="4" xfId="0" applyFont="1" applyFill="1" applyBorder="1"/>
    <xf numFmtId="41" fontId="126" fillId="0" borderId="5" xfId="0" applyNumberFormat="1" applyFont="1" applyBorder="1" applyAlignment="1">
      <alignment horizontal="right"/>
    </xf>
    <xf numFmtId="41" fontId="127" fillId="0" borderId="7" xfId="0" applyNumberFormat="1" applyFont="1" applyBorder="1" applyAlignment="1">
      <alignment horizontal="right"/>
    </xf>
    <xf numFmtId="0" fontId="126" fillId="0" borderId="21" xfId="0" applyFont="1" applyBorder="1"/>
    <xf numFmtId="0" fontId="126" fillId="0" borderId="17" xfId="0" applyFont="1" applyBorder="1"/>
    <xf numFmtId="41" fontId="126" fillId="6" borderId="17" xfId="1" applyNumberFormat="1" applyFont="1" applyFill="1" applyBorder="1" applyAlignment="1">
      <alignment horizontal="right"/>
    </xf>
    <xf numFmtId="41" fontId="126" fillId="6" borderId="18" xfId="1" applyNumberFormat="1" applyFont="1" applyFill="1" applyBorder="1" applyAlignment="1">
      <alignment horizontal="right"/>
    </xf>
    <xf numFmtId="42" fontId="122" fillId="0" borderId="5" xfId="2" applyNumberFormat="1" applyFont="1" applyBorder="1" applyAlignment="1" applyProtection="1">
      <alignment wrapText="1"/>
      <protection locked="0"/>
    </xf>
    <xf numFmtId="0" fontId="122" fillId="0" borderId="85" xfId="0" applyFont="1" applyBorder="1" applyAlignment="1">
      <alignment horizontal="center"/>
    </xf>
    <xf numFmtId="42" fontId="127" fillId="0" borderId="126" xfId="2" applyNumberFormat="1" applyFont="1" applyBorder="1" applyAlignment="1">
      <alignment horizontal="center" vertical="center"/>
    </xf>
    <xf numFmtId="184" fontId="122" fillId="0" borderId="17" xfId="1" applyNumberFormat="1" applyFont="1" applyBorder="1" applyAlignment="1" applyProtection="1">
      <alignment horizontal="center" vertical="center" wrapText="1"/>
      <protection locked="0"/>
    </xf>
    <xf numFmtId="42" fontId="122" fillId="0" borderId="18" xfId="2" applyNumberFormat="1" applyFont="1" applyBorder="1" applyAlignment="1" applyProtection="1">
      <alignment wrapText="1"/>
      <protection locked="0"/>
    </xf>
    <xf numFmtId="42" fontId="127" fillId="0" borderId="0" xfId="2" applyNumberFormat="1" applyFont="1" applyBorder="1" applyAlignment="1">
      <alignment horizontal="center" vertical="center"/>
    </xf>
    <xf numFmtId="0" fontId="122" fillId="0" borderId="21" xfId="0" applyFont="1" applyBorder="1" applyAlignment="1">
      <alignment horizontal="center"/>
    </xf>
    <xf numFmtId="42" fontId="127" fillId="0" borderId="17" xfId="2" applyNumberFormat="1" applyFont="1" applyBorder="1" applyAlignment="1">
      <alignment horizontal="center" vertical="center"/>
    </xf>
    <xf numFmtId="42" fontId="122" fillId="0" borderId="17" xfId="2" applyNumberFormat="1" applyFont="1" applyBorder="1" applyAlignment="1" applyProtection="1">
      <alignment wrapText="1"/>
      <protection locked="0"/>
    </xf>
    <xf numFmtId="42" fontId="122" fillId="4" borderId="18" xfId="2" applyNumberFormat="1" applyFont="1" applyFill="1" applyBorder="1" applyAlignment="1" applyProtection="1">
      <alignment horizontal="right"/>
      <protection locked="0"/>
    </xf>
    <xf numFmtId="42" fontId="122" fillId="0" borderId="17" xfId="2" applyNumberFormat="1" applyFont="1" applyBorder="1" applyAlignment="1" applyProtection="1">
      <protection locked="0"/>
    </xf>
    <xf numFmtId="2" fontId="122" fillId="0" borderId="17" xfId="1" applyNumberFormat="1" applyFont="1" applyBorder="1" applyAlignment="1" applyProtection="1">
      <alignment horizontal="center" vertical="center" wrapText="1"/>
      <protection locked="0"/>
    </xf>
    <xf numFmtId="0" fontId="158" fillId="114" borderId="9" xfId="0" applyFont="1" applyFill="1" applyBorder="1"/>
    <xf numFmtId="0" fontId="158" fillId="114" borderId="4" xfId="0" applyFont="1" applyFill="1" applyBorder="1"/>
    <xf numFmtId="0" fontId="158" fillId="114" borderId="5" xfId="0" applyFont="1" applyFill="1" applyBorder="1" applyAlignment="1">
      <alignment horizontal="center"/>
    </xf>
    <xf numFmtId="0" fontId="158" fillId="114" borderId="4" xfId="0" applyFont="1" applyFill="1" applyBorder="1" applyAlignment="1">
      <alignment horizontal="center" vertical="center"/>
    </xf>
    <xf numFmtId="0" fontId="158" fillId="114" borderId="5" xfId="0" applyFont="1" applyFill="1" applyBorder="1" applyAlignment="1">
      <alignment horizontal="center" vertical="center" wrapText="1"/>
    </xf>
    <xf numFmtId="42" fontId="127" fillId="0" borderId="5" xfId="0" applyNumberFormat="1" applyFont="1" applyBorder="1"/>
    <xf numFmtId="0" fontId="136" fillId="0" borderId="4" xfId="0" applyFont="1" applyBorder="1" applyAlignment="1">
      <alignment horizontal="left" indent="1"/>
    </xf>
    <xf numFmtId="0" fontId="127" fillId="0" borderId="4" xfId="0" applyFont="1" applyBorder="1" applyAlignment="1">
      <alignment horizontal="left" wrapText="1" indent="1"/>
    </xf>
    <xf numFmtId="0" fontId="125" fillId="127" borderId="4" xfId="0" applyFont="1" applyFill="1" applyBorder="1"/>
    <xf numFmtId="42" fontId="126" fillId="127" borderId="5" xfId="0" applyNumberFormat="1" applyFont="1" applyFill="1" applyBorder="1"/>
    <xf numFmtId="42" fontId="127" fillId="0" borderId="5" xfId="0" applyNumberFormat="1" applyFont="1" applyBorder="1" applyAlignment="1">
      <alignment horizontal="center"/>
    </xf>
    <xf numFmtId="0" fontId="125" fillId="127" borderId="21" xfId="0" applyFont="1" applyFill="1" applyBorder="1"/>
    <xf numFmtId="42" fontId="126" fillId="127" borderId="17" xfId="0" applyNumberFormat="1" applyFont="1" applyFill="1" applyBorder="1"/>
    <xf numFmtId="42" fontId="126" fillId="127" borderId="18" xfId="0" applyNumberFormat="1" applyFont="1" applyFill="1" applyBorder="1"/>
    <xf numFmtId="0" fontId="112" fillId="0" borderId="20" xfId="5" applyFont="1" applyBorder="1"/>
    <xf numFmtId="42" fontId="113" fillId="0" borderId="19" xfId="5" applyNumberFormat="1" applyFont="1" applyBorder="1"/>
    <xf numFmtId="42" fontId="113" fillId="0" borderId="19" xfId="0" applyNumberFormat="1" applyFont="1" applyBorder="1"/>
    <xf numFmtId="42" fontId="121" fillId="0" borderId="19" xfId="0" applyNumberFormat="1" applyFont="1" applyBorder="1"/>
    <xf numFmtId="42" fontId="113" fillId="6" borderId="128" xfId="46828" applyNumberFormat="1" applyFont="1" applyFill="1" applyBorder="1"/>
    <xf numFmtId="42" fontId="112" fillId="0" borderId="2" xfId="5" applyNumberFormat="1" applyFont="1" applyBorder="1"/>
    <xf numFmtId="42" fontId="112" fillId="0" borderId="2" xfId="46828" applyNumberFormat="1" applyFont="1" applyBorder="1"/>
    <xf numFmtId="42" fontId="112" fillId="4" borderId="7" xfId="46828" applyNumberFormat="1" applyFont="1" applyFill="1" applyBorder="1"/>
    <xf numFmtId="0" fontId="112" fillId="0" borderId="8" xfId="46828" applyFont="1" applyBorder="1" applyAlignment="1">
      <alignment horizontal="left" indent="1"/>
    </xf>
    <xf numFmtId="42" fontId="112" fillId="6" borderId="14" xfId="46828" applyNumberFormat="1" applyFont="1" applyFill="1" applyBorder="1"/>
    <xf numFmtId="42" fontId="112" fillId="6" borderId="83" xfId="46828" applyNumberFormat="1" applyFont="1" applyFill="1" applyBorder="1"/>
    <xf numFmtId="0" fontId="113" fillId="0" borderId="20" xfId="46828" applyFont="1" applyBorder="1"/>
    <xf numFmtId="42" fontId="112" fillId="0" borderId="19" xfId="0" applyNumberFormat="1" applyFont="1" applyBorder="1" applyAlignment="1">
      <alignment vertical="center" wrapText="1"/>
    </xf>
    <xf numFmtId="42" fontId="113" fillId="0" borderId="19" xfId="46828" applyNumberFormat="1" applyFont="1" applyBorder="1"/>
    <xf numFmtId="42" fontId="113" fillId="4" borderId="128" xfId="46828" applyNumberFormat="1" applyFont="1" applyFill="1" applyBorder="1"/>
    <xf numFmtId="0" fontId="183" fillId="128" borderId="80" xfId="0" applyFont="1" applyFill="1" applyBorder="1"/>
    <xf numFmtId="0" fontId="183" fillId="128" borderId="0" xfId="0" applyFont="1" applyFill="1"/>
    <xf numFmtId="0" fontId="183" fillId="123" borderId="80" xfId="0" applyFont="1" applyFill="1" applyBorder="1"/>
    <xf numFmtId="0" fontId="183" fillId="123" borderId="0" xfId="0" applyFont="1" applyFill="1"/>
    <xf numFmtId="0" fontId="183" fillId="122" borderId="80" xfId="0" applyFont="1" applyFill="1" applyBorder="1"/>
    <xf numFmtId="0" fontId="183" fillId="122" borderId="0" xfId="0" applyFont="1" applyFill="1"/>
    <xf numFmtId="49" fontId="131" fillId="0" borderId="3" xfId="0" applyNumberFormat="1" applyFont="1" applyBorder="1"/>
    <xf numFmtId="49" fontId="131" fillId="0" borderId="132" xfId="0" applyNumberFormat="1" applyFont="1" applyBorder="1"/>
    <xf numFmtId="49" fontId="131" fillId="0" borderId="34" xfId="0" applyNumberFormat="1" applyFont="1" applyBorder="1" applyAlignment="1">
      <alignment horizontal="center" wrapText="1"/>
    </xf>
    <xf numFmtId="49" fontId="131" fillId="0" borderId="97" xfId="0" applyNumberFormat="1" applyFont="1" applyBorder="1" applyAlignment="1">
      <alignment horizontal="center" wrapText="1"/>
    </xf>
    <xf numFmtId="49" fontId="131" fillId="0" borderId="28" xfId="0" applyNumberFormat="1" applyFont="1" applyBorder="1" applyAlignment="1">
      <alignment horizontal="center" wrapText="1"/>
    </xf>
    <xf numFmtId="49" fontId="131" fillId="0" borderId="129" xfId="0" applyNumberFormat="1" applyFont="1" applyBorder="1" applyAlignment="1">
      <alignment horizontal="center"/>
    </xf>
    <xf numFmtId="49" fontId="131" fillId="0" borderId="26" xfId="0" applyNumberFormat="1" applyFont="1" applyBorder="1" applyAlignment="1">
      <alignment horizontal="center"/>
    </xf>
    <xf numFmtId="49" fontId="131" fillId="0" borderId="130" xfId="0" applyNumberFormat="1" applyFont="1" applyBorder="1" applyAlignment="1">
      <alignment horizontal="center"/>
    </xf>
    <xf numFmtId="49" fontId="131" fillId="0" borderId="72" xfId="0" applyNumberFormat="1" applyFont="1" applyBorder="1" applyAlignment="1">
      <alignment horizontal="center"/>
    </xf>
    <xf numFmtId="49" fontId="131" fillId="0" borderId="131" xfId="0" applyNumberFormat="1" applyFont="1" applyBorder="1" applyAlignment="1">
      <alignment horizontal="center"/>
    </xf>
    <xf numFmtId="0" fontId="127" fillId="0" borderId="0" xfId="0" applyFont="1" applyAlignment="1">
      <alignment horizontal="left" vertical="top" wrapText="1"/>
    </xf>
    <xf numFmtId="0" fontId="128" fillId="0" borderId="0" xfId="46882" applyFont="1" applyAlignment="1">
      <alignment horizontal="left" wrapText="1"/>
    </xf>
    <xf numFmtId="0" fontId="177" fillId="0" borderId="0" xfId="0" applyFont="1" applyAlignment="1">
      <alignment horizontal="left" wrapText="1"/>
    </xf>
    <xf numFmtId="49" fontId="131" fillId="0" borderId="10" xfId="128" applyNumberFormat="1" applyFont="1" applyBorder="1" applyAlignment="1">
      <alignment horizontal="center" vertical="center" wrapText="1"/>
    </xf>
    <xf numFmtId="49" fontId="131" fillId="0" borderId="1" xfId="128" applyNumberFormat="1" applyFont="1" applyBorder="1" applyAlignment="1">
      <alignment horizontal="center" vertical="center" wrapText="1"/>
    </xf>
    <xf numFmtId="49" fontId="131" fillId="0" borderId="11" xfId="128" applyNumberFormat="1" applyFont="1" applyBorder="1" applyAlignment="1">
      <alignment horizontal="center" vertical="center" wrapText="1"/>
    </xf>
    <xf numFmtId="49" fontId="131" fillId="0" borderId="5" xfId="128" applyNumberFormat="1" applyFont="1" applyBorder="1" applyAlignment="1">
      <alignment horizontal="center" vertical="center" wrapText="1"/>
    </xf>
    <xf numFmtId="49" fontId="131" fillId="0" borderId="10" xfId="128" applyNumberFormat="1" applyFont="1" applyBorder="1" applyAlignment="1">
      <alignment horizontal="center"/>
    </xf>
    <xf numFmtId="49" fontId="131" fillId="0" borderId="9" xfId="0" applyNumberFormat="1" applyFont="1" applyBorder="1" applyAlignment="1">
      <alignment horizontal="center" vertical="center"/>
    </xf>
    <xf numFmtId="49" fontId="131" fillId="0" borderId="4" xfId="0" applyNumberFormat="1" applyFont="1" applyBorder="1" applyAlignment="1">
      <alignment horizontal="center" vertical="center"/>
    </xf>
    <xf numFmtId="49" fontId="147" fillId="0" borderId="10" xfId="128" applyNumberFormat="1" applyFont="1" applyBorder="1" applyAlignment="1">
      <alignment horizontal="center"/>
    </xf>
    <xf numFmtId="0" fontId="131" fillId="0" borderId="1" xfId="128" applyFont="1" applyBorder="1" applyAlignment="1">
      <alignment horizontal="center"/>
    </xf>
    <xf numFmtId="0" fontId="131" fillId="0" borderId="19" xfId="0" applyFont="1" applyBorder="1" applyAlignment="1">
      <alignment horizontal="center" vertical="center"/>
    </xf>
    <xf numFmtId="0" fontId="131" fillId="0" borderId="2" xfId="0" applyFont="1" applyBorder="1" applyAlignment="1">
      <alignment horizontal="center" vertical="center"/>
    </xf>
    <xf numFmtId="1" fontId="131" fillId="0" borderId="19" xfId="128" applyNumberFormat="1" applyFont="1" applyBorder="1" applyAlignment="1">
      <alignment horizontal="center" vertical="center" wrapText="1"/>
    </xf>
    <xf numFmtId="1" fontId="131" fillId="0" borderId="2" xfId="128" applyNumberFormat="1" applyFont="1" applyBorder="1" applyAlignment="1">
      <alignment horizontal="center" vertical="center" wrapText="1"/>
    </xf>
    <xf numFmtId="0" fontId="130" fillId="4" borderId="0" xfId="128" applyFont="1" applyFill="1" applyAlignment="1">
      <alignment horizontal="left" vertical="center" wrapText="1"/>
    </xf>
    <xf numFmtId="0" fontId="131" fillId="0" borderId="9" xfId="0" applyFont="1" applyBorder="1" applyAlignment="1">
      <alignment horizontal="center" vertical="center"/>
    </xf>
    <xf numFmtId="0" fontId="131" fillId="0" borderId="4" xfId="0" applyFont="1" applyBorder="1" applyAlignment="1">
      <alignment horizontal="center" vertical="center"/>
    </xf>
    <xf numFmtId="5" fontId="131" fillId="0" borderId="11" xfId="128" applyNumberFormat="1" applyFont="1" applyBorder="1" applyAlignment="1">
      <alignment horizontal="center" vertical="center" wrapText="1"/>
    </xf>
    <xf numFmtId="5" fontId="131" fillId="0" borderId="5" xfId="128" applyNumberFormat="1" applyFont="1" applyBorder="1" applyAlignment="1">
      <alignment horizontal="center" vertical="center" wrapText="1"/>
    </xf>
    <xf numFmtId="0" fontId="131" fillId="0" borderId="0" xfId="0" applyFont="1" applyAlignment="1">
      <alignment horizontal="left"/>
    </xf>
    <xf numFmtId="0" fontId="131" fillId="0" borderId="10" xfId="128" applyFont="1" applyBorder="1" applyAlignment="1">
      <alignment horizontal="center"/>
    </xf>
    <xf numFmtId="1" fontId="131" fillId="0" borderId="10" xfId="128" applyNumberFormat="1" applyFont="1" applyBorder="1" applyAlignment="1">
      <alignment horizontal="center" vertical="center" wrapText="1"/>
    </xf>
    <xf numFmtId="1" fontId="131" fillId="0" borderId="1" xfId="128" applyNumberFormat="1" applyFont="1" applyBorder="1" applyAlignment="1">
      <alignment horizontal="center" vertical="center" wrapText="1"/>
    </xf>
    <xf numFmtId="0" fontId="131" fillId="0" borderId="34" xfId="0" applyFont="1" applyBorder="1" applyAlignment="1">
      <alignment horizontal="center" vertical="center" wrapText="1"/>
    </xf>
    <xf numFmtId="0" fontId="126" fillId="2" borderId="9" xfId="0" applyFont="1" applyFill="1" applyBorder="1" applyAlignment="1">
      <alignment horizontal="center" vertical="center"/>
    </xf>
    <xf numFmtId="0" fontId="126" fillId="2" borderId="10" xfId="0" applyFont="1" applyFill="1" applyBorder="1" applyAlignment="1">
      <alignment horizontal="center" vertical="center"/>
    </xf>
    <xf numFmtId="0" fontId="126" fillId="3" borderId="95" xfId="0" applyFont="1" applyFill="1" applyBorder="1" applyAlignment="1">
      <alignment horizontal="center"/>
    </xf>
    <xf numFmtId="0" fontId="126" fillId="3" borderId="23" xfId="0" applyFont="1" applyFill="1" applyBorder="1" applyAlignment="1">
      <alignment horizontal="center"/>
    </xf>
    <xf numFmtId="0" fontId="126" fillId="3" borderId="32" xfId="0" applyFont="1" applyFill="1" applyBorder="1" applyAlignment="1">
      <alignment horizontal="center"/>
    </xf>
    <xf numFmtId="0" fontId="122" fillId="0" borderId="0" xfId="0" applyFont="1" applyAlignment="1">
      <alignment horizontal="center" wrapText="1"/>
    </xf>
    <xf numFmtId="0" fontId="122" fillId="0" borderId="0" xfId="0" applyFont="1" applyAlignment="1">
      <alignment horizontal="left" vertical="center" wrapText="1"/>
    </xf>
    <xf numFmtId="0" fontId="130" fillId="0" borderId="73" xfId="0" applyFont="1" applyBorder="1" applyAlignment="1">
      <alignment horizontal="center" wrapText="1"/>
    </xf>
    <xf numFmtId="0" fontId="130" fillId="0" borderId="88" xfId="0" applyFont="1" applyBorder="1" applyAlignment="1">
      <alignment horizontal="center" wrapText="1"/>
    </xf>
    <xf numFmtId="0" fontId="130" fillId="0" borderId="74" xfId="0" applyFont="1" applyBorder="1" applyAlignment="1">
      <alignment horizontal="center" wrapText="1"/>
    </xf>
    <xf numFmtId="0" fontId="130" fillId="0" borderId="75" xfId="0" applyFont="1" applyBorder="1" applyAlignment="1">
      <alignment horizontal="center" wrapText="1"/>
    </xf>
    <xf numFmtId="0" fontId="130" fillId="0" borderId="89" xfId="0" applyFont="1" applyBorder="1" applyAlignment="1">
      <alignment horizontal="center" wrapText="1"/>
    </xf>
    <xf numFmtId="0" fontId="130" fillId="0" borderId="90" xfId="0" applyFont="1" applyBorder="1" applyAlignment="1">
      <alignment horizontal="center" wrapText="1"/>
    </xf>
    <xf numFmtId="0" fontId="130" fillId="0" borderId="25" xfId="0" applyFont="1" applyBorder="1" applyAlignment="1" applyProtection="1">
      <alignment horizontal="center" vertical="center" wrapText="1"/>
      <protection locked="0"/>
    </xf>
    <xf numFmtId="0" fontId="130" fillId="0" borderId="26" xfId="0" applyFont="1" applyBorder="1" applyAlignment="1" applyProtection="1">
      <alignment horizontal="center" vertical="center" wrapText="1"/>
      <protection locked="0"/>
    </xf>
    <xf numFmtId="0" fontId="130" fillId="0" borderId="27" xfId="0" applyFont="1" applyBorder="1" applyAlignment="1" applyProtection="1">
      <alignment horizontal="center" vertical="center" wrapText="1"/>
      <protection locked="0"/>
    </xf>
    <xf numFmtId="0" fontId="148" fillId="0" borderId="85" xfId="0" applyFont="1" applyBorder="1" applyAlignment="1" applyProtection="1">
      <alignment horizontal="center" vertical="center" wrapText="1"/>
      <protection locked="0"/>
    </xf>
    <xf numFmtId="0" fontId="130" fillId="0" borderId="86" xfId="0" applyFont="1" applyBorder="1" applyAlignment="1" applyProtection="1">
      <alignment horizontal="center" vertical="center" wrapText="1"/>
      <protection locked="0"/>
    </xf>
    <xf numFmtId="0" fontId="130" fillId="0" borderId="87" xfId="0" applyFont="1" applyBorder="1" applyAlignment="1" applyProtection="1">
      <alignment horizontal="center" vertical="center" wrapText="1"/>
      <protection locked="0"/>
    </xf>
    <xf numFmtId="0" fontId="171" fillId="0" borderId="85" xfId="0" applyFont="1" applyBorder="1" applyAlignment="1" applyProtection="1">
      <alignment horizontal="center" vertical="center" wrapText="1"/>
      <protection locked="0"/>
    </xf>
    <xf numFmtId="0" fontId="171" fillId="0" borderId="86" xfId="0" applyFont="1" applyBorder="1" applyAlignment="1" applyProtection="1">
      <alignment horizontal="center" vertical="center" wrapText="1"/>
      <protection locked="0"/>
    </xf>
    <xf numFmtId="0" fontId="171" fillId="0" borderId="87" xfId="0" applyFont="1" applyBorder="1" applyAlignment="1" applyProtection="1">
      <alignment horizontal="center" vertical="center" wrapText="1"/>
      <protection locked="0"/>
    </xf>
    <xf numFmtId="0" fontId="130" fillId="0" borderId="85" xfId="0" applyFont="1" applyBorder="1" applyAlignment="1" applyProtection="1">
      <alignment horizontal="center" vertical="center" wrapText="1"/>
      <protection locked="0"/>
    </xf>
    <xf numFmtId="0" fontId="158" fillId="114" borderId="10" xfId="0" applyFont="1" applyFill="1" applyBorder="1" applyAlignment="1">
      <alignment horizontal="center" vertical="center"/>
    </xf>
    <xf numFmtId="0" fontId="158" fillId="114" borderId="11" xfId="0" applyFont="1" applyFill="1" applyBorder="1" applyAlignment="1">
      <alignment horizontal="center" vertical="center"/>
    </xf>
    <xf numFmtId="0" fontId="158" fillId="114" borderId="1" xfId="0" applyFont="1" applyFill="1" applyBorder="1" applyAlignment="1">
      <alignment horizontal="center" vertical="center"/>
    </xf>
    <xf numFmtId="0" fontId="158" fillId="114" borderId="1" xfId="0" applyFont="1" applyFill="1" applyBorder="1" applyAlignment="1">
      <alignment horizontal="center" vertical="center" wrapText="1"/>
    </xf>
    <xf numFmtId="0" fontId="136" fillId="0" borderId="0" xfId="0" applyFont="1" applyAlignment="1">
      <alignment horizontal="left" wrapText="1"/>
    </xf>
    <xf numFmtId="0" fontId="112" fillId="2" borderId="34" xfId="529" applyFont="1" applyFill="1" applyBorder="1" applyAlignment="1">
      <alignment horizontal="center" vertical="center" wrapText="1"/>
    </xf>
    <xf numFmtId="0" fontId="112" fillId="2" borderId="28" xfId="529" applyFont="1" applyFill="1" applyBorder="1" applyAlignment="1">
      <alignment horizontal="center" vertical="center" wrapText="1"/>
    </xf>
    <xf numFmtId="0" fontId="112" fillId="2" borderId="2" xfId="529" applyFont="1" applyFill="1" applyBorder="1" applyAlignment="1">
      <alignment horizontal="center" vertical="center" wrapText="1"/>
    </xf>
    <xf numFmtId="0" fontId="112" fillId="2" borderId="69" xfId="529" applyFont="1" applyFill="1" applyBorder="1" applyAlignment="1">
      <alignment horizontal="center" vertical="center" wrapText="1"/>
    </xf>
    <xf numFmtId="0" fontId="112" fillId="2" borderId="29" xfId="529" applyFont="1" applyFill="1" applyBorder="1" applyAlignment="1">
      <alignment horizontal="center" vertical="center" wrapText="1"/>
    </xf>
    <xf numFmtId="0" fontId="112" fillId="2" borderId="7" xfId="529" applyFont="1" applyFill="1" applyBorder="1" applyAlignment="1">
      <alignment horizontal="center" vertical="center" wrapText="1"/>
    </xf>
    <xf numFmtId="0" fontId="112" fillId="117" borderId="10" xfId="0" applyFont="1" applyFill="1" applyBorder="1" applyAlignment="1">
      <alignment horizontal="center" vertical="center" wrapText="1"/>
    </xf>
    <xf numFmtId="0" fontId="112" fillId="117" borderId="1" xfId="0" applyFont="1" applyFill="1" applyBorder="1" applyAlignment="1">
      <alignment horizontal="center" vertical="center"/>
    </xf>
    <xf numFmtId="0" fontId="112" fillId="117" borderId="34" xfId="0" applyFont="1" applyFill="1" applyBorder="1" applyAlignment="1">
      <alignment horizontal="center" vertical="center" wrapText="1"/>
    </xf>
    <xf numFmtId="0" fontId="112" fillId="117" borderId="28" xfId="0" applyFont="1" applyFill="1" applyBorder="1" applyAlignment="1">
      <alignment horizontal="center" vertical="center" wrapText="1"/>
    </xf>
    <xf numFmtId="0" fontId="112" fillId="117" borderId="2" xfId="0" applyFont="1" applyFill="1" applyBorder="1" applyAlignment="1">
      <alignment horizontal="center" vertical="center" wrapText="1"/>
    </xf>
    <xf numFmtId="0" fontId="112" fillId="117" borderId="11" xfId="0" applyFont="1" applyFill="1" applyBorder="1" applyAlignment="1">
      <alignment horizontal="center" vertical="center" wrapText="1"/>
    </xf>
    <xf numFmtId="0" fontId="112" fillId="117" borderId="5" xfId="0" applyFont="1" applyFill="1" applyBorder="1" applyAlignment="1">
      <alignment horizontal="center" vertical="center"/>
    </xf>
  </cellXfs>
  <cellStyles count="46894">
    <cellStyle name="*MB Normal" xfId="46886" xr:uid="{ABA3FD55-981A-4442-BD52-1F2ABCDAC04F}"/>
    <cellStyle name="20% - Accent1 2" xfId="7" xr:uid="{00000000-0005-0000-0000-000000000000}"/>
    <cellStyle name="20% - Accent1 2 2" xfId="572" xr:uid="{00000000-0005-0000-0000-000001000000}"/>
    <cellStyle name="20% - Accent1 2 2 2" xfId="46636" xr:uid="{00000000-0005-0000-0000-000002000000}"/>
    <cellStyle name="20% - Accent1 2 3" xfId="573" xr:uid="{00000000-0005-0000-0000-000003000000}"/>
    <cellStyle name="20% - Accent1 2 3 2 3 2 2" xfId="46887" xr:uid="{FD17BD9D-FD99-45B2-BE3D-498B607B350D}"/>
    <cellStyle name="20% - Accent1 2 4" xfId="574" xr:uid="{00000000-0005-0000-0000-000004000000}"/>
    <cellStyle name="20% - Accent1 2 5" xfId="575" xr:uid="{00000000-0005-0000-0000-000005000000}"/>
    <cellStyle name="20% - Accent1 2 6" xfId="576" xr:uid="{00000000-0005-0000-0000-000006000000}"/>
    <cellStyle name="20% - Accent1 2 7" xfId="571" xr:uid="{00000000-0005-0000-0000-000007000000}"/>
    <cellStyle name="20% - Accent1 2 8" xfId="372" xr:uid="{00000000-0005-0000-0000-000008000000}"/>
    <cellStyle name="20% - Accent1 2 9" xfId="31416" xr:uid="{00000000-0005-0000-0000-000009000000}"/>
    <cellStyle name="20% - Accent1 3" xfId="31335" xr:uid="{00000000-0005-0000-0000-00000A000000}"/>
    <cellStyle name="20% - Accent1 3 2" xfId="46660" xr:uid="{00000000-0005-0000-0000-00000B000000}"/>
    <cellStyle name="20% - Accent1 4" xfId="46719" xr:uid="{00000000-0005-0000-0000-00000C000000}"/>
    <cellStyle name="20% - Accent2 2" xfId="8" xr:uid="{00000000-0005-0000-0000-00000D000000}"/>
    <cellStyle name="20% - Accent2 2 2" xfId="578" xr:uid="{00000000-0005-0000-0000-00000E000000}"/>
    <cellStyle name="20% - Accent2 2 2 2" xfId="46598" xr:uid="{00000000-0005-0000-0000-00000F000000}"/>
    <cellStyle name="20% - Accent2 2 3" xfId="579" xr:uid="{00000000-0005-0000-0000-000010000000}"/>
    <cellStyle name="20% - Accent2 2 4" xfId="580" xr:uid="{00000000-0005-0000-0000-000011000000}"/>
    <cellStyle name="20% - Accent2 2 5" xfId="581" xr:uid="{00000000-0005-0000-0000-000012000000}"/>
    <cellStyle name="20% - Accent2 2 6" xfId="582" xr:uid="{00000000-0005-0000-0000-000013000000}"/>
    <cellStyle name="20% - Accent2 2 7" xfId="577" xr:uid="{00000000-0005-0000-0000-000014000000}"/>
    <cellStyle name="20% - Accent2 2 8" xfId="373" xr:uid="{00000000-0005-0000-0000-000015000000}"/>
    <cellStyle name="20% - Accent2 2 9" xfId="31477" xr:uid="{00000000-0005-0000-0000-000016000000}"/>
    <cellStyle name="20% - Accent2 3" xfId="31336" xr:uid="{00000000-0005-0000-0000-000017000000}"/>
    <cellStyle name="20% - Accent2 3 2" xfId="46657" xr:uid="{00000000-0005-0000-0000-000018000000}"/>
    <cellStyle name="20% - Accent2 4" xfId="46718" xr:uid="{00000000-0005-0000-0000-000019000000}"/>
    <cellStyle name="20% - Accent3 2" xfId="9" xr:uid="{00000000-0005-0000-0000-00001A000000}"/>
    <cellStyle name="20% - Accent3 2 2" xfId="584" xr:uid="{00000000-0005-0000-0000-00001B000000}"/>
    <cellStyle name="20% - Accent3 2 2 2" xfId="46628" xr:uid="{00000000-0005-0000-0000-00001C000000}"/>
    <cellStyle name="20% - Accent3 2 3" xfId="585" xr:uid="{00000000-0005-0000-0000-00001D000000}"/>
    <cellStyle name="20% - Accent3 2 4" xfId="586" xr:uid="{00000000-0005-0000-0000-00001E000000}"/>
    <cellStyle name="20% - Accent3 2 5" xfId="587" xr:uid="{00000000-0005-0000-0000-00001F000000}"/>
    <cellStyle name="20% - Accent3 2 6" xfId="588" xr:uid="{00000000-0005-0000-0000-000020000000}"/>
    <cellStyle name="20% - Accent3 2 7" xfId="583" xr:uid="{00000000-0005-0000-0000-000021000000}"/>
    <cellStyle name="20% - Accent3 2 8" xfId="374" xr:uid="{00000000-0005-0000-0000-000022000000}"/>
    <cellStyle name="20% - Accent3 2 9" xfId="31476" xr:uid="{00000000-0005-0000-0000-000023000000}"/>
    <cellStyle name="20% - Accent3 3" xfId="31337" xr:uid="{00000000-0005-0000-0000-000024000000}"/>
    <cellStyle name="20% - Accent3 3 2" xfId="46728" xr:uid="{00000000-0005-0000-0000-000025000000}"/>
    <cellStyle name="20% - Accent3 4" xfId="46717" xr:uid="{00000000-0005-0000-0000-000026000000}"/>
    <cellStyle name="20% - Accent4 2" xfId="10" xr:uid="{00000000-0005-0000-0000-000027000000}"/>
    <cellStyle name="20% - Accent4 2 2" xfId="590" xr:uid="{00000000-0005-0000-0000-000028000000}"/>
    <cellStyle name="20% - Accent4 2 2 2" xfId="46613" xr:uid="{00000000-0005-0000-0000-000029000000}"/>
    <cellStyle name="20% - Accent4 2 3" xfId="591" xr:uid="{00000000-0005-0000-0000-00002A000000}"/>
    <cellStyle name="20% - Accent4 2 4" xfId="592" xr:uid="{00000000-0005-0000-0000-00002B000000}"/>
    <cellStyle name="20% - Accent4 2 5" xfId="593" xr:uid="{00000000-0005-0000-0000-00002C000000}"/>
    <cellStyle name="20% - Accent4 2 6" xfId="594" xr:uid="{00000000-0005-0000-0000-00002D000000}"/>
    <cellStyle name="20% - Accent4 2 7" xfId="589" xr:uid="{00000000-0005-0000-0000-00002E000000}"/>
    <cellStyle name="20% - Accent4 2 8" xfId="375" xr:uid="{00000000-0005-0000-0000-00002F000000}"/>
    <cellStyle name="20% - Accent4 2 9" xfId="31475" xr:uid="{00000000-0005-0000-0000-000030000000}"/>
    <cellStyle name="20% - Accent4 3" xfId="31338" xr:uid="{00000000-0005-0000-0000-000031000000}"/>
    <cellStyle name="20% - Accent4 3 2" xfId="46736" xr:uid="{00000000-0005-0000-0000-000032000000}"/>
    <cellStyle name="20% - Accent4 4" xfId="46716" xr:uid="{00000000-0005-0000-0000-000033000000}"/>
    <cellStyle name="20% - Accent5 2" xfId="11" xr:uid="{00000000-0005-0000-0000-000034000000}"/>
    <cellStyle name="20% - Accent5 2 2" xfId="376" xr:uid="{00000000-0005-0000-0000-000035000000}"/>
    <cellStyle name="20% - Accent5 2 2 2" xfId="46608" xr:uid="{00000000-0005-0000-0000-000036000000}"/>
    <cellStyle name="20% - Accent5 2 3" xfId="31474" xr:uid="{00000000-0005-0000-0000-000037000000}"/>
    <cellStyle name="20% - Accent5 3" xfId="31339" xr:uid="{00000000-0005-0000-0000-000038000000}"/>
    <cellStyle name="20% - Accent5 3 2" xfId="46723" xr:uid="{00000000-0005-0000-0000-000039000000}"/>
    <cellStyle name="20% - Accent5 4" xfId="46715" xr:uid="{00000000-0005-0000-0000-00003A000000}"/>
    <cellStyle name="20% - Accent6 2" xfId="12" xr:uid="{00000000-0005-0000-0000-00003B000000}"/>
    <cellStyle name="20% - Accent6 2 2" xfId="596" xr:uid="{00000000-0005-0000-0000-00003C000000}"/>
    <cellStyle name="20% - Accent6 2 2 2" xfId="46607" xr:uid="{00000000-0005-0000-0000-00003D000000}"/>
    <cellStyle name="20% - Accent6 2 3" xfId="597" xr:uid="{00000000-0005-0000-0000-00003E000000}"/>
    <cellStyle name="20% - Accent6 2 4" xfId="598" xr:uid="{00000000-0005-0000-0000-00003F000000}"/>
    <cellStyle name="20% - Accent6 2 5" xfId="599" xr:uid="{00000000-0005-0000-0000-000040000000}"/>
    <cellStyle name="20% - Accent6 2 6" xfId="600" xr:uid="{00000000-0005-0000-0000-000041000000}"/>
    <cellStyle name="20% - Accent6 2 7" xfId="595" xr:uid="{00000000-0005-0000-0000-000042000000}"/>
    <cellStyle name="20% - Accent6 2 8" xfId="377" xr:uid="{00000000-0005-0000-0000-000043000000}"/>
    <cellStyle name="20% - Accent6 2 9" xfId="31512" xr:uid="{00000000-0005-0000-0000-000044000000}"/>
    <cellStyle name="20% - Accent6 3" xfId="31340" xr:uid="{00000000-0005-0000-0000-000045000000}"/>
    <cellStyle name="20% - Accent6 3 2" xfId="46655" xr:uid="{00000000-0005-0000-0000-000046000000}"/>
    <cellStyle name="20% - Accent6 4" xfId="46714" xr:uid="{00000000-0005-0000-0000-000047000000}"/>
    <cellStyle name="40% - Accent1 2" xfId="13" xr:uid="{00000000-0005-0000-0000-000048000000}"/>
    <cellStyle name="40% - Accent1 2 2" xfId="602" xr:uid="{00000000-0005-0000-0000-000049000000}"/>
    <cellStyle name="40% - Accent1 2 2 2" xfId="46648" xr:uid="{00000000-0005-0000-0000-00004A000000}"/>
    <cellStyle name="40% - Accent1 2 3" xfId="603" xr:uid="{00000000-0005-0000-0000-00004B000000}"/>
    <cellStyle name="40% - Accent1 2 4" xfId="604" xr:uid="{00000000-0005-0000-0000-00004C000000}"/>
    <cellStyle name="40% - Accent1 2 5" xfId="605" xr:uid="{00000000-0005-0000-0000-00004D000000}"/>
    <cellStyle name="40% - Accent1 2 6" xfId="606" xr:uid="{00000000-0005-0000-0000-00004E000000}"/>
    <cellStyle name="40% - Accent1 2 7" xfId="601" xr:uid="{00000000-0005-0000-0000-00004F000000}"/>
    <cellStyle name="40% - Accent1 2 8" xfId="378" xr:uid="{00000000-0005-0000-0000-000050000000}"/>
    <cellStyle name="40% - Accent1 2 9" xfId="31470" xr:uid="{00000000-0005-0000-0000-000051000000}"/>
    <cellStyle name="40% - Accent1 3" xfId="31341" xr:uid="{00000000-0005-0000-0000-000052000000}"/>
    <cellStyle name="40% - Accent1 3 2" xfId="46659" xr:uid="{00000000-0005-0000-0000-000053000000}"/>
    <cellStyle name="40% - Accent1 4" xfId="46713" xr:uid="{00000000-0005-0000-0000-000054000000}"/>
    <cellStyle name="40% - Accent2 2" xfId="14" xr:uid="{00000000-0005-0000-0000-000055000000}"/>
    <cellStyle name="40% - Accent2 2 2" xfId="379" xr:uid="{00000000-0005-0000-0000-000056000000}"/>
    <cellStyle name="40% - Accent2 2 2 2" xfId="46612" xr:uid="{00000000-0005-0000-0000-000057000000}"/>
    <cellStyle name="40% - Accent2 2 3" xfId="31496" xr:uid="{00000000-0005-0000-0000-000058000000}"/>
    <cellStyle name="40% - Accent2 3" xfId="31342" xr:uid="{00000000-0005-0000-0000-000059000000}"/>
    <cellStyle name="40% - Accent2 3 2" xfId="46738" xr:uid="{00000000-0005-0000-0000-00005A000000}"/>
    <cellStyle name="40% - Accent2 4" xfId="46712" xr:uid="{00000000-0005-0000-0000-00005B000000}"/>
    <cellStyle name="40% - Accent3 2" xfId="15" xr:uid="{00000000-0005-0000-0000-00005C000000}"/>
    <cellStyle name="40% - Accent3 2 2" xfId="608" xr:uid="{00000000-0005-0000-0000-00005D000000}"/>
    <cellStyle name="40% - Accent3 2 2 2" xfId="46645" xr:uid="{00000000-0005-0000-0000-00005E000000}"/>
    <cellStyle name="40% - Accent3 2 3" xfId="609" xr:uid="{00000000-0005-0000-0000-00005F000000}"/>
    <cellStyle name="40% - Accent3 2 4" xfId="610" xr:uid="{00000000-0005-0000-0000-000060000000}"/>
    <cellStyle name="40% - Accent3 2 5" xfId="611" xr:uid="{00000000-0005-0000-0000-000061000000}"/>
    <cellStyle name="40% - Accent3 2 6" xfId="612" xr:uid="{00000000-0005-0000-0000-000062000000}"/>
    <cellStyle name="40% - Accent3 2 7" xfId="607" xr:uid="{00000000-0005-0000-0000-000063000000}"/>
    <cellStyle name="40% - Accent3 2 8" xfId="380" xr:uid="{00000000-0005-0000-0000-000064000000}"/>
    <cellStyle name="40% - Accent3 2 9" xfId="31473" xr:uid="{00000000-0005-0000-0000-000065000000}"/>
    <cellStyle name="40% - Accent3 3" xfId="31343" xr:uid="{00000000-0005-0000-0000-000066000000}"/>
    <cellStyle name="40% - Accent3 3 2" xfId="46737" xr:uid="{00000000-0005-0000-0000-000067000000}"/>
    <cellStyle name="40% - Accent3 4" xfId="46711" xr:uid="{00000000-0005-0000-0000-000068000000}"/>
    <cellStyle name="40% - Accent4 2" xfId="16" xr:uid="{00000000-0005-0000-0000-000069000000}"/>
    <cellStyle name="40% - Accent4 2 2" xfId="614" xr:uid="{00000000-0005-0000-0000-00006A000000}"/>
    <cellStyle name="40% - Accent4 2 2 2" xfId="46649" xr:uid="{00000000-0005-0000-0000-00006B000000}"/>
    <cellStyle name="40% - Accent4 2 3" xfId="615" xr:uid="{00000000-0005-0000-0000-00006C000000}"/>
    <cellStyle name="40% - Accent4 2 4" xfId="616" xr:uid="{00000000-0005-0000-0000-00006D000000}"/>
    <cellStyle name="40% - Accent4 2 5" xfId="617" xr:uid="{00000000-0005-0000-0000-00006E000000}"/>
    <cellStyle name="40% - Accent4 2 6" xfId="618" xr:uid="{00000000-0005-0000-0000-00006F000000}"/>
    <cellStyle name="40% - Accent4 2 7" xfId="613" xr:uid="{00000000-0005-0000-0000-000070000000}"/>
    <cellStyle name="40% - Accent4 2 8" xfId="381" xr:uid="{00000000-0005-0000-0000-000071000000}"/>
    <cellStyle name="40% - Accent4 2 9" xfId="31494" xr:uid="{00000000-0005-0000-0000-000072000000}"/>
    <cellStyle name="40% - Accent4 3" xfId="31344" xr:uid="{00000000-0005-0000-0000-000073000000}"/>
    <cellStyle name="40% - Accent4 3 2" xfId="46721" xr:uid="{00000000-0005-0000-0000-000074000000}"/>
    <cellStyle name="40% - Accent4 4" xfId="46710" xr:uid="{00000000-0005-0000-0000-000075000000}"/>
    <cellStyle name="40% - Accent5 2" xfId="17" xr:uid="{00000000-0005-0000-0000-000076000000}"/>
    <cellStyle name="40% - Accent5 2 2" xfId="382" xr:uid="{00000000-0005-0000-0000-000077000000}"/>
    <cellStyle name="40% - Accent5 2 2 2" xfId="46603" xr:uid="{00000000-0005-0000-0000-000078000000}"/>
    <cellStyle name="40% - Accent5 2 3" xfId="31495" xr:uid="{00000000-0005-0000-0000-000079000000}"/>
    <cellStyle name="40% - Accent5 3" xfId="31345" xr:uid="{00000000-0005-0000-0000-00007A000000}"/>
    <cellStyle name="40% - Accent5 3 2" xfId="46720" xr:uid="{00000000-0005-0000-0000-00007B000000}"/>
    <cellStyle name="40% - Accent5 4" xfId="46709" xr:uid="{00000000-0005-0000-0000-00007C000000}"/>
    <cellStyle name="40% - Accent6 2" xfId="18" xr:uid="{00000000-0005-0000-0000-00007D000000}"/>
    <cellStyle name="40% - Accent6 2 2" xfId="620" xr:uid="{00000000-0005-0000-0000-00007E000000}"/>
    <cellStyle name="40% - Accent6 2 2 2" xfId="46620" xr:uid="{00000000-0005-0000-0000-00007F000000}"/>
    <cellStyle name="40% - Accent6 2 3" xfId="621" xr:uid="{00000000-0005-0000-0000-000080000000}"/>
    <cellStyle name="40% - Accent6 2 4" xfId="622" xr:uid="{00000000-0005-0000-0000-000081000000}"/>
    <cellStyle name="40% - Accent6 2 5" xfId="623" xr:uid="{00000000-0005-0000-0000-000082000000}"/>
    <cellStyle name="40% - Accent6 2 6" xfId="624" xr:uid="{00000000-0005-0000-0000-000083000000}"/>
    <cellStyle name="40% - Accent6 2 7" xfId="619" xr:uid="{00000000-0005-0000-0000-000084000000}"/>
    <cellStyle name="40% - Accent6 2 8" xfId="383" xr:uid="{00000000-0005-0000-0000-000085000000}"/>
    <cellStyle name="40% - Accent6 2 9" xfId="31472" xr:uid="{00000000-0005-0000-0000-000086000000}"/>
    <cellStyle name="40% - Accent6 3" xfId="31346" xr:uid="{00000000-0005-0000-0000-000087000000}"/>
    <cellStyle name="40% - Accent6 3 2" xfId="46654" xr:uid="{00000000-0005-0000-0000-000088000000}"/>
    <cellStyle name="40% - Accent6 4" xfId="46708" xr:uid="{00000000-0005-0000-0000-000089000000}"/>
    <cellStyle name="60% - Accent1 2" xfId="19" xr:uid="{00000000-0005-0000-0000-00008A000000}"/>
    <cellStyle name="60% - Accent1 2 2" xfId="626" xr:uid="{00000000-0005-0000-0000-00008B000000}"/>
    <cellStyle name="60% - Accent1 2 2 2" xfId="46650" xr:uid="{00000000-0005-0000-0000-00008C000000}"/>
    <cellStyle name="60% - Accent1 2 3" xfId="627" xr:uid="{00000000-0005-0000-0000-00008D000000}"/>
    <cellStyle name="60% - Accent1 2 4" xfId="628" xr:uid="{00000000-0005-0000-0000-00008E000000}"/>
    <cellStyle name="60% - Accent1 2 5" xfId="629" xr:uid="{00000000-0005-0000-0000-00008F000000}"/>
    <cellStyle name="60% - Accent1 2 6" xfId="630" xr:uid="{00000000-0005-0000-0000-000090000000}"/>
    <cellStyle name="60% - Accent1 2 7" xfId="625" xr:uid="{00000000-0005-0000-0000-000091000000}"/>
    <cellStyle name="60% - Accent1 2 8" xfId="384" xr:uid="{00000000-0005-0000-0000-000092000000}"/>
    <cellStyle name="60% - Accent1 2 9" xfId="31471" xr:uid="{00000000-0005-0000-0000-000093000000}"/>
    <cellStyle name="60% - Accent1 3" xfId="31347" xr:uid="{00000000-0005-0000-0000-000094000000}"/>
    <cellStyle name="60% - Accent1 3 2" xfId="46707" xr:uid="{00000000-0005-0000-0000-000095000000}"/>
    <cellStyle name="60% - Accent2 2" xfId="20" xr:uid="{00000000-0005-0000-0000-000096000000}"/>
    <cellStyle name="60% - Accent2 2 2" xfId="385" xr:uid="{00000000-0005-0000-0000-000097000000}"/>
    <cellStyle name="60% - Accent2 2 2 2" xfId="46616" xr:uid="{00000000-0005-0000-0000-000098000000}"/>
    <cellStyle name="60% - Accent2 2 3" xfId="31415" xr:uid="{00000000-0005-0000-0000-000099000000}"/>
    <cellStyle name="60% - Accent2 3" xfId="31348" xr:uid="{00000000-0005-0000-0000-00009A000000}"/>
    <cellStyle name="60% - Accent2 3 2" xfId="46734" xr:uid="{00000000-0005-0000-0000-00009B000000}"/>
    <cellStyle name="60% - Accent3 2" xfId="21" xr:uid="{00000000-0005-0000-0000-00009C000000}"/>
    <cellStyle name="60% - Accent3 2 2" xfId="632" xr:uid="{00000000-0005-0000-0000-00009D000000}"/>
    <cellStyle name="60% - Accent3 2 2 2" xfId="46615" xr:uid="{00000000-0005-0000-0000-00009E000000}"/>
    <cellStyle name="60% - Accent3 2 3" xfId="633" xr:uid="{00000000-0005-0000-0000-00009F000000}"/>
    <cellStyle name="60% - Accent3 2 4" xfId="634" xr:uid="{00000000-0005-0000-0000-0000A0000000}"/>
    <cellStyle name="60% - Accent3 2 5" xfId="635" xr:uid="{00000000-0005-0000-0000-0000A1000000}"/>
    <cellStyle name="60% - Accent3 2 6" xfId="636" xr:uid="{00000000-0005-0000-0000-0000A2000000}"/>
    <cellStyle name="60% - Accent3 2 7" xfId="631" xr:uid="{00000000-0005-0000-0000-0000A3000000}"/>
    <cellStyle name="60% - Accent3 2 8" xfId="386" xr:uid="{00000000-0005-0000-0000-0000A4000000}"/>
    <cellStyle name="60% - Accent3 2 9" xfId="31511" xr:uid="{00000000-0005-0000-0000-0000A5000000}"/>
    <cellStyle name="60% - Accent3 3" xfId="31349" xr:uid="{00000000-0005-0000-0000-0000A6000000}"/>
    <cellStyle name="60% - Accent3 3 2" xfId="46706" xr:uid="{00000000-0005-0000-0000-0000A7000000}"/>
    <cellStyle name="60% - Accent4 2" xfId="22" xr:uid="{00000000-0005-0000-0000-0000A8000000}"/>
    <cellStyle name="60% - Accent4 2 2" xfId="638" xr:uid="{00000000-0005-0000-0000-0000A9000000}"/>
    <cellStyle name="60% - Accent4 2 2 2" xfId="46637" xr:uid="{00000000-0005-0000-0000-0000AA000000}"/>
    <cellStyle name="60% - Accent4 2 3" xfId="639" xr:uid="{00000000-0005-0000-0000-0000AB000000}"/>
    <cellStyle name="60% - Accent4 2 4" xfId="640" xr:uid="{00000000-0005-0000-0000-0000AC000000}"/>
    <cellStyle name="60% - Accent4 2 5" xfId="641" xr:uid="{00000000-0005-0000-0000-0000AD000000}"/>
    <cellStyle name="60% - Accent4 2 6" xfId="642" xr:uid="{00000000-0005-0000-0000-0000AE000000}"/>
    <cellStyle name="60% - Accent4 2 7" xfId="637" xr:uid="{00000000-0005-0000-0000-0000AF000000}"/>
    <cellStyle name="60% - Accent4 2 8" xfId="387" xr:uid="{00000000-0005-0000-0000-0000B0000000}"/>
    <cellStyle name="60% - Accent4 2 9" xfId="31414" xr:uid="{00000000-0005-0000-0000-0000B1000000}"/>
    <cellStyle name="60% - Accent4 3" xfId="31350" xr:uid="{00000000-0005-0000-0000-0000B2000000}"/>
    <cellStyle name="60% - Accent4 3 2" xfId="46705" xr:uid="{00000000-0005-0000-0000-0000B3000000}"/>
    <cellStyle name="60% - Accent5 2" xfId="23" xr:uid="{00000000-0005-0000-0000-0000B4000000}"/>
    <cellStyle name="60% - Accent5 2 2" xfId="388" xr:uid="{00000000-0005-0000-0000-0000B5000000}"/>
    <cellStyle name="60% - Accent5 2 2 2" xfId="46619" xr:uid="{00000000-0005-0000-0000-0000B6000000}"/>
    <cellStyle name="60% - Accent5 2 3" xfId="31469" xr:uid="{00000000-0005-0000-0000-0000B7000000}"/>
    <cellStyle name="60% - Accent5 3" xfId="31351" xr:uid="{00000000-0005-0000-0000-0000B8000000}"/>
    <cellStyle name="60% - Accent5 3 2" xfId="46704" xr:uid="{00000000-0005-0000-0000-0000B9000000}"/>
    <cellStyle name="60% - Accent6 2" xfId="24" xr:uid="{00000000-0005-0000-0000-0000BA000000}"/>
    <cellStyle name="60% - Accent6 2 2" xfId="644" xr:uid="{00000000-0005-0000-0000-0000BB000000}"/>
    <cellStyle name="60% - Accent6 2 2 2" xfId="46606" xr:uid="{00000000-0005-0000-0000-0000BC000000}"/>
    <cellStyle name="60% - Accent6 2 3" xfId="645" xr:uid="{00000000-0005-0000-0000-0000BD000000}"/>
    <cellStyle name="60% - Accent6 2 4" xfId="646" xr:uid="{00000000-0005-0000-0000-0000BE000000}"/>
    <cellStyle name="60% - Accent6 2 5" xfId="647" xr:uid="{00000000-0005-0000-0000-0000BF000000}"/>
    <cellStyle name="60% - Accent6 2 6" xfId="648" xr:uid="{00000000-0005-0000-0000-0000C0000000}"/>
    <cellStyle name="60% - Accent6 2 7" xfId="643" xr:uid="{00000000-0005-0000-0000-0000C1000000}"/>
    <cellStyle name="60% - Accent6 2 8" xfId="389" xr:uid="{00000000-0005-0000-0000-0000C2000000}"/>
    <cellStyle name="60% - Accent6 2 9" xfId="31468" xr:uid="{00000000-0005-0000-0000-0000C3000000}"/>
    <cellStyle name="60% - Accent6 3" xfId="31352" xr:uid="{00000000-0005-0000-0000-0000C4000000}"/>
    <cellStyle name="60% - Accent6 3 2" xfId="46722" xr:uid="{00000000-0005-0000-0000-0000C5000000}"/>
    <cellStyle name="Accent1 - 20%" xfId="46702" xr:uid="{00000000-0005-0000-0000-0000C6000000}"/>
    <cellStyle name="Accent1 - 40%" xfId="46701" xr:uid="{00000000-0005-0000-0000-0000C7000000}"/>
    <cellStyle name="Accent1 - 60%" xfId="46700" xr:uid="{00000000-0005-0000-0000-0000C8000000}"/>
    <cellStyle name="Accent1 2" xfId="25" xr:uid="{00000000-0005-0000-0000-0000C9000000}"/>
    <cellStyle name="Accent1 2 2" xfId="650" xr:uid="{00000000-0005-0000-0000-0000CA000000}"/>
    <cellStyle name="Accent1 2 2 2" xfId="46630" xr:uid="{00000000-0005-0000-0000-0000CB000000}"/>
    <cellStyle name="Accent1 2 3" xfId="651" xr:uid="{00000000-0005-0000-0000-0000CC000000}"/>
    <cellStyle name="Accent1 2 4" xfId="652" xr:uid="{00000000-0005-0000-0000-0000CD000000}"/>
    <cellStyle name="Accent1 2 5" xfId="653" xr:uid="{00000000-0005-0000-0000-0000CE000000}"/>
    <cellStyle name="Accent1 2 6" xfId="654" xr:uid="{00000000-0005-0000-0000-0000CF000000}"/>
    <cellStyle name="Accent1 2 7" xfId="649" xr:uid="{00000000-0005-0000-0000-0000D0000000}"/>
    <cellStyle name="Accent1 2 8" xfId="390" xr:uid="{00000000-0005-0000-0000-0000D1000000}"/>
    <cellStyle name="Accent1 2 9" xfId="31467" xr:uid="{00000000-0005-0000-0000-0000D2000000}"/>
    <cellStyle name="Accent1 3" xfId="31353" xr:uid="{00000000-0005-0000-0000-0000D3000000}"/>
    <cellStyle name="Accent1 3 2" xfId="46730" xr:uid="{00000000-0005-0000-0000-0000D4000000}"/>
    <cellStyle name="Accent1 4" xfId="46703" xr:uid="{00000000-0005-0000-0000-0000D5000000}"/>
    <cellStyle name="Accent2 - 20%" xfId="46698" xr:uid="{00000000-0005-0000-0000-0000D6000000}"/>
    <cellStyle name="Accent2 - 40%" xfId="46697" xr:uid="{00000000-0005-0000-0000-0000D7000000}"/>
    <cellStyle name="Accent2 - 60%" xfId="46733" xr:uid="{00000000-0005-0000-0000-0000D8000000}"/>
    <cellStyle name="Accent2 2" xfId="26" xr:uid="{00000000-0005-0000-0000-0000D9000000}"/>
    <cellStyle name="Accent2 2 2" xfId="391" xr:uid="{00000000-0005-0000-0000-0000DA000000}"/>
    <cellStyle name="Accent2 2 2 2" xfId="46623" xr:uid="{00000000-0005-0000-0000-0000DB000000}"/>
    <cellStyle name="Accent2 2 3" xfId="31466" xr:uid="{00000000-0005-0000-0000-0000DC000000}"/>
    <cellStyle name="Accent2 3" xfId="31354" xr:uid="{00000000-0005-0000-0000-0000DD000000}"/>
    <cellStyle name="Accent2 3 2" xfId="46658" xr:uid="{00000000-0005-0000-0000-0000DE000000}"/>
    <cellStyle name="Accent2 4" xfId="46699" xr:uid="{00000000-0005-0000-0000-0000DF000000}"/>
    <cellStyle name="Accent3 - 20%" xfId="46695" xr:uid="{00000000-0005-0000-0000-0000E0000000}"/>
    <cellStyle name="Accent3 - 40%" xfId="46694" xr:uid="{00000000-0005-0000-0000-0000E1000000}"/>
    <cellStyle name="Accent3 - 60%" xfId="46693" xr:uid="{00000000-0005-0000-0000-0000E2000000}"/>
    <cellStyle name="Accent3 2" xfId="27" xr:uid="{00000000-0005-0000-0000-0000E3000000}"/>
    <cellStyle name="Accent3 2 2" xfId="392" xr:uid="{00000000-0005-0000-0000-0000E4000000}"/>
    <cellStyle name="Accent3 2 2 2" xfId="46651" xr:uid="{00000000-0005-0000-0000-0000E5000000}"/>
    <cellStyle name="Accent3 2 3" xfId="31465" xr:uid="{00000000-0005-0000-0000-0000E6000000}"/>
    <cellStyle name="Accent3 3" xfId="31355" xr:uid="{00000000-0005-0000-0000-0000E7000000}"/>
    <cellStyle name="Accent3 3 2" xfId="46656" xr:uid="{00000000-0005-0000-0000-0000E8000000}"/>
    <cellStyle name="Accent3 4" xfId="46696" xr:uid="{00000000-0005-0000-0000-0000E9000000}"/>
    <cellStyle name="Accent4 - 20%" xfId="46691" xr:uid="{00000000-0005-0000-0000-0000EA000000}"/>
    <cellStyle name="Accent4 - 40%" xfId="46690" xr:uid="{00000000-0005-0000-0000-0000EB000000}"/>
    <cellStyle name="Accent4 - 60%" xfId="46689" xr:uid="{00000000-0005-0000-0000-0000EC000000}"/>
    <cellStyle name="Accent4 2" xfId="28" xr:uid="{00000000-0005-0000-0000-0000ED000000}"/>
    <cellStyle name="Accent4 2 2" xfId="656" xr:uid="{00000000-0005-0000-0000-0000EE000000}"/>
    <cellStyle name="Accent4 2 2 2" xfId="46622" xr:uid="{00000000-0005-0000-0000-0000EF000000}"/>
    <cellStyle name="Accent4 2 3" xfId="657" xr:uid="{00000000-0005-0000-0000-0000F0000000}"/>
    <cellStyle name="Accent4 2 4" xfId="658" xr:uid="{00000000-0005-0000-0000-0000F1000000}"/>
    <cellStyle name="Accent4 2 5" xfId="659" xr:uid="{00000000-0005-0000-0000-0000F2000000}"/>
    <cellStyle name="Accent4 2 6" xfId="660" xr:uid="{00000000-0005-0000-0000-0000F3000000}"/>
    <cellStyle name="Accent4 2 7" xfId="655" xr:uid="{00000000-0005-0000-0000-0000F4000000}"/>
    <cellStyle name="Accent4 2 8" xfId="393" xr:uid="{00000000-0005-0000-0000-0000F5000000}"/>
    <cellStyle name="Accent4 2 9" xfId="31464" xr:uid="{00000000-0005-0000-0000-0000F6000000}"/>
    <cellStyle name="Accent4 3" xfId="31356" xr:uid="{00000000-0005-0000-0000-0000F7000000}"/>
    <cellStyle name="Accent4 3 2" xfId="46725" xr:uid="{00000000-0005-0000-0000-0000F8000000}"/>
    <cellStyle name="Accent4 4" xfId="46692" xr:uid="{00000000-0005-0000-0000-0000F9000000}"/>
    <cellStyle name="Accent5 - 20%" xfId="46687" xr:uid="{00000000-0005-0000-0000-0000FA000000}"/>
    <cellStyle name="Accent5 - 40%" xfId="46732" xr:uid="{00000000-0005-0000-0000-0000FB000000}"/>
    <cellStyle name="Accent5 - 60%" xfId="46686" xr:uid="{00000000-0005-0000-0000-0000FC000000}"/>
    <cellStyle name="Accent5 2" xfId="29" xr:uid="{00000000-0005-0000-0000-0000FD000000}"/>
    <cellStyle name="Accent5 2 2" xfId="394" xr:uid="{00000000-0005-0000-0000-0000FE000000}"/>
    <cellStyle name="Accent5 2 2 2" xfId="46629" xr:uid="{00000000-0005-0000-0000-0000FF000000}"/>
    <cellStyle name="Accent5 2 3" xfId="31463" xr:uid="{00000000-0005-0000-0000-000000010000}"/>
    <cellStyle name="Accent5 3" xfId="31357" xr:uid="{00000000-0005-0000-0000-000001010000}"/>
    <cellStyle name="Accent5 3 2" xfId="46724" xr:uid="{00000000-0005-0000-0000-000002010000}"/>
    <cellStyle name="Accent5 4" xfId="46688" xr:uid="{00000000-0005-0000-0000-000003010000}"/>
    <cellStyle name="Accent6 - 20%" xfId="46684" xr:uid="{00000000-0005-0000-0000-000004010000}"/>
    <cellStyle name="Accent6 - 40%" xfId="46683" xr:uid="{00000000-0005-0000-0000-000005010000}"/>
    <cellStyle name="Accent6 - 60%" xfId="46682" xr:uid="{00000000-0005-0000-0000-000006010000}"/>
    <cellStyle name="Accent6 2" xfId="30" xr:uid="{00000000-0005-0000-0000-000007010000}"/>
    <cellStyle name="Accent6 2 2" xfId="395" xr:uid="{00000000-0005-0000-0000-000008010000}"/>
    <cellStyle name="Accent6 2 2 2" xfId="46614" xr:uid="{00000000-0005-0000-0000-000009010000}"/>
    <cellStyle name="Accent6 2 3" xfId="31462" xr:uid="{00000000-0005-0000-0000-00000A010000}"/>
    <cellStyle name="Accent6 3" xfId="31358" xr:uid="{00000000-0005-0000-0000-00000B010000}"/>
    <cellStyle name="Accent6 3 2" xfId="46727" xr:uid="{00000000-0005-0000-0000-00000C010000}"/>
    <cellStyle name="Accent6 4" xfId="46685" xr:uid="{00000000-0005-0000-0000-00000D010000}"/>
    <cellStyle name="Actual Date" xfId="31" xr:uid="{00000000-0005-0000-0000-00000E010000}"/>
    <cellStyle name="Actual Date 2" xfId="32" xr:uid="{00000000-0005-0000-0000-00000F010000}"/>
    <cellStyle name="Actual Date 2 2" xfId="33" xr:uid="{00000000-0005-0000-0000-000010010000}"/>
    <cellStyle name="Actual Date_2011-12 LIEE Table 1 Updated budget" xfId="34" xr:uid="{00000000-0005-0000-0000-000011010000}"/>
    <cellStyle name="ariel" xfId="417" xr:uid="{00000000-0005-0000-0000-000012010000}"/>
    <cellStyle name="Bad 2" xfId="35" xr:uid="{00000000-0005-0000-0000-000013010000}"/>
    <cellStyle name="Bad 2 2" xfId="396" xr:uid="{00000000-0005-0000-0000-000014010000}"/>
    <cellStyle name="Bad 2 2 2" xfId="46639" xr:uid="{00000000-0005-0000-0000-000015010000}"/>
    <cellStyle name="Bad 2 3" xfId="31461" xr:uid="{00000000-0005-0000-0000-000016010000}"/>
    <cellStyle name="Bad 3" xfId="31359" xr:uid="{00000000-0005-0000-0000-000017010000}"/>
    <cellStyle name="Bad 3 2" xfId="46681" xr:uid="{00000000-0005-0000-0000-000018010000}"/>
    <cellStyle name="Calculation 2" xfId="36" xr:uid="{00000000-0005-0000-0000-000019010000}"/>
    <cellStyle name="Calculation 2 2" xfId="662" xr:uid="{00000000-0005-0000-0000-00001A010000}"/>
    <cellStyle name="Calculation 2 2 2" xfId="46633" xr:uid="{00000000-0005-0000-0000-00001B010000}"/>
    <cellStyle name="Calculation 2 3" xfId="663" xr:uid="{00000000-0005-0000-0000-00001C010000}"/>
    <cellStyle name="Calculation 2 4" xfId="664" xr:uid="{00000000-0005-0000-0000-00001D010000}"/>
    <cellStyle name="Calculation 2 5" xfId="665" xr:uid="{00000000-0005-0000-0000-00001E010000}"/>
    <cellStyle name="Calculation 2 6" xfId="666" xr:uid="{00000000-0005-0000-0000-00001F010000}"/>
    <cellStyle name="Calculation 2 7" xfId="661" xr:uid="{00000000-0005-0000-0000-000020010000}"/>
    <cellStyle name="Calculation 2 8" xfId="397" xr:uid="{00000000-0005-0000-0000-000021010000}"/>
    <cellStyle name="Calculation 2 9" xfId="31460" xr:uid="{00000000-0005-0000-0000-000022010000}"/>
    <cellStyle name="Calculation 3" xfId="31360" xr:uid="{00000000-0005-0000-0000-000023010000}"/>
    <cellStyle name="Calculation 3 2" xfId="46590" xr:uid="{00000000-0005-0000-0000-000024010000}"/>
    <cellStyle name="Check Cell 2" xfId="37" xr:uid="{00000000-0005-0000-0000-000025010000}"/>
    <cellStyle name="Check Cell 2 2" xfId="398" xr:uid="{00000000-0005-0000-0000-000026010000}"/>
    <cellStyle name="Check Cell 2 2 2" xfId="46632" xr:uid="{00000000-0005-0000-0000-000027010000}"/>
    <cellStyle name="Check Cell 2 3" xfId="31459" xr:uid="{00000000-0005-0000-0000-000028010000}"/>
    <cellStyle name="Check Cell 3" xfId="31361" xr:uid="{00000000-0005-0000-0000-000029010000}"/>
    <cellStyle name="Check Cell 3 2" xfId="46680" xr:uid="{00000000-0005-0000-0000-00002A010000}"/>
    <cellStyle name="Comma" xfId="1" builtinId="3"/>
    <cellStyle name="Comma [0] 2" xfId="38" xr:uid="{00000000-0005-0000-0000-00002C010000}"/>
    <cellStyle name="Comma [0] 2 2" xfId="39" xr:uid="{00000000-0005-0000-0000-00002D010000}"/>
    <cellStyle name="Comma 10" xfId="40" xr:uid="{00000000-0005-0000-0000-00002E010000}"/>
    <cellStyle name="Comma 10 2" xfId="667" xr:uid="{00000000-0005-0000-0000-00002F010000}"/>
    <cellStyle name="Comma 100" xfId="46845" xr:uid="{AA0410A9-4F6F-4B24-98EE-22E35F44BDE4}"/>
    <cellStyle name="Comma 101" xfId="46848" xr:uid="{A00B2DD2-CD2C-4044-B98D-1FB962050493}"/>
    <cellStyle name="Comma 102" xfId="46851" xr:uid="{2B4CA4CC-F393-4563-BE71-A8364DEEB6D5}"/>
    <cellStyle name="Comma 103" xfId="46854" xr:uid="{146EA50B-09BB-4AFA-AF9C-91A415A33149}"/>
    <cellStyle name="Comma 104" xfId="46857" xr:uid="{53C70684-6D83-44FB-B9A5-442A9E3510CE}"/>
    <cellStyle name="Comma 105" xfId="46860" xr:uid="{EF9C851E-64E0-4EB1-984A-506F90D29EB1}"/>
    <cellStyle name="Comma 106" xfId="46863" xr:uid="{47B21F47-6C34-4626-A3A9-AF0802806FAD}"/>
    <cellStyle name="Comma 107" xfId="46866" xr:uid="{C9FC8B47-1E13-4239-A3E0-7661E9932D98}"/>
    <cellStyle name="Comma 108" xfId="46869" xr:uid="{CED027BD-F681-478A-86ED-67148E48F084}"/>
    <cellStyle name="Comma 109" xfId="46872" xr:uid="{8E9AAFF4-91C1-43EA-B243-D7AA8AB25B6B}"/>
    <cellStyle name="Comma 11" xfId="41" xr:uid="{00000000-0005-0000-0000-000030010000}"/>
    <cellStyle name="Comma 110" xfId="46875" xr:uid="{5C8A2752-0232-4EAE-B840-3F07FC13813E}"/>
    <cellStyle name="Comma 111" xfId="46878" xr:uid="{C92DA421-B15F-43CE-890E-83BE900A4ABC}"/>
    <cellStyle name="Comma 12" xfId="42" xr:uid="{00000000-0005-0000-0000-000031010000}"/>
    <cellStyle name="Comma 13" xfId="43" xr:uid="{00000000-0005-0000-0000-000032010000}"/>
    <cellStyle name="Comma 13 2" xfId="44" xr:uid="{00000000-0005-0000-0000-000033010000}"/>
    <cellStyle name="Comma 14" xfId="45" xr:uid="{00000000-0005-0000-0000-000034010000}"/>
    <cellStyle name="Comma 15" xfId="46" xr:uid="{00000000-0005-0000-0000-000035010000}"/>
    <cellStyle name="Comma 16" xfId="47" xr:uid="{00000000-0005-0000-0000-000036010000}"/>
    <cellStyle name="Comma 17" xfId="48" xr:uid="{00000000-0005-0000-0000-000037010000}"/>
    <cellStyle name="Comma 18" xfId="49" xr:uid="{00000000-0005-0000-0000-000038010000}"/>
    <cellStyle name="Comma 19" xfId="50" xr:uid="{00000000-0005-0000-0000-000039010000}"/>
    <cellStyle name="Comma 2" xfId="51" xr:uid="{00000000-0005-0000-0000-00003A010000}"/>
    <cellStyle name="Comma 2 2" xfId="52" xr:uid="{00000000-0005-0000-0000-00003B010000}"/>
    <cellStyle name="Comma 2 2 2" xfId="506" xr:uid="{00000000-0005-0000-0000-00003C010000}"/>
    <cellStyle name="Comma 2 2 3" xfId="668" xr:uid="{00000000-0005-0000-0000-00003D010000}"/>
    <cellStyle name="Comma 2 2 3 10" xfId="6207" xr:uid="{00000000-0005-0000-0000-00003E010000}"/>
    <cellStyle name="Comma 2 2 3 10 2" xfId="36544" xr:uid="{00000000-0005-0000-0000-00003F010000}"/>
    <cellStyle name="Comma 2 2 3 10 3" xfId="21311" xr:uid="{00000000-0005-0000-0000-000040010000}"/>
    <cellStyle name="Comma 2 2 3 11" xfId="31533" xr:uid="{00000000-0005-0000-0000-000041010000}"/>
    <cellStyle name="Comma 2 2 3 12" xfId="16296" xr:uid="{00000000-0005-0000-0000-000042010000}"/>
    <cellStyle name="Comma 2 2 3 2" xfId="1171" xr:uid="{00000000-0005-0000-0000-000043010000}"/>
    <cellStyle name="Comma 2 2 3 2 10" xfId="31587" xr:uid="{00000000-0005-0000-0000-000044010000}"/>
    <cellStyle name="Comma 2 2 3 2 11" xfId="16350" xr:uid="{00000000-0005-0000-0000-000045010000}"/>
    <cellStyle name="Comma 2 2 3 2 2" xfId="1279" xr:uid="{00000000-0005-0000-0000-000046010000}"/>
    <cellStyle name="Comma 2 2 3 2 2 10" xfId="16454" xr:uid="{00000000-0005-0000-0000-000047010000}"/>
    <cellStyle name="Comma 2 2 3 2 2 2" xfId="1496" xr:uid="{00000000-0005-0000-0000-000048010000}"/>
    <cellStyle name="Comma 2 2 3 2 2 2 2" xfId="1917" xr:uid="{00000000-0005-0000-0000-000049010000}"/>
    <cellStyle name="Comma 2 2 3 2 2 2 2 2" xfId="2756" xr:uid="{00000000-0005-0000-0000-00004A010000}"/>
    <cellStyle name="Comma 2 2 3 2 2 2 2 2 2" xfId="4446" xr:uid="{00000000-0005-0000-0000-00004B010000}"/>
    <cellStyle name="Comma 2 2 3 2 2 2 2 2 2 2" xfId="14519" xr:uid="{00000000-0005-0000-0000-00004C010000}"/>
    <cellStyle name="Comma 2 2 3 2 2 2 2 2 2 2 2" xfId="44850" xr:uid="{00000000-0005-0000-0000-00004D010000}"/>
    <cellStyle name="Comma 2 2 3 2 2 2 2 2 2 2 3" xfId="29617" xr:uid="{00000000-0005-0000-0000-00004E010000}"/>
    <cellStyle name="Comma 2 2 3 2 2 2 2 2 2 3" xfId="9499" xr:uid="{00000000-0005-0000-0000-00004F010000}"/>
    <cellStyle name="Comma 2 2 3 2 2 2 2 2 2 3 2" xfId="39833" xr:uid="{00000000-0005-0000-0000-000050010000}"/>
    <cellStyle name="Comma 2 2 3 2 2 2 2 2 2 3 3" xfId="24600" xr:uid="{00000000-0005-0000-0000-000051010000}"/>
    <cellStyle name="Comma 2 2 3 2 2 2 2 2 2 4" xfId="34820" xr:uid="{00000000-0005-0000-0000-000052010000}"/>
    <cellStyle name="Comma 2 2 3 2 2 2 2 2 2 5" xfId="19587" xr:uid="{00000000-0005-0000-0000-000053010000}"/>
    <cellStyle name="Comma 2 2 3 2 2 2 2 2 3" xfId="6138" xr:uid="{00000000-0005-0000-0000-000054010000}"/>
    <cellStyle name="Comma 2 2 3 2 2 2 2 2 3 2" xfId="16190" xr:uid="{00000000-0005-0000-0000-000055010000}"/>
    <cellStyle name="Comma 2 2 3 2 2 2 2 2 3 2 2" xfId="46521" xr:uid="{00000000-0005-0000-0000-000056010000}"/>
    <cellStyle name="Comma 2 2 3 2 2 2 2 2 3 2 3" xfId="31288" xr:uid="{00000000-0005-0000-0000-000057010000}"/>
    <cellStyle name="Comma 2 2 3 2 2 2 2 2 3 3" xfId="11170" xr:uid="{00000000-0005-0000-0000-000058010000}"/>
    <cellStyle name="Comma 2 2 3 2 2 2 2 2 3 3 2" xfId="41504" xr:uid="{00000000-0005-0000-0000-000059010000}"/>
    <cellStyle name="Comma 2 2 3 2 2 2 2 2 3 3 3" xfId="26271" xr:uid="{00000000-0005-0000-0000-00005A010000}"/>
    <cellStyle name="Comma 2 2 3 2 2 2 2 2 3 4" xfId="36491" xr:uid="{00000000-0005-0000-0000-00005B010000}"/>
    <cellStyle name="Comma 2 2 3 2 2 2 2 2 3 5" xfId="21258" xr:uid="{00000000-0005-0000-0000-00005C010000}"/>
    <cellStyle name="Comma 2 2 3 2 2 2 2 2 4" xfId="12848" xr:uid="{00000000-0005-0000-0000-00005D010000}"/>
    <cellStyle name="Comma 2 2 3 2 2 2 2 2 4 2" xfId="43179" xr:uid="{00000000-0005-0000-0000-00005E010000}"/>
    <cellStyle name="Comma 2 2 3 2 2 2 2 2 4 3" xfId="27946" xr:uid="{00000000-0005-0000-0000-00005F010000}"/>
    <cellStyle name="Comma 2 2 3 2 2 2 2 2 5" xfId="7827" xr:uid="{00000000-0005-0000-0000-000060010000}"/>
    <cellStyle name="Comma 2 2 3 2 2 2 2 2 5 2" xfId="38162" xr:uid="{00000000-0005-0000-0000-000061010000}"/>
    <cellStyle name="Comma 2 2 3 2 2 2 2 2 5 3" xfId="22929" xr:uid="{00000000-0005-0000-0000-000062010000}"/>
    <cellStyle name="Comma 2 2 3 2 2 2 2 2 6" xfId="33150" xr:uid="{00000000-0005-0000-0000-000063010000}"/>
    <cellStyle name="Comma 2 2 3 2 2 2 2 2 7" xfId="17916" xr:uid="{00000000-0005-0000-0000-000064010000}"/>
    <cellStyle name="Comma 2 2 3 2 2 2 2 3" xfId="3609" xr:uid="{00000000-0005-0000-0000-000065010000}"/>
    <cellStyle name="Comma 2 2 3 2 2 2 2 3 2" xfId="13683" xr:uid="{00000000-0005-0000-0000-000066010000}"/>
    <cellStyle name="Comma 2 2 3 2 2 2 2 3 2 2" xfId="44014" xr:uid="{00000000-0005-0000-0000-000067010000}"/>
    <cellStyle name="Comma 2 2 3 2 2 2 2 3 2 3" xfId="28781" xr:uid="{00000000-0005-0000-0000-000068010000}"/>
    <cellStyle name="Comma 2 2 3 2 2 2 2 3 3" xfId="8663" xr:uid="{00000000-0005-0000-0000-000069010000}"/>
    <cellStyle name="Comma 2 2 3 2 2 2 2 3 3 2" xfId="38997" xr:uid="{00000000-0005-0000-0000-00006A010000}"/>
    <cellStyle name="Comma 2 2 3 2 2 2 2 3 3 3" xfId="23764" xr:uid="{00000000-0005-0000-0000-00006B010000}"/>
    <cellStyle name="Comma 2 2 3 2 2 2 2 3 4" xfId="33984" xr:uid="{00000000-0005-0000-0000-00006C010000}"/>
    <cellStyle name="Comma 2 2 3 2 2 2 2 3 5" xfId="18751" xr:uid="{00000000-0005-0000-0000-00006D010000}"/>
    <cellStyle name="Comma 2 2 3 2 2 2 2 4" xfId="5302" xr:uid="{00000000-0005-0000-0000-00006E010000}"/>
    <cellStyle name="Comma 2 2 3 2 2 2 2 4 2" xfId="15354" xr:uid="{00000000-0005-0000-0000-00006F010000}"/>
    <cellStyle name="Comma 2 2 3 2 2 2 2 4 2 2" xfId="45685" xr:uid="{00000000-0005-0000-0000-000070010000}"/>
    <cellStyle name="Comma 2 2 3 2 2 2 2 4 2 3" xfId="30452" xr:uid="{00000000-0005-0000-0000-000071010000}"/>
    <cellStyle name="Comma 2 2 3 2 2 2 2 4 3" xfId="10334" xr:uid="{00000000-0005-0000-0000-000072010000}"/>
    <cellStyle name="Comma 2 2 3 2 2 2 2 4 3 2" xfId="40668" xr:uid="{00000000-0005-0000-0000-000073010000}"/>
    <cellStyle name="Comma 2 2 3 2 2 2 2 4 3 3" xfId="25435" xr:uid="{00000000-0005-0000-0000-000074010000}"/>
    <cellStyle name="Comma 2 2 3 2 2 2 2 4 4" xfId="35655" xr:uid="{00000000-0005-0000-0000-000075010000}"/>
    <cellStyle name="Comma 2 2 3 2 2 2 2 4 5" xfId="20422" xr:uid="{00000000-0005-0000-0000-000076010000}"/>
    <cellStyle name="Comma 2 2 3 2 2 2 2 5" xfId="12012" xr:uid="{00000000-0005-0000-0000-000077010000}"/>
    <cellStyle name="Comma 2 2 3 2 2 2 2 5 2" xfId="42343" xr:uid="{00000000-0005-0000-0000-000078010000}"/>
    <cellStyle name="Comma 2 2 3 2 2 2 2 5 3" xfId="27110" xr:uid="{00000000-0005-0000-0000-000079010000}"/>
    <cellStyle name="Comma 2 2 3 2 2 2 2 6" xfId="6991" xr:uid="{00000000-0005-0000-0000-00007A010000}"/>
    <cellStyle name="Comma 2 2 3 2 2 2 2 6 2" xfId="37326" xr:uid="{00000000-0005-0000-0000-00007B010000}"/>
    <cellStyle name="Comma 2 2 3 2 2 2 2 6 3" xfId="22093" xr:uid="{00000000-0005-0000-0000-00007C010000}"/>
    <cellStyle name="Comma 2 2 3 2 2 2 2 7" xfId="32314" xr:uid="{00000000-0005-0000-0000-00007D010000}"/>
    <cellStyle name="Comma 2 2 3 2 2 2 2 8" xfId="17080" xr:uid="{00000000-0005-0000-0000-00007E010000}"/>
    <cellStyle name="Comma 2 2 3 2 2 2 3" xfId="2338" xr:uid="{00000000-0005-0000-0000-00007F010000}"/>
    <cellStyle name="Comma 2 2 3 2 2 2 3 2" xfId="4028" xr:uid="{00000000-0005-0000-0000-000080010000}"/>
    <cellStyle name="Comma 2 2 3 2 2 2 3 2 2" xfId="14101" xr:uid="{00000000-0005-0000-0000-000081010000}"/>
    <cellStyle name="Comma 2 2 3 2 2 2 3 2 2 2" xfId="44432" xr:uid="{00000000-0005-0000-0000-000082010000}"/>
    <cellStyle name="Comma 2 2 3 2 2 2 3 2 2 3" xfId="29199" xr:uid="{00000000-0005-0000-0000-000083010000}"/>
    <cellStyle name="Comma 2 2 3 2 2 2 3 2 3" xfId="9081" xr:uid="{00000000-0005-0000-0000-000084010000}"/>
    <cellStyle name="Comma 2 2 3 2 2 2 3 2 3 2" xfId="39415" xr:uid="{00000000-0005-0000-0000-000085010000}"/>
    <cellStyle name="Comma 2 2 3 2 2 2 3 2 3 3" xfId="24182" xr:uid="{00000000-0005-0000-0000-000086010000}"/>
    <cellStyle name="Comma 2 2 3 2 2 2 3 2 4" xfId="34402" xr:uid="{00000000-0005-0000-0000-000087010000}"/>
    <cellStyle name="Comma 2 2 3 2 2 2 3 2 5" xfId="19169" xr:uid="{00000000-0005-0000-0000-000088010000}"/>
    <cellStyle name="Comma 2 2 3 2 2 2 3 3" xfId="5720" xr:uid="{00000000-0005-0000-0000-000089010000}"/>
    <cellStyle name="Comma 2 2 3 2 2 2 3 3 2" xfId="15772" xr:uid="{00000000-0005-0000-0000-00008A010000}"/>
    <cellStyle name="Comma 2 2 3 2 2 2 3 3 2 2" xfId="46103" xr:uid="{00000000-0005-0000-0000-00008B010000}"/>
    <cellStyle name="Comma 2 2 3 2 2 2 3 3 2 3" xfId="30870" xr:uid="{00000000-0005-0000-0000-00008C010000}"/>
    <cellStyle name="Comma 2 2 3 2 2 2 3 3 3" xfId="10752" xr:uid="{00000000-0005-0000-0000-00008D010000}"/>
    <cellStyle name="Comma 2 2 3 2 2 2 3 3 3 2" xfId="41086" xr:uid="{00000000-0005-0000-0000-00008E010000}"/>
    <cellStyle name="Comma 2 2 3 2 2 2 3 3 3 3" xfId="25853" xr:uid="{00000000-0005-0000-0000-00008F010000}"/>
    <cellStyle name="Comma 2 2 3 2 2 2 3 3 4" xfId="36073" xr:uid="{00000000-0005-0000-0000-000090010000}"/>
    <cellStyle name="Comma 2 2 3 2 2 2 3 3 5" xfId="20840" xr:uid="{00000000-0005-0000-0000-000091010000}"/>
    <cellStyle name="Comma 2 2 3 2 2 2 3 4" xfId="12430" xr:uid="{00000000-0005-0000-0000-000092010000}"/>
    <cellStyle name="Comma 2 2 3 2 2 2 3 4 2" xfId="42761" xr:uid="{00000000-0005-0000-0000-000093010000}"/>
    <cellStyle name="Comma 2 2 3 2 2 2 3 4 3" xfId="27528" xr:uid="{00000000-0005-0000-0000-000094010000}"/>
    <cellStyle name="Comma 2 2 3 2 2 2 3 5" xfId="7409" xr:uid="{00000000-0005-0000-0000-000095010000}"/>
    <cellStyle name="Comma 2 2 3 2 2 2 3 5 2" xfId="37744" xr:uid="{00000000-0005-0000-0000-000096010000}"/>
    <cellStyle name="Comma 2 2 3 2 2 2 3 5 3" xfId="22511" xr:uid="{00000000-0005-0000-0000-000097010000}"/>
    <cellStyle name="Comma 2 2 3 2 2 2 3 6" xfId="32732" xr:uid="{00000000-0005-0000-0000-000098010000}"/>
    <cellStyle name="Comma 2 2 3 2 2 2 3 7" xfId="17498" xr:uid="{00000000-0005-0000-0000-000099010000}"/>
    <cellStyle name="Comma 2 2 3 2 2 2 4" xfId="3191" xr:uid="{00000000-0005-0000-0000-00009A010000}"/>
    <cellStyle name="Comma 2 2 3 2 2 2 4 2" xfId="13265" xr:uid="{00000000-0005-0000-0000-00009B010000}"/>
    <cellStyle name="Comma 2 2 3 2 2 2 4 2 2" xfId="43596" xr:uid="{00000000-0005-0000-0000-00009C010000}"/>
    <cellStyle name="Comma 2 2 3 2 2 2 4 2 3" xfId="28363" xr:uid="{00000000-0005-0000-0000-00009D010000}"/>
    <cellStyle name="Comma 2 2 3 2 2 2 4 3" xfId="8245" xr:uid="{00000000-0005-0000-0000-00009E010000}"/>
    <cellStyle name="Comma 2 2 3 2 2 2 4 3 2" xfId="38579" xr:uid="{00000000-0005-0000-0000-00009F010000}"/>
    <cellStyle name="Comma 2 2 3 2 2 2 4 3 3" xfId="23346" xr:uid="{00000000-0005-0000-0000-0000A0010000}"/>
    <cellStyle name="Comma 2 2 3 2 2 2 4 4" xfId="33566" xr:uid="{00000000-0005-0000-0000-0000A1010000}"/>
    <cellStyle name="Comma 2 2 3 2 2 2 4 5" xfId="18333" xr:uid="{00000000-0005-0000-0000-0000A2010000}"/>
    <cellStyle name="Comma 2 2 3 2 2 2 5" xfId="4884" xr:uid="{00000000-0005-0000-0000-0000A3010000}"/>
    <cellStyle name="Comma 2 2 3 2 2 2 5 2" xfId="14936" xr:uid="{00000000-0005-0000-0000-0000A4010000}"/>
    <cellStyle name="Comma 2 2 3 2 2 2 5 2 2" xfId="45267" xr:uid="{00000000-0005-0000-0000-0000A5010000}"/>
    <cellStyle name="Comma 2 2 3 2 2 2 5 2 3" xfId="30034" xr:uid="{00000000-0005-0000-0000-0000A6010000}"/>
    <cellStyle name="Comma 2 2 3 2 2 2 5 3" xfId="9916" xr:uid="{00000000-0005-0000-0000-0000A7010000}"/>
    <cellStyle name="Comma 2 2 3 2 2 2 5 3 2" xfId="40250" xr:uid="{00000000-0005-0000-0000-0000A8010000}"/>
    <cellStyle name="Comma 2 2 3 2 2 2 5 3 3" xfId="25017" xr:uid="{00000000-0005-0000-0000-0000A9010000}"/>
    <cellStyle name="Comma 2 2 3 2 2 2 5 4" xfId="35237" xr:uid="{00000000-0005-0000-0000-0000AA010000}"/>
    <cellStyle name="Comma 2 2 3 2 2 2 5 5" xfId="20004" xr:uid="{00000000-0005-0000-0000-0000AB010000}"/>
    <cellStyle name="Comma 2 2 3 2 2 2 6" xfId="11594" xr:uid="{00000000-0005-0000-0000-0000AC010000}"/>
    <cellStyle name="Comma 2 2 3 2 2 2 6 2" xfId="41925" xr:uid="{00000000-0005-0000-0000-0000AD010000}"/>
    <cellStyle name="Comma 2 2 3 2 2 2 6 3" xfId="26692" xr:uid="{00000000-0005-0000-0000-0000AE010000}"/>
    <cellStyle name="Comma 2 2 3 2 2 2 7" xfId="6573" xr:uid="{00000000-0005-0000-0000-0000AF010000}"/>
    <cellStyle name="Comma 2 2 3 2 2 2 7 2" xfId="36908" xr:uid="{00000000-0005-0000-0000-0000B0010000}"/>
    <cellStyle name="Comma 2 2 3 2 2 2 7 3" xfId="21675" xr:uid="{00000000-0005-0000-0000-0000B1010000}"/>
    <cellStyle name="Comma 2 2 3 2 2 2 8" xfId="31896" xr:uid="{00000000-0005-0000-0000-0000B2010000}"/>
    <cellStyle name="Comma 2 2 3 2 2 2 9" xfId="16662" xr:uid="{00000000-0005-0000-0000-0000B3010000}"/>
    <cellStyle name="Comma 2 2 3 2 2 3" xfId="1709" xr:uid="{00000000-0005-0000-0000-0000B4010000}"/>
    <cellStyle name="Comma 2 2 3 2 2 3 2" xfId="2548" xr:uid="{00000000-0005-0000-0000-0000B5010000}"/>
    <cellStyle name="Comma 2 2 3 2 2 3 2 2" xfId="4238" xr:uid="{00000000-0005-0000-0000-0000B6010000}"/>
    <cellStyle name="Comma 2 2 3 2 2 3 2 2 2" xfId="14311" xr:uid="{00000000-0005-0000-0000-0000B7010000}"/>
    <cellStyle name="Comma 2 2 3 2 2 3 2 2 2 2" xfId="44642" xr:uid="{00000000-0005-0000-0000-0000B8010000}"/>
    <cellStyle name="Comma 2 2 3 2 2 3 2 2 2 3" xfId="29409" xr:uid="{00000000-0005-0000-0000-0000B9010000}"/>
    <cellStyle name="Comma 2 2 3 2 2 3 2 2 3" xfId="9291" xr:uid="{00000000-0005-0000-0000-0000BA010000}"/>
    <cellStyle name="Comma 2 2 3 2 2 3 2 2 3 2" xfId="39625" xr:uid="{00000000-0005-0000-0000-0000BB010000}"/>
    <cellStyle name="Comma 2 2 3 2 2 3 2 2 3 3" xfId="24392" xr:uid="{00000000-0005-0000-0000-0000BC010000}"/>
    <cellStyle name="Comma 2 2 3 2 2 3 2 2 4" xfId="34612" xr:uid="{00000000-0005-0000-0000-0000BD010000}"/>
    <cellStyle name="Comma 2 2 3 2 2 3 2 2 5" xfId="19379" xr:uid="{00000000-0005-0000-0000-0000BE010000}"/>
    <cellStyle name="Comma 2 2 3 2 2 3 2 3" xfId="5930" xr:uid="{00000000-0005-0000-0000-0000BF010000}"/>
    <cellStyle name="Comma 2 2 3 2 2 3 2 3 2" xfId="15982" xr:uid="{00000000-0005-0000-0000-0000C0010000}"/>
    <cellStyle name="Comma 2 2 3 2 2 3 2 3 2 2" xfId="46313" xr:uid="{00000000-0005-0000-0000-0000C1010000}"/>
    <cellStyle name="Comma 2 2 3 2 2 3 2 3 2 3" xfId="31080" xr:uid="{00000000-0005-0000-0000-0000C2010000}"/>
    <cellStyle name="Comma 2 2 3 2 2 3 2 3 3" xfId="10962" xr:uid="{00000000-0005-0000-0000-0000C3010000}"/>
    <cellStyle name="Comma 2 2 3 2 2 3 2 3 3 2" xfId="41296" xr:uid="{00000000-0005-0000-0000-0000C4010000}"/>
    <cellStyle name="Comma 2 2 3 2 2 3 2 3 3 3" xfId="26063" xr:uid="{00000000-0005-0000-0000-0000C5010000}"/>
    <cellStyle name="Comma 2 2 3 2 2 3 2 3 4" xfId="36283" xr:uid="{00000000-0005-0000-0000-0000C6010000}"/>
    <cellStyle name="Comma 2 2 3 2 2 3 2 3 5" xfId="21050" xr:uid="{00000000-0005-0000-0000-0000C7010000}"/>
    <cellStyle name="Comma 2 2 3 2 2 3 2 4" xfId="12640" xr:uid="{00000000-0005-0000-0000-0000C8010000}"/>
    <cellStyle name="Comma 2 2 3 2 2 3 2 4 2" xfId="42971" xr:uid="{00000000-0005-0000-0000-0000C9010000}"/>
    <cellStyle name="Comma 2 2 3 2 2 3 2 4 3" xfId="27738" xr:uid="{00000000-0005-0000-0000-0000CA010000}"/>
    <cellStyle name="Comma 2 2 3 2 2 3 2 5" xfId="7619" xr:uid="{00000000-0005-0000-0000-0000CB010000}"/>
    <cellStyle name="Comma 2 2 3 2 2 3 2 5 2" xfId="37954" xr:uid="{00000000-0005-0000-0000-0000CC010000}"/>
    <cellStyle name="Comma 2 2 3 2 2 3 2 5 3" xfId="22721" xr:uid="{00000000-0005-0000-0000-0000CD010000}"/>
    <cellStyle name="Comma 2 2 3 2 2 3 2 6" xfId="32942" xr:uid="{00000000-0005-0000-0000-0000CE010000}"/>
    <cellStyle name="Comma 2 2 3 2 2 3 2 7" xfId="17708" xr:uid="{00000000-0005-0000-0000-0000CF010000}"/>
    <cellStyle name="Comma 2 2 3 2 2 3 3" xfId="3401" xr:uid="{00000000-0005-0000-0000-0000D0010000}"/>
    <cellStyle name="Comma 2 2 3 2 2 3 3 2" xfId="13475" xr:uid="{00000000-0005-0000-0000-0000D1010000}"/>
    <cellStyle name="Comma 2 2 3 2 2 3 3 2 2" xfId="43806" xr:uid="{00000000-0005-0000-0000-0000D2010000}"/>
    <cellStyle name="Comma 2 2 3 2 2 3 3 2 3" xfId="28573" xr:uid="{00000000-0005-0000-0000-0000D3010000}"/>
    <cellStyle name="Comma 2 2 3 2 2 3 3 3" xfId="8455" xr:uid="{00000000-0005-0000-0000-0000D4010000}"/>
    <cellStyle name="Comma 2 2 3 2 2 3 3 3 2" xfId="38789" xr:uid="{00000000-0005-0000-0000-0000D5010000}"/>
    <cellStyle name="Comma 2 2 3 2 2 3 3 3 3" xfId="23556" xr:uid="{00000000-0005-0000-0000-0000D6010000}"/>
    <cellStyle name="Comma 2 2 3 2 2 3 3 4" xfId="33776" xr:uid="{00000000-0005-0000-0000-0000D7010000}"/>
    <cellStyle name="Comma 2 2 3 2 2 3 3 5" xfId="18543" xr:uid="{00000000-0005-0000-0000-0000D8010000}"/>
    <cellStyle name="Comma 2 2 3 2 2 3 4" xfId="5094" xr:uid="{00000000-0005-0000-0000-0000D9010000}"/>
    <cellStyle name="Comma 2 2 3 2 2 3 4 2" xfId="15146" xr:uid="{00000000-0005-0000-0000-0000DA010000}"/>
    <cellStyle name="Comma 2 2 3 2 2 3 4 2 2" xfId="45477" xr:uid="{00000000-0005-0000-0000-0000DB010000}"/>
    <cellStyle name="Comma 2 2 3 2 2 3 4 2 3" xfId="30244" xr:uid="{00000000-0005-0000-0000-0000DC010000}"/>
    <cellStyle name="Comma 2 2 3 2 2 3 4 3" xfId="10126" xr:uid="{00000000-0005-0000-0000-0000DD010000}"/>
    <cellStyle name="Comma 2 2 3 2 2 3 4 3 2" xfId="40460" xr:uid="{00000000-0005-0000-0000-0000DE010000}"/>
    <cellStyle name="Comma 2 2 3 2 2 3 4 3 3" xfId="25227" xr:uid="{00000000-0005-0000-0000-0000DF010000}"/>
    <cellStyle name="Comma 2 2 3 2 2 3 4 4" xfId="35447" xr:uid="{00000000-0005-0000-0000-0000E0010000}"/>
    <cellStyle name="Comma 2 2 3 2 2 3 4 5" xfId="20214" xr:uid="{00000000-0005-0000-0000-0000E1010000}"/>
    <cellStyle name="Comma 2 2 3 2 2 3 5" xfId="11804" xr:uid="{00000000-0005-0000-0000-0000E2010000}"/>
    <cellStyle name="Comma 2 2 3 2 2 3 5 2" xfId="42135" xr:uid="{00000000-0005-0000-0000-0000E3010000}"/>
    <cellStyle name="Comma 2 2 3 2 2 3 5 3" xfId="26902" xr:uid="{00000000-0005-0000-0000-0000E4010000}"/>
    <cellStyle name="Comma 2 2 3 2 2 3 6" xfId="6783" xr:uid="{00000000-0005-0000-0000-0000E5010000}"/>
    <cellStyle name="Comma 2 2 3 2 2 3 6 2" xfId="37118" xr:uid="{00000000-0005-0000-0000-0000E6010000}"/>
    <cellStyle name="Comma 2 2 3 2 2 3 6 3" xfId="21885" xr:uid="{00000000-0005-0000-0000-0000E7010000}"/>
    <cellStyle name="Comma 2 2 3 2 2 3 7" xfId="32106" xr:uid="{00000000-0005-0000-0000-0000E8010000}"/>
    <cellStyle name="Comma 2 2 3 2 2 3 8" xfId="16872" xr:uid="{00000000-0005-0000-0000-0000E9010000}"/>
    <cellStyle name="Comma 2 2 3 2 2 4" xfId="2130" xr:uid="{00000000-0005-0000-0000-0000EA010000}"/>
    <cellStyle name="Comma 2 2 3 2 2 4 2" xfId="3820" xr:uid="{00000000-0005-0000-0000-0000EB010000}"/>
    <cellStyle name="Comma 2 2 3 2 2 4 2 2" xfId="13893" xr:uid="{00000000-0005-0000-0000-0000EC010000}"/>
    <cellStyle name="Comma 2 2 3 2 2 4 2 2 2" xfId="44224" xr:uid="{00000000-0005-0000-0000-0000ED010000}"/>
    <cellStyle name="Comma 2 2 3 2 2 4 2 2 3" xfId="28991" xr:uid="{00000000-0005-0000-0000-0000EE010000}"/>
    <cellStyle name="Comma 2 2 3 2 2 4 2 3" xfId="8873" xr:uid="{00000000-0005-0000-0000-0000EF010000}"/>
    <cellStyle name="Comma 2 2 3 2 2 4 2 3 2" xfId="39207" xr:uid="{00000000-0005-0000-0000-0000F0010000}"/>
    <cellStyle name="Comma 2 2 3 2 2 4 2 3 3" xfId="23974" xr:uid="{00000000-0005-0000-0000-0000F1010000}"/>
    <cellStyle name="Comma 2 2 3 2 2 4 2 4" xfId="34194" xr:uid="{00000000-0005-0000-0000-0000F2010000}"/>
    <cellStyle name="Comma 2 2 3 2 2 4 2 5" xfId="18961" xr:uid="{00000000-0005-0000-0000-0000F3010000}"/>
    <cellStyle name="Comma 2 2 3 2 2 4 3" xfId="5512" xr:uid="{00000000-0005-0000-0000-0000F4010000}"/>
    <cellStyle name="Comma 2 2 3 2 2 4 3 2" xfId="15564" xr:uid="{00000000-0005-0000-0000-0000F5010000}"/>
    <cellStyle name="Comma 2 2 3 2 2 4 3 2 2" xfId="45895" xr:uid="{00000000-0005-0000-0000-0000F6010000}"/>
    <cellStyle name="Comma 2 2 3 2 2 4 3 2 3" xfId="30662" xr:uid="{00000000-0005-0000-0000-0000F7010000}"/>
    <cellStyle name="Comma 2 2 3 2 2 4 3 3" xfId="10544" xr:uid="{00000000-0005-0000-0000-0000F8010000}"/>
    <cellStyle name="Comma 2 2 3 2 2 4 3 3 2" xfId="40878" xr:uid="{00000000-0005-0000-0000-0000F9010000}"/>
    <cellStyle name="Comma 2 2 3 2 2 4 3 3 3" xfId="25645" xr:uid="{00000000-0005-0000-0000-0000FA010000}"/>
    <cellStyle name="Comma 2 2 3 2 2 4 3 4" xfId="35865" xr:uid="{00000000-0005-0000-0000-0000FB010000}"/>
    <cellStyle name="Comma 2 2 3 2 2 4 3 5" xfId="20632" xr:uid="{00000000-0005-0000-0000-0000FC010000}"/>
    <cellStyle name="Comma 2 2 3 2 2 4 4" xfId="12222" xr:uid="{00000000-0005-0000-0000-0000FD010000}"/>
    <cellStyle name="Comma 2 2 3 2 2 4 4 2" xfId="42553" xr:uid="{00000000-0005-0000-0000-0000FE010000}"/>
    <cellStyle name="Comma 2 2 3 2 2 4 4 3" xfId="27320" xr:uid="{00000000-0005-0000-0000-0000FF010000}"/>
    <cellStyle name="Comma 2 2 3 2 2 4 5" xfId="7201" xr:uid="{00000000-0005-0000-0000-000000020000}"/>
    <cellStyle name="Comma 2 2 3 2 2 4 5 2" xfId="37536" xr:uid="{00000000-0005-0000-0000-000001020000}"/>
    <cellStyle name="Comma 2 2 3 2 2 4 5 3" xfId="22303" xr:uid="{00000000-0005-0000-0000-000002020000}"/>
    <cellStyle name="Comma 2 2 3 2 2 4 6" xfId="32524" xr:uid="{00000000-0005-0000-0000-000003020000}"/>
    <cellStyle name="Comma 2 2 3 2 2 4 7" xfId="17290" xr:uid="{00000000-0005-0000-0000-000004020000}"/>
    <cellStyle name="Comma 2 2 3 2 2 5" xfId="2983" xr:uid="{00000000-0005-0000-0000-000005020000}"/>
    <cellStyle name="Comma 2 2 3 2 2 5 2" xfId="13057" xr:uid="{00000000-0005-0000-0000-000006020000}"/>
    <cellStyle name="Comma 2 2 3 2 2 5 2 2" xfId="43388" xr:uid="{00000000-0005-0000-0000-000007020000}"/>
    <cellStyle name="Comma 2 2 3 2 2 5 2 3" xfId="28155" xr:uid="{00000000-0005-0000-0000-000008020000}"/>
    <cellStyle name="Comma 2 2 3 2 2 5 3" xfId="8037" xr:uid="{00000000-0005-0000-0000-000009020000}"/>
    <cellStyle name="Comma 2 2 3 2 2 5 3 2" xfId="38371" xr:uid="{00000000-0005-0000-0000-00000A020000}"/>
    <cellStyle name="Comma 2 2 3 2 2 5 3 3" xfId="23138" xr:uid="{00000000-0005-0000-0000-00000B020000}"/>
    <cellStyle name="Comma 2 2 3 2 2 5 4" xfId="33358" xr:uid="{00000000-0005-0000-0000-00000C020000}"/>
    <cellStyle name="Comma 2 2 3 2 2 5 5" xfId="18125" xr:uid="{00000000-0005-0000-0000-00000D020000}"/>
    <cellStyle name="Comma 2 2 3 2 2 6" xfId="4676" xr:uid="{00000000-0005-0000-0000-00000E020000}"/>
    <cellStyle name="Comma 2 2 3 2 2 6 2" xfId="14728" xr:uid="{00000000-0005-0000-0000-00000F020000}"/>
    <cellStyle name="Comma 2 2 3 2 2 6 2 2" xfId="45059" xr:uid="{00000000-0005-0000-0000-000010020000}"/>
    <cellStyle name="Comma 2 2 3 2 2 6 2 3" xfId="29826" xr:uid="{00000000-0005-0000-0000-000011020000}"/>
    <cellStyle name="Comma 2 2 3 2 2 6 3" xfId="9708" xr:uid="{00000000-0005-0000-0000-000012020000}"/>
    <cellStyle name="Comma 2 2 3 2 2 6 3 2" xfId="40042" xr:uid="{00000000-0005-0000-0000-000013020000}"/>
    <cellStyle name="Comma 2 2 3 2 2 6 3 3" xfId="24809" xr:uid="{00000000-0005-0000-0000-000014020000}"/>
    <cellStyle name="Comma 2 2 3 2 2 6 4" xfId="35029" xr:uid="{00000000-0005-0000-0000-000015020000}"/>
    <cellStyle name="Comma 2 2 3 2 2 6 5" xfId="19796" xr:uid="{00000000-0005-0000-0000-000016020000}"/>
    <cellStyle name="Comma 2 2 3 2 2 7" xfId="11386" xr:uid="{00000000-0005-0000-0000-000017020000}"/>
    <cellStyle name="Comma 2 2 3 2 2 7 2" xfId="41717" xr:uid="{00000000-0005-0000-0000-000018020000}"/>
    <cellStyle name="Comma 2 2 3 2 2 7 3" xfId="26484" xr:uid="{00000000-0005-0000-0000-000019020000}"/>
    <cellStyle name="Comma 2 2 3 2 2 8" xfId="6365" xr:uid="{00000000-0005-0000-0000-00001A020000}"/>
    <cellStyle name="Comma 2 2 3 2 2 8 2" xfId="36700" xr:uid="{00000000-0005-0000-0000-00001B020000}"/>
    <cellStyle name="Comma 2 2 3 2 2 8 3" xfId="21467" xr:uid="{00000000-0005-0000-0000-00001C020000}"/>
    <cellStyle name="Comma 2 2 3 2 2 9" xfId="31688" xr:uid="{00000000-0005-0000-0000-00001D020000}"/>
    <cellStyle name="Comma 2 2 3 2 3" xfId="1392" xr:uid="{00000000-0005-0000-0000-00001E020000}"/>
    <cellStyle name="Comma 2 2 3 2 3 2" xfId="1813" xr:uid="{00000000-0005-0000-0000-00001F020000}"/>
    <cellStyle name="Comma 2 2 3 2 3 2 2" xfId="2652" xr:uid="{00000000-0005-0000-0000-000020020000}"/>
    <cellStyle name="Comma 2 2 3 2 3 2 2 2" xfId="4342" xr:uid="{00000000-0005-0000-0000-000021020000}"/>
    <cellStyle name="Comma 2 2 3 2 3 2 2 2 2" xfId="14415" xr:uid="{00000000-0005-0000-0000-000022020000}"/>
    <cellStyle name="Comma 2 2 3 2 3 2 2 2 2 2" xfId="44746" xr:uid="{00000000-0005-0000-0000-000023020000}"/>
    <cellStyle name="Comma 2 2 3 2 3 2 2 2 2 3" xfId="29513" xr:uid="{00000000-0005-0000-0000-000024020000}"/>
    <cellStyle name="Comma 2 2 3 2 3 2 2 2 3" xfId="9395" xr:uid="{00000000-0005-0000-0000-000025020000}"/>
    <cellStyle name="Comma 2 2 3 2 3 2 2 2 3 2" xfId="39729" xr:uid="{00000000-0005-0000-0000-000026020000}"/>
    <cellStyle name="Comma 2 2 3 2 3 2 2 2 3 3" xfId="24496" xr:uid="{00000000-0005-0000-0000-000027020000}"/>
    <cellStyle name="Comma 2 2 3 2 3 2 2 2 4" xfId="34716" xr:uid="{00000000-0005-0000-0000-000028020000}"/>
    <cellStyle name="Comma 2 2 3 2 3 2 2 2 5" xfId="19483" xr:uid="{00000000-0005-0000-0000-000029020000}"/>
    <cellStyle name="Comma 2 2 3 2 3 2 2 3" xfId="6034" xr:uid="{00000000-0005-0000-0000-00002A020000}"/>
    <cellStyle name="Comma 2 2 3 2 3 2 2 3 2" xfId="16086" xr:uid="{00000000-0005-0000-0000-00002B020000}"/>
    <cellStyle name="Comma 2 2 3 2 3 2 2 3 2 2" xfId="46417" xr:uid="{00000000-0005-0000-0000-00002C020000}"/>
    <cellStyle name="Comma 2 2 3 2 3 2 2 3 2 3" xfId="31184" xr:uid="{00000000-0005-0000-0000-00002D020000}"/>
    <cellStyle name="Comma 2 2 3 2 3 2 2 3 3" xfId="11066" xr:uid="{00000000-0005-0000-0000-00002E020000}"/>
    <cellStyle name="Comma 2 2 3 2 3 2 2 3 3 2" xfId="41400" xr:uid="{00000000-0005-0000-0000-00002F020000}"/>
    <cellStyle name="Comma 2 2 3 2 3 2 2 3 3 3" xfId="26167" xr:uid="{00000000-0005-0000-0000-000030020000}"/>
    <cellStyle name="Comma 2 2 3 2 3 2 2 3 4" xfId="36387" xr:uid="{00000000-0005-0000-0000-000031020000}"/>
    <cellStyle name="Comma 2 2 3 2 3 2 2 3 5" xfId="21154" xr:uid="{00000000-0005-0000-0000-000032020000}"/>
    <cellStyle name="Comma 2 2 3 2 3 2 2 4" xfId="12744" xr:uid="{00000000-0005-0000-0000-000033020000}"/>
    <cellStyle name="Comma 2 2 3 2 3 2 2 4 2" xfId="43075" xr:uid="{00000000-0005-0000-0000-000034020000}"/>
    <cellStyle name="Comma 2 2 3 2 3 2 2 4 3" xfId="27842" xr:uid="{00000000-0005-0000-0000-000035020000}"/>
    <cellStyle name="Comma 2 2 3 2 3 2 2 5" xfId="7723" xr:uid="{00000000-0005-0000-0000-000036020000}"/>
    <cellStyle name="Comma 2 2 3 2 3 2 2 5 2" xfId="38058" xr:uid="{00000000-0005-0000-0000-000037020000}"/>
    <cellStyle name="Comma 2 2 3 2 3 2 2 5 3" xfId="22825" xr:uid="{00000000-0005-0000-0000-000038020000}"/>
    <cellStyle name="Comma 2 2 3 2 3 2 2 6" xfId="33046" xr:uid="{00000000-0005-0000-0000-000039020000}"/>
    <cellStyle name="Comma 2 2 3 2 3 2 2 7" xfId="17812" xr:uid="{00000000-0005-0000-0000-00003A020000}"/>
    <cellStyle name="Comma 2 2 3 2 3 2 3" xfId="3505" xr:uid="{00000000-0005-0000-0000-00003B020000}"/>
    <cellStyle name="Comma 2 2 3 2 3 2 3 2" xfId="13579" xr:uid="{00000000-0005-0000-0000-00003C020000}"/>
    <cellStyle name="Comma 2 2 3 2 3 2 3 2 2" xfId="43910" xr:uid="{00000000-0005-0000-0000-00003D020000}"/>
    <cellStyle name="Comma 2 2 3 2 3 2 3 2 3" xfId="28677" xr:uid="{00000000-0005-0000-0000-00003E020000}"/>
    <cellStyle name="Comma 2 2 3 2 3 2 3 3" xfId="8559" xr:uid="{00000000-0005-0000-0000-00003F020000}"/>
    <cellStyle name="Comma 2 2 3 2 3 2 3 3 2" xfId="38893" xr:uid="{00000000-0005-0000-0000-000040020000}"/>
    <cellStyle name="Comma 2 2 3 2 3 2 3 3 3" xfId="23660" xr:uid="{00000000-0005-0000-0000-000041020000}"/>
    <cellStyle name="Comma 2 2 3 2 3 2 3 4" xfId="33880" xr:uid="{00000000-0005-0000-0000-000042020000}"/>
    <cellStyle name="Comma 2 2 3 2 3 2 3 5" xfId="18647" xr:uid="{00000000-0005-0000-0000-000043020000}"/>
    <cellStyle name="Comma 2 2 3 2 3 2 4" xfId="5198" xr:uid="{00000000-0005-0000-0000-000044020000}"/>
    <cellStyle name="Comma 2 2 3 2 3 2 4 2" xfId="15250" xr:uid="{00000000-0005-0000-0000-000045020000}"/>
    <cellStyle name="Comma 2 2 3 2 3 2 4 2 2" xfId="45581" xr:uid="{00000000-0005-0000-0000-000046020000}"/>
    <cellStyle name="Comma 2 2 3 2 3 2 4 2 3" xfId="30348" xr:uid="{00000000-0005-0000-0000-000047020000}"/>
    <cellStyle name="Comma 2 2 3 2 3 2 4 3" xfId="10230" xr:uid="{00000000-0005-0000-0000-000048020000}"/>
    <cellStyle name="Comma 2 2 3 2 3 2 4 3 2" xfId="40564" xr:uid="{00000000-0005-0000-0000-000049020000}"/>
    <cellStyle name="Comma 2 2 3 2 3 2 4 3 3" xfId="25331" xr:uid="{00000000-0005-0000-0000-00004A020000}"/>
    <cellStyle name="Comma 2 2 3 2 3 2 4 4" xfId="35551" xr:uid="{00000000-0005-0000-0000-00004B020000}"/>
    <cellStyle name="Comma 2 2 3 2 3 2 4 5" xfId="20318" xr:uid="{00000000-0005-0000-0000-00004C020000}"/>
    <cellStyle name="Comma 2 2 3 2 3 2 5" xfId="11908" xr:uid="{00000000-0005-0000-0000-00004D020000}"/>
    <cellStyle name="Comma 2 2 3 2 3 2 5 2" xfId="42239" xr:uid="{00000000-0005-0000-0000-00004E020000}"/>
    <cellStyle name="Comma 2 2 3 2 3 2 5 3" xfId="27006" xr:uid="{00000000-0005-0000-0000-00004F020000}"/>
    <cellStyle name="Comma 2 2 3 2 3 2 6" xfId="6887" xr:uid="{00000000-0005-0000-0000-000050020000}"/>
    <cellStyle name="Comma 2 2 3 2 3 2 6 2" xfId="37222" xr:uid="{00000000-0005-0000-0000-000051020000}"/>
    <cellStyle name="Comma 2 2 3 2 3 2 6 3" xfId="21989" xr:uid="{00000000-0005-0000-0000-000052020000}"/>
    <cellStyle name="Comma 2 2 3 2 3 2 7" xfId="32210" xr:uid="{00000000-0005-0000-0000-000053020000}"/>
    <cellStyle name="Comma 2 2 3 2 3 2 8" xfId="16976" xr:uid="{00000000-0005-0000-0000-000054020000}"/>
    <cellStyle name="Comma 2 2 3 2 3 3" xfId="2234" xr:uid="{00000000-0005-0000-0000-000055020000}"/>
    <cellStyle name="Comma 2 2 3 2 3 3 2" xfId="3924" xr:uid="{00000000-0005-0000-0000-000056020000}"/>
    <cellStyle name="Comma 2 2 3 2 3 3 2 2" xfId="13997" xr:uid="{00000000-0005-0000-0000-000057020000}"/>
    <cellStyle name="Comma 2 2 3 2 3 3 2 2 2" xfId="44328" xr:uid="{00000000-0005-0000-0000-000058020000}"/>
    <cellStyle name="Comma 2 2 3 2 3 3 2 2 3" xfId="29095" xr:uid="{00000000-0005-0000-0000-000059020000}"/>
    <cellStyle name="Comma 2 2 3 2 3 3 2 3" xfId="8977" xr:uid="{00000000-0005-0000-0000-00005A020000}"/>
    <cellStyle name="Comma 2 2 3 2 3 3 2 3 2" xfId="39311" xr:uid="{00000000-0005-0000-0000-00005B020000}"/>
    <cellStyle name="Comma 2 2 3 2 3 3 2 3 3" xfId="24078" xr:uid="{00000000-0005-0000-0000-00005C020000}"/>
    <cellStyle name="Comma 2 2 3 2 3 3 2 4" xfId="34298" xr:uid="{00000000-0005-0000-0000-00005D020000}"/>
    <cellStyle name="Comma 2 2 3 2 3 3 2 5" xfId="19065" xr:uid="{00000000-0005-0000-0000-00005E020000}"/>
    <cellStyle name="Comma 2 2 3 2 3 3 3" xfId="5616" xr:uid="{00000000-0005-0000-0000-00005F020000}"/>
    <cellStyle name="Comma 2 2 3 2 3 3 3 2" xfId="15668" xr:uid="{00000000-0005-0000-0000-000060020000}"/>
    <cellStyle name="Comma 2 2 3 2 3 3 3 2 2" xfId="45999" xr:uid="{00000000-0005-0000-0000-000061020000}"/>
    <cellStyle name="Comma 2 2 3 2 3 3 3 2 3" xfId="30766" xr:uid="{00000000-0005-0000-0000-000062020000}"/>
    <cellStyle name="Comma 2 2 3 2 3 3 3 3" xfId="10648" xr:uid="{00000000-0005-0000-0000-000063020000}"/>
    <cellStyle name="Comma 2 2 3 2 3 3 3 3 2" xfId="40982" xr:uid="{00000000-0005-0000-0000-000064020000}"/>
    <cellStyle name="Comma 2 2 3 2 3 3 3 3 3" xfId="25749" xr:uid="{00000000-0005-0000-0000-000065020000}"/>
    <cellStyle name="Comma 2 2 3 2 3 3 3 4" xfId="35969" xr:uid="{00000000-0005-0000-0000-000066020000}"/>
    <cellStyle name="Comma 2 2 3 2 3 3 3 5" xfId="20736" xr:uid="{00000000-0005-0000-0000-000067020000}"/>
    <cellStyle name="Comma 2 2 3 2 3 3 4" xfId="12326" xr:uid="{00000000-0005-0000-0000-000068020000}"/>
    <cellStyle name="Comma 2 2 3 2 3 3 4 2" xfId="42657" xr:uid="{00000000-0005-0000-0000-000069020000}"/>
    <cellStyle name="Comma 2 2 3 2 3 3 4 3" xfId="27424" xr:uid="{00000000-0005-0000-0000-00006A020000}"/>
    <cellStyle name="Comma 2 2 3 2 3 3 5" xfId="7305" xr:uid="{00000000-0005-0000-0000-00006B020000}"/>
    <cellStyle name="Comma 2 2 3 2 3 3 5 2" xfId="37640" xr:uid="{00000000-0005-0000-0000-00006C020000}"/>
    <cellStyle name="Comma 2 2 3 2 3 3 5 3" xfId="22407" xr:uid="{00000000-0005-0000-0000-00006D020000}"/>
    <cellStyle name="Comma 2 2 3 2 3 3 6" xfId="32628" xr:uid="{00000000-0005-0000-0000-00006E020000}"/>
    <cellStyle name="Comma 2 2 3 2 3 3 7" xfId="17394" xr:uid="{00000000-0005-0000-0000-00006F020000}"/>
    <cellStyle name="Comma 2 2 3 2 3 4" xfId="3087" xr:uid="{00000000-0005-0000-0000-000070020000}"/>
    <cellStyle name="Comma 2 2 3 2 3 4 2" xfId="13161" xr:uid="{00000000-0005-0000-0000-000071020000}"/>
    <cellStyle name="Comma 2 2 3 2 3 4 2 2" xfId="43492" xr:uid="{00000000-0005-0000-0000-000072020000}"/>
    <cellStyle name="Comma 2 2 3 2 3 4 2 3" xfId="28259" xr:uid="{00000000-0005-0000-0000-000073020000}"/>
    <cellStyle name="Comma 2 2 3 2 3 4 3" xfId="8141" xr:uid="{00000000-0005-0000-0000-000074020000}"/>
    <cellStyle name="Comma 2 2 3 2 3 4 3 2" xfId="38475" xr:uid="{00000000-0005-0000-0000-000075020000}"/>
    <cellStyle name="Comma 2 2 3 2 3 4 3 3" xfId="23242" xr:uid="{00000000-0005-0000-0000-000076020000}"/>
    <cellStyle name="Comma 2 2 3 2 3 4 4" xfId="33462" xr:uid="{00000000-0005-0000-0000-000077020000}"/>
    <cellStyle name="Comma 2 2 3 2 3 4 5" xfId="18229" xr:uid="{00000000-0005-0000-0000-000078020000}"/>
    <cellStyle name="Comma 2 2 3 2 3 5" xfId="4780" xr:uid="{00000000-0005-0000-0000-000079020000}"/>
    <cellStyle name="Comma 2 2 3 2 3 5 2" xfId="14832" xr:uid="{00000000-0005-0000-0000-00007A020000}"/>
    <cellStyle name="Comma 2 2 3 2 3 5 2 2" xfId="45163" xr:uid="{00000000-0005-0000-0000-00007B020000}"/>
    <cellStyle name="Comma 2 2 3 2 3 5 2 3" xfId="29930" xr:uid="{00000000-0005-0000-0000-00007C020000}"/>
    <cellStyle name="Comma 2 2 3 2 3 5 3" xfId="9812" xr:uid="{00000000-0005-0000-0000-00007D020000}"/>
    <cellStyle name="Comma 2 2 3 2 3 5 3 2" xfId="40146" xr:uid="{00000000-0005-0000-0000-00007E020000}"/>
    <cellStyle name="Comma 2 2 3 2 3 5 3 3" xfId="24913" xr:uid="{00000000-0005-0000-0000-00007F020000}"/>
    <cellStyle name="Comma 2 2 3 2 3 5 4" xfId="35133" xr:uid="{00000000-0005-0000-0000-000080020000}"/>
    <cellStyle name="Comma 2 2 3 2 3 5 5" xfId="19900" xr:uid="{00000000-0005-0000-0000-000081020000}"/>
    <cellStyle name="Comma 2 2 3 2 3 6" xfId="11490" xr:uid="{00000000-0005-0000-0000-000082020000}"/>
    <cellStyle name="Comma 2 2 3 2 3 6 2" xfId="41821" xr:uid="{00000000-0005-0000-0000-000083020000}"/>
    <cellStyle name="Comma 2 2 3 2 3 6 3" xfId="26588" xr:uid="{00000000-0005-0000-0000-000084020000}"/>
    <cellStyle name="Comma 2 2 3 2 3 7" xfId="6469" xr:uid="{00000000-0005-0000-0000-000085020000}"/>
    <cellStyle name="Comma 2 2 3 2 3 7 2" xfId="36804" xr:uid="{00000000-0005-0000-0000-000086020000}"/>
    <cellStyle name="Comma 2 2 3 2 3 7 3" xfId="21571" xr:uid="{00000000-0005-0000-0000-000087020000}"/>
    <cellStyle name="Comma 2 2 3 2 3 8" xfId="31792" xr:uid="{00000000-0005-0000-0000-000088020000}"/>
    <cellStyle name="Comma 2 2 3 2 3 9" xfId="16558" xr:uid="{00000000-0005-0000-0000-000089020000}"/>
    <cellStyle name="Comma 2 2 3 2 4" xfId="1605" xr:uid="{00000000-0005-0000-0000-00008A020000}"/>
    <cellStyle name="Comma 2 2 3 2 4 2" xfId="2444" xr:uid="{00000000-0005-0000-0000-00008B020000}"/>
    <cellStyle name="Comma 2 2 3 2 4 2 2" xfId="4134" xr:uid="{00000000-0005-0000-0000-00008C020000}"/>
    <cellStyle name="Comma 2 2 3 2 4 2 2 2" xfId="14207" xr:uid="{00000000-0005-0000-0000-00008D020000}"/>
    <cellStyle name="Comma 2 2 3 2 4 2 2 2 2" xfId="44538" xr:uid="{00000000-0005-0000-0000-00008E020000}"/>
    <cellStyle name="Comma 2 2 3 2 4 2 2 2 3" xfId="29305" xr:uid="{00000000-0005-0000-0000-00008F020000}"/>
    <cellStyle name="Comma 2 2 3 2 4 2 2 3" xfId="9187" xr:uid="{00000000-0005-0000-0000-000090020000}"/>
    <cellStyle name="Comma 2 2 3 2 4 2 2 3 2" xfId="39521" xr:uid="{00000000-0005-0000-0000-000091020000}"/>
    <cellStyle name="Comma 2 2 3 2 4 2 2 3 3" xfId="24288" xr:uid="{00000000-0005-0000-0000-000092020000}"/>
    <cellStyle name="Comma 2 2 3 2 4 2 2 4" xfId="34508" xr:uid="{00000000-0005-0000-0000-000093020000}"/>
    <cellStyle name="Comma 2 2 3 2 4 2 2 5" xfId="19275" xr:uid="{00000000-0005-0000-0000-000094020000}"/>
    <cellStyle name="Comma 2 2 3 2 4 2 3" xfId="5826" xr:uid="{00000000-0005-0000-0000-000095020000}"/>
    <cellStyle name="Comma 2 2 3 2 4 2 3 2" xfId="15878" xr:uid="{00000000-0005-0000-0000-000096020000}"/>
    <cellStyle name="Comma 2 2 3 2 4 2 3 2 2" xfId="46209" xr:uid="{00000000-0005-0000-0000-000097020000}"/>
    <cellStyle name="Comma 2 2 3 2 4 2 3 2 3" xfId="30976" xr:uid="{00000000-0005-0000-0000-000098020000}"/>
    <cellStyle name="Comma 2 2 3 2 4 2 3 3" xfId="10858" xr:uid="{00000000-0005-0000-0000-000099020000}"/>
    <cellStyle name="Comma 2 2 3 2 4 2 3 3 2" xfId="41192" xr:uid="{00000000-0005-0000-0000-00009A020000}"/>
    <cellStyle name="Comma 2 2 3 2 4 2 3 3 3" xfId="25959" xr:uid="{00000000-0005-0000-0000-00009B020000}"/>
    <cellStyle name="Comma 2 2 3 2 4 2 3 4" xfId="36179" xr:uid="{00000000-0005-0000-0000-00009C020000}"/>
    <cellStyle name="Comma 2 2 3 2 4 2 3 5" xfId="20946" xr:uid="{00000000-0005-0000-0000-00009D020000}"/>
    <cellStyle name="Comma 2 2 3 2 4 2 4" xfId="12536" xr:uid="{00000000-0005-0000-0000-00009E020000}"/>
    <cellStyle name="Comma 2 2 3 2 4 2 4 2" xfId="42867" xr:uid="{00000000-0005-0000-0000-00009F020000}"/>
    <cellStyle name="Comma 2 2 3 2 4 2 4 3" xfId="27634" xr:uid="{00000000-0005-0000-0000-0000A0020000}"/>
    <cellStyle name="Comma 2 2 3 2 4 2 5" xfId="7515" xr:uid="{00000000-0005-0000-0000-0000A1020000}"/>
    <cellStyle name="Comma 2 2 3 2 4 2 5 2" xfId="37850" xr:uid="{00000000-0005-0000-0000-0000A2020000}"/>
    <cellStyle name="Comma 2 2 3 2 4 2 5 3" xfId="22617" xr:uid="{00000000-0005-0000-0000-0000A3020000}"/>
    <cellStyle name="Comma 2 2 3 2 4 2 6" xfId="32838" xr:uid="{00000000-0005-0000-0000-0000A4020000}"/>
    <cellStyle name="Comma 2 2 3 2 4 2 7" xfId="17604" xr:uid="{00000000-0005-0000-0000-0000A5020000}"/>
    <cellStyle name="Comma 2 2 3 2 4 3" xfId="3297" xr:uid="{00000000-0005-0000-0000-0000A6020000}"/>
    <cellStyle name="Comma 2 2 3 2 4 3 2" xfId="13371" xr:uid="{00000000-0005-0000-0000-0000A7020000}"/>
    <cellStyle name="Comma 2 2 3 2 4 3 2 2" xfId="43702" xr:uid="{00000000-0005-0000-0000-0000A8020000}"/>
    <cellStyle name="Comma 2 2 3 2 4 3 2 3" xfId="28469" xr:uid="{00000000-0005-0000-0000-0000A9020000}"/>
    <cellStyle name="Comma 2 2 3 2 4 3 3" xfId="8351" xr:uid="{00000000-0005-0000-0000-0000AA020000}"/>
    <cellStyle name="Comma 2 2 3 2 4 3 3 2" xfId="38685" xr:uid="{00000000-0005-0000-0000-0000AB020000}"/>
    <cellStyle name="Comma 2 2 3 2 4 3 3 3" xfId="23452" xr:uid="{00000000-0005-0000-0000-0000AC020000}"/>
    <cellStyle name="Comma 2 2 3 2 4 3 4" xfId="33672" xr:uid="{00000000-0005-0000-0000-0000AD020000}"/>
    <cellStyle name="Comma 2 2 3 2 4 3 5" xfId="18439" xr:uid="{00000000-0005-0000-0000-0000AE020000}"/>
    <cellStyle name="Comma 2 2 3 2 4 4" xfId="4990" xr:uid="{00000000-0005-0000-0000-0000AF020000}"/>
    <cellStyle name="Comma 2 2 3 2 4 4 2" xfId="15042" xr:uid="{00000000-0005-0000-0000-0000B0020000}"/>
    <cellStyle name="Comma 2 2 3 2 4 4 2 2" xfId="45373" xr:uid="{00000000-0005-0000-0000-0000B1020000}"/>
    <cellStyle name="Comma 2 2 3 2 4 4 2 3" xfId="30140" xr:uid="{00000000-0005-0000-0000-0000B2020000}"/>
    <cellStyle name="Comma 2 2 3 2 4 4 3" xfId="10022" xr:uid="{00000000-0005-0000-0000-0000B3020000}"/>
    <cellStyle name="Comma 2 2 3 2 4 4 3 2" xfId="40356" xr:uid="{00000000-0005-0000-0000-0000B4020000}"/>
    <cellStyle name="Comma 2 2 3 2 4 4 3 3" xfId="25123" xr:uid="{00000000-0005-0000-0000-0000B5020000}"/>
    <cellStyle name="Comma 2 2 3 2 4 4 4" xfId="35343" xr:uid="{00000000-0005-0000-0000-0000B6020000}"/>
    <cellStyle name="Comma 2 2 3 2 4 4 5" xfId="20110" xr:uid="{00000000-0005-0000-0000-0000B7020000}"/>
    <cellStyle name="Comma 2 2 3 2 4 5" xfId="11700" xr:uid="{00000000-0005-0000-0000-0000B8020000}"/>
    <cellStyle name="Comma 2 2 3 2 4 5 2" xfId="42031" xr:uid="{00000000-0005-0000-0000-0000B9020000}"/>
    <cellStyle name="Comma 2 2 3 2 4 5 3" xfId="26798" xr:uid="{00000000-0005-0000-0000-0000BA020000}"/>
    <cellStyle name="Comma 2 2 3 2 4 6" xfId="6679" xr:uid="{00000000-0005-0000-0000-0000BB020000}"/>
    <cellStyle name="Comma 2 2 3 2 4 6 2" xfId="37014" xr:uid="{00000000-0005-0000-0000-0000BC020000}"/>
    <cellStyle name="Comma 2 2 3 2 4 6 3" xfId="21781" xr:uid="{00000000-0005-0000-0000-0000BD020000}"/>
    <cellStyle name="Comma 2 2 3 2 4 7" xfId="32002" xr:uid="{00000000-0005-0000-0000-0000BE020000}"/>
    <cellStyle name="Comma 2 2 3 2 4 8" xfId="16768" xr:uid="{00000000-0005-0000-0000-0000BF020000}"/>
    <cellStyle name="Comma 2 2 3 2 5" xfId="2026" xr:uid="{00000000-0005-0000-0000-0000C0020000}"/>
    <cellStyle name="Comma 2 2 3 2 5 2" xfId="3716" xr:uid="{00000000-0005-0000-0000-0000C1020000}"/>
    <cellStyle name="Comma 2 2 3 2 5 2 2" xfId="13789" xr:uid="{00000000-0005-0000-0000-0000C2020000}"/>
    <cellStyle name="Comma 2 2 3 2 5 2 2 2" xfId="44120" xr:uid="{00000000-0005-0000-0000-0000C3020000}"/>
    <cellStyle name="Comma 2 2 3 2 5 2 2 3" xfId="28887" xr:uid="{00000000-0005-0000-0000-0000C4020000}"/>
    <cellStyle name="Comma 2 2 3 2 5 2 3" xfId="8769" xr:uid="{00000000-0005-0000-0000-0000C5020000}"/>
    <cellStyle name="Comma 2 2 3 2 5 2 3 2" xfId="39103" xr:uid="{00000000-0005-0000-0000-0000C6020000}"/>
    <cellStyle name="Comma 2 2 3 2 5 2 3 3" xfId="23870" xr:uid="{00000000-0005-0000-0000-0000C7020000}"/>
    <cellStyle name="Comma 2 2 3 2 5 2 4" xfId="34090" xr:uid="{00000000-0005-0000-0000-0000C8020000}"/>
    <cellStyle name="Comma 2 2 3 2 5 2 5" xfId="18857" xr:uid="{00000000-0005-0000-0000-0000C9020000}"/>
    <cellStyle name="Comma 2 2 3 2 5 3" xfId="5408" xr:uid="{00000000-0005-0000-0000-0000CA020000}"/>
    <cellStyle name="Comma 2 2 3 2 5 3 2" xfId="15460" xr:uid="{00000000-0005-0000-0000-0000CB020000}"/>
    <cellStyle name="Comma 2 2 3 2 5 3 2 2" xfId="45791" xr:uid="{00000000-0005-0000-0000-0000CC020000}"/>
    <cellStyle name="Comma 2 2 3 2 5 3 2 3" xfId="30558" xr:uid="{00000000-0005-0000-0000-0000CD020000}"/>
    <cellStyle name="Comma 2 2 3 2 5 3 3" xfId="10440" xr:uid="{00000000-0005-0000-0000-0000CE020000}"/>
    <cellStyle name="Comma 2 2 3 2 5 3 3 2" xfId="40774" xr:uid="{00000000-0005-0000-0000-0000CF020000}"/>
    <cellStyle name="Comma 2 2 3 2 5 3 3 3" xfId="25541" xr:uid="{00000000-0005-0000-0000-0000D0020000}"/>
    <cellStyle name="Comma 2 2 3 2 5 3 4" xfId="35761" xr:uid="{00000000-0005-0000-0000-0000D1020000}"/>
    <cellStyle name="Comma 2 2 3 2 5 3 5" xfId="20528" xr:uid="{00000000-0005-0000-0000-0000D2020000}"/>
    <cellStyle name="Comma 2 2 3 2 5 4" xfId="12118" xr:uid="{00000000-0005-0000-0000-0000D3020000}"/>
    <cellStyle name="Comma 2 2 3 2 5 4 2" xfId="42449" xr:uid="{00000000-0005-0000-0000-0000D4020000}"/>
    <cellStyle name="Comma 2 2 3 2 5 4 3" xfId="27216" xr:uid="{00000000-0005-0000-0000-0000D5020000}"/>
    <cellStyle name="Comma 2 2 3 2 5 5" xfId="7097" xr:uid="{00000000-0005-0000-0000-0000D6020000}"/>
    <cellStyle name="Comma 2 2 3 2 5 5 2" xfId="37432" xr:uid="{00000000-0005-0000-0000-0000D7020000}"/>
    <cellStyle name="Comma 2 2 3 2 5 5 3" xfId="22199" xr:uid="{00000000-0005-0000-0000-0000D8020000}"/>
    <cellStyle name="Comma 2 2 3 2 5 6" xfId="32420" xr:uid="{00000000-0005-0000-0000-0000D9020000}"/>
    <cellStyle name="Comma 2 2 3 2 5 7" xfId="17186" xr:uid="{00000000-0005-0000-0000-0000DA020000}"/>
    <cellStyle name="Comma 2 2 3 2 6" xfId="2879" xr:uid="{00000000-0005-0000-0000-0000DB020000}"/>
    <cellStyle name="Comma 2 2 3 2 6 2" xfId="12953" xr:uid="{00000000-0005-0000-0000-0000DC020000}"/>
    <cellStyle name="Comma 2 2 3 2 6 2 2" xfId="43284" xr:uid="{00000000-0005-0000-0000-0000DD020000}"/>
    <cellStyle name="Comma 2 2 3 2 6 2 3" xfId="28051" xr:uid="{00000000-0005-0000-0000-0000DE020000}"/>
    <cellStyle name="Comma 2 2 3 2 6 3" xfId="7933" xr:uid="{00000000-0005-0000-0000-0000DF020000}"/>
    <cellStyle name="Comma 2 2 3 2 6 3 2" xfId="38267" xr:uid="{00000000-0005-0000-0000-0000E0020000}"/>
    <cellStyle name="Comma 2 2 3 2 6 3 3" xfId="23034" xr:uid="{00000000-0005-0000-0000-0000E1020000}"/>
    <cellStyle name="Comma 2 2 3 2 6 4" xfId="33254" xr:uid="{00000000-0005-0000-0000-0000E2020000}"/>
    <cellStyle name="Comma 2 2 3 2 6 5" xfId="18021" xr:uid="{00000000-0005-0000-0000-0000E3020000}"/>
    <cellStyle name="Comma 2 2 3 2 7" xfId="4572" xr:uid="{00000000-0005-0000-0000-0000E4020000}"/>
    <cellStyle name="Comma 2 2 3 2 7 2" xfId="14624" xr:uid="{00000000-0005-0000-0000-0000E5020000}"/>
    <cellStyle name="Comma 2 2 3 2 7 2 2" xfId="44955" xr:uid="{00000000-0005-0000-0000-0000E6020000}"/>
    <cellStyle name="Comma 2 2 3 2 7 2 3" xfId="29722" xr:uid="{00000000-0005-0000-0000-0000E7020000}"/>
    <cellStyle name="Comma 2 2 3 2 7 3" xfId="9604" xr:uid="{00000000-0005-0000-0000-0000E8020000}"/>
    <cellStyle name="Comma 2 2 3 2 7 3 2" xfId="39938" xr:uid="{00000000-0005-0000-0000-0000E9020000}"/>
    <cellStyle name="Comma 2 2 3 2 7 3 3" xfId="24705" xr:uid="{00000000-0005-0000-0000-0000EA020000}"/>
    <cellStyle name="Comma 2 2 3 2 7 4" xfId="34925" xr:uid="{00000000-0005-0000-0000-0000EB020000}"/>
    <cellStyle name="Comma 2 2 3 2 7 5" xfId="19692" xr:uid="{00000000-0005-0000-0000-0000EC020000}"/>
    <cellStyle name="Comma 2 2 3 2 8" xfId="11282" xr:uid="{00000000-0005-0000-0000-0000ED020000}"/>
    <cellStyle name="Comma 2 2 3 2 8 2" xfId="41613" xr:uid="{00000000-0005-0000-0000-0000EE020000}"/>
    <cellStyle name="Comma 2 2 3 2 8 3" xfId="26380" xr:uid="{00000000-0005-0000-0000-0000EF020000}"/>
    <cellStyle name="Comma 2 2 3 2 9" xfId="6261" xr:uid="{00000000-0005-0000-0000-0000F0020000}"/>
    <cellStyle name="Comma 2 2 3 2 9 2" xfId="36596" xr:uid="{00000000-0005-0000-0000-0000F1020000}"/>
    <cellStyle name="Comma 2 2 3 2 9 3" xfId="21363" xr:uid="{00000000-0005-0000-0000-0000F2020000}"/>
    <cellStyle name="Comma 2 2 3 3" xfId="1225" xr:uid="{00000000-0005-0000-0000-0000F3020000}"/>
    <cellStyle name="Comma 2 2 3 3 10" xfId="16402" xr:uid="{00000000-0005-0000-0000-0000F4020000}"/>
    <cellStyle name="Comma 2 2 3 3 2" xfId="1444" xr:uid="{00000000-0005-0000-0000-0000F5020000}"/>
    <cellStyle name="Comma 2 2 3 3 2 2" xfId="1865" xr:uid="{00000000-0005-0000-0000-0000F6020000}"/>
    <cellStyle name="Comma 2 2 3 3 2 2 2" xfId="2704" xr:uid="{00000000-0005-0000-0000-0000F7020000}"/>
    <cellStyle name="Comma 2 2 3 3 2 2 2 2" xfId="4394" xr:uid="{00000000-0005-0000-0000-0000F8020000}"/>
    <cellStyle name="Comma 2 2 3 3 2 2 2 2 2" xfId="14467" xr:uid="{00000000-0005-0000-0000-0000F9020000}"/>
    <cellStyle name="Comma 2 2 3 3 2 2 2 2 2 2" xfId="44798" xr:uid="{00000000-0005-0000-0000-0000FA020000}"/>
    <cellStyle name="Comma 2 2 3 3 2 2 2 2 2 3" xfId="29565" xr:uid="{00000000-0005-0000-0000-0000FB020000}"/>
    <cellStyle name="Comma 2 2 3 3 2 2 2 2 3" xfId="9447" xr:uid="{00000000-0005-0000-0000-0000FC020000}"/>
    <cellStyle name="Comma 2 2 3 3 2 2 2 2 3 2" xfId="39781" xr:uid="{00000000-0005-0000-0000-0000FD020000}"/>
    <cellStyle name="Comma 2 2 3 3 2 2 2 2 3 3" xfId="24548" xr:uid="{00000000-0005-0000-0000-0000FE020000}"/>
    <cellStyle name="Comma 2 2 3 3 2 2 2 2 4" xfId="34768" xr:uid="{00000000-0005-0000-0000-0000FF020000}"/>
    <cellStyle name="Comma 2 2 3 3 2 2 2 2 5" xfId="19535" xr:uid="{00000000-0005-0000-0000-000000030000}"/>
    <cellStyle name="Comma 2 2 3 3 2 2 2 3" xfId="6086" xr:uid="{00000000-0005-0000-0000-000001030000}"/>
    <cellStyle name="Comma 2 2 3 3 2 2 2 3 2" xfId="16138" xr:uid="{00000000-0005-0000-0000-000002030000}"/>
    <cellStyle name="Comma 2 2 3 3 2 2 2 3 2 2" xfId="46469" xr:uid="{00000000-0005-0000-0000-000003030000}"/>
    <cellStyle name="Comma 2 2 3 3 2 2 2 3 2 3" xfId="31236" xr:uid="{00000000-0005-0000-0000-000004030000}"/>
    <cellStyle name="Comma 2 2 3 3 2 2 2 3 3" xfId="11118" xr:uid="{00000000-0005-0000-0000-000005030000}"/>
    <cellStyle name="Comma 2 2 3 3 2 2 2 3 3 2" xfId="41452" xr:uid="{00000000-0005-0000-0000-000006030000}"/>
    <cellStyle name="Comma 2 2 3 3 2 2 2 3 3 3" xfId="26219" xr:uid="{00000000-0005-0000-0000-000007030000}"/>
    <cellStyle name="Comma 2 2 3 3 2 2 2 3 4" xfId="36439" xr:uid="{00000000-0005-0000-0000-000008030000}"/>
    <cellStyle name="Comma 2 2 3 3 2 2 2 3 5" xfId="21206" xr:uid="{00000000-0005-0000-0000-000009030000}"/>
    <cellStyle name="Comma 2 2 3 3 2 2 2 4" xfId="12796" xr:uid="{00000000-0005-0000-0000-00000A030000}"/>
    <cellStyle name="Comma 2 2 3 3 2 2 2 4 2" xfId="43127" xr:uid="{00000000-0005-0000-0000-00000B030000}"/>
    <cellStyle name="Comma 2 2 3 3 2 2 2 4 3" xfId="27894" xr:uid="{00000000-0005-0000-0000-00000C030000}"/>
    <cellStyle name="Comma 2 2 3 3 2 2 2 5" xfId="7775" xr:uid="{00000000-0005-0000-0000-00000D030000}"/>
    <cellStyle name="Comma 2 2 3 3 2 2 2 5 2" xfId="38110" xr:uid="{00000000-0005-0000-0000-00000E030000}"/>
    <cellStyle name="Comma 2 2 3 3 2 2 2 5 3" xfId="22877" xr:uid="{00000000-0005-0000-0000-00000F030000}"/>
    <cellStyle name="Comma 2 2 3 3 2 2 2 6" xfId="33098" xr:uid="{00000000-0005-0000-0000-000010030000}"/>
    <cellStyle name="Comma 2 2 3 3 2 2 2 7" xfId="17864" xr:uid="{00000000-0005-0000-0000-000011030000}"/>
    <cellStyle name="Comma 2 2 3 3 2 2 3" xfId="3557" xr:uid="{00000000-0005-0000-0000-000012030000}"/>
    <cellStyle name="Comma 2 2 3 3 2 2 3 2" xfId="13631" xr:uid="{00000000-0005-0000-0000-000013030000}"/>
    <cellStyle name="Comma 2 2 3 3 2 2 3 2 2" xfId="43962" xr:uid="{00000000-0005-0000-0000-000014030000}"/>
    <cellStyle name="Comma 2 2 3 3 2 2 3 2 3" xfId="28729" xr:uid="{00000000-0005-0000-0000-000015030000}"/>
    <cellStyle name="Comma 2 2 3 3 2 2 3 3" xfId="8611" xr:uid="{00000000-0005-0000-0000-000016030000}"/>
    <cellStyle name="Comma 2 2 3 3 2 2 3 3 2" xfId="38945" xr:uid="{00000000-0005-0000-0000-000017030000}"/>
    <cellStyle name="Comma 2 2 3 3 2 2 3 3 3" xfId="23712" xr:uid="{00000000-0005-0000-0000-000018030000}"/>
    <cellStyle name="Comma 2 2 3 3 2 2 3 4" xfId="33932" xr:uid="{00000000-0005-0000-0000-000019030000}"/>
    <cellStyle name="Comma 2 2 3 3 2 2 3 5" xfId="18699" xr:uid="{00000000-0005-0000-0000-00001A030000}"/>
    <cellStyle name="Comma 2 2 3 3 2 2 4" xfId="5250" xr:uid="{00000000-0005-0000-0000-00001B030000}"/>
    <cellStyle name="Comma 2 2 3 3 2 2 4 2" xfId="15302" xr:uid="{00000000-0005-0000-0000-00001C030000}"/>
    <cellStyle name="Comma 2 2 3 3 2 2 4 2 2" xfId="45633" xr:uid="{00000000-0005-0000-0000-00001D030000}"/>
    <cellStyle name="Comma 2 2 3 3 2 2 4 2 3" xfId="30400" xr:uid="{00000000-0005-0000-0000-00001E030000}"/>
    <cellStyle name="Comma 2 2 3 3 2 2 4 3" xfId="10282" xr:uid="{00000000-0005-0000-0000-00001F030000}"/>
    <cellStyle name="Comma 2 2 3 3 2 2 4 3 2" xfId="40616" xr:uid="{00000000-0005-0000-0000-000020030000}"/>
    <cellStyle name="Comma 2 2 3 3 2 2 4 3 3" xfId="25383" xr:uid="{00000000-0005-0000-0000-000021030000}"/>
    <cellStyle name="Comma 2 2 3 3 2 2 4 4" xfId="35603" xr:uid="{00000000-0005-0000-0000-000022030000}"/>
    <cellStyle name="Comma 2 2 3 3 2 2 4 5" xfId="20370" xr:uid="{00000000-0005-0000-0000-000023030000}"/>
    <cellStyle name="Comma 2 2 3 3 2 2 5" xfId="11960" xr:uid="{00000000-0005-0000-0000-000024030000}"/>
    <cellStyle name="Comma 2 2 3 3 2 2 5 2" xfId="42291" xr:uid="{00000000-0005-0000-0000-000025030000}"/>
    <cellStyle name="Comma 2 2 3 3 2 2 5 3" xfId="27058" xr:uid="{00000000-0005-0000-0000-000026030000}"/>
    <cellStyle name="Comma 2 2 3 3 2 2 6" xfId="6939" xr:uid="{00000000-0005-0000-0000-000027030000}"/>
    <cellStyle name="Comma 2 2 3 3 2 2 6 2" xfId="37274" xr:uid="{00000000-0005-0000-0000-000028030000}"/>
    <cellStyle name="Comma 2 2 3 3 2 2 6 3" xfId="22041" xr:uid="{00000000-0005-0000-0000-000029030000}"/>
    <cellStyle name="Comma 2 2 3 3 2 2 7" xfId="32262" xr:uid="{00000000-0005-0000-0000-00002A030000}"/>
    <cellStyle name="Comma 2 2 3 3 2 2 8" xfId="17028" xr:uid="{00000000-0005-0000-0000-00002B030000}"/>
    <cellStyle name="Comma 2 2 3 3 2 3" xfId="2286" xr:uid="{00000000-0005-0000-0000-00002C030000}"/>
    <cellStyle name="Comma 2 2 3 3 2 3 2" xfId="3976" xr:uid="{00000000-0005-0000-0000-00002D030000}"/>
    <cellStyle name="Comma 2 2 3 3 2 3 2 2" xfId="14049" xr:uid="{00000000-0005-0000-0000-00002E030000}"/>
    <cellStyle name="Comma 2 2 3 3 2 3 2 2 2" xfId="44380" xr:uid="{00000000-0005-0000-0000-00002F030000}"/>
    <cellStyle name="Comma 2 2 3 3 2 3 2 2 3" xfId="29147" xr:uid="{00000000-0005-0000-0000-000030030000}"/>
    <cellStyle name="Comma 2 2 3 3 2 3 2 3" xfId="9029" xr:uid="{00000000-0005-0000-0000-000031030000}"/>
    <cellStyle name="Comma 2 2 3 3 2 3 2 3 2" xfId="39363" xr:uid="{00000000-0005-0000-0000-000032030000}"/>
    <cellStyle name="Comma 2 2 3 3 2 3 2 3 3" xfId="24130" xr:uid="{00000000-0005-0000-0000-000033030000}"/>
    <cellStyle name="Comma 2 2 3 3 2 3 2 4" xfId="34350" xr:uid="{00000000-0005-0000-0000-000034030000}"/>
    <cellStyle name="Comma 2 2 3 3 2 3 2 5" xfId="19117" xr:uid="{00000000-0005-0000-0000-000035030000}"/>
    <cellStyle name="Comma 2 2 3 3 2 3 3" xfId="5668" xr:uid="{00000000-0005-0000-0000-000036030000}"/>
    <cellStyle name="Comma 2 2 3 3 2 3 3 2" xfId="15720" xr:uid="{00000000-0005-0000-0000-000037030000}"/>
    <cellStyle name="Comma 2 2 3 3 2 3 3 2 2" xfId="46051" xr:uid="{00000000-0005-0000-0000-000038030000}"/>
    <cellStyle name="Comma 2 2 3 3 2 3 3 2 3" xfId="30818" xr:uid="{00000000-0005-0000-0000-000039030000}"/>
    <cellStyle name="Comma 2 2 3 3 2 3 3 3" xfId="10700" xr:uid="{00000000-0005-0000-0000-00003A030000}"/>
    <cellStyle name="Comma 2 2 3 3 2 3 3 3 2" xfId="41034" xr:uid="{00000000-0005-0000-0000-00003B030000}"/>
    <cellStyle name="Comma 2 2 3 3 2 3 3 3 3" xfId="25801" xr:uid="{00000000-0005-0000-0000-00003C030000}"/>
    <cellStyle name="Comma 2 2 3 3 2 3 3 4" xfId="36021" xr:uid="{00000000-0005-0000-0000-00003D030000}"/>
    <cellStyle name="Comma 2 2 3 3 2 3 3 5" xfId="20788" xr:uid="{00000000-0005-0000-0000-00003E030000}"/>
    <cellStyle name="Comma 2 2 3 3 2 3 4" xfId="12378" xr:uid="{00000000-0005-0000-0000-00003F030000}"/>
    <cellStyle name="Comma 2 2 3 3 2 3 4 2" xfId="42709" xr:uid="{00000000-0005-0000-0000-000040030000}"/>
    <cellStyle name="Comma 2 2 3 3 2 3 4 3" xfId="27476" xr:uid="{00000000-0005-0000-0000-000041030000}"/>
    <cellStyle name="Comma 2 2 3 3 2 3 5" xfId="7357" xr:uid="{00000000-0005-0000-0000-000042030000}"/>
    <cellStyle name="Comma 2 2 3 3 2 3 5 2" xfId="37692" xr:uid="{00000000-0005-0000-0000-000043030000}"/>
    <cellStyle name="Comma 2 2 3 3 2 3 5 3" xfId="22459" xr:uid="{00000000-0005-0000-0000-000044030000}"/>
    <cellStyle name="Comma 2 2 3 3 2 3 6" xfId="32680" xr:uid="{00000000-0005-0000-0000-000045030000}"/>
    <cellStyle name="Comma 2 2 3 3 2 3 7" xfId="17446" xr:uid="{00000000-0005-0000-0000-000046030000}"/>
    <cellStyle name="Comma 2 2 3 3 2 4" xfId="3139" xr:uid="{00000000-0005-0000-0000-000047030000}"/>
    <cellStyle name="Comma 2 2 3 3 2 4 2" xfId="13213" xr:uid="{00000000-0005-0000-0000-000048030000}"/>
    <cellStyle name="Comma 2 2 3 3 2 4 2 2" xfId="43544" xr:uid="{00000000-0005-0000-0000-000049030000}"/>
    <cellStyle name="Comma 2 2 3 3 2 4 2 3" xfId="28311" xr:uid="{00000000-0005-0000-0000-00004A030000}"/>
    <cellStyle name="Comma 2 2 3 3 2 4 3" xfId="8193" xr:uid="{00000000-0005-0000-0000-00004B030000}"/>
    <cellStyle name="Comma 2 2 3 3 2 4 3 2" xfId="38527" xr:uid="{00000000-0005-0000-0000-00004C030000}"/>
    <cellStyle name="Comma 2 2 3 3 2 4 3 3" xfId="23294" xr:uid="{00000000-0005-0000-0000-00004D030000}"/>
    <cellStyle name="Comma 2 2 3 3 2 4 4" xfId="33514" xr:uid="{00000000-0005-0000-0000-00004E030000}"/>
    <cellStyle name="Comma 2 2 3 3 2 4 5" xfId="18281" xr:uid="{00000000-0005-0000-0000-00004F030000}"/>
    <cellStyle name="Comma 2 2 3 3 2 5" xfId="4832" xr:uid="{00000000-0005-0000-0000-000050030000}"/>
    <cellStyle name="Comma 2 2 3 3 2 5 2" xfId="14884" xr:uid="{00000000-0005-0000-0000-000051030000}"/>
    <cellStyle name="Comma 2 2 3 3 2 5 2 2" xfId="45215" xr:uid="{00000000-0005-0000-0000-000052030000}"/>
    <cellStyle name="Comma 2 2 3 3 2 5 2 3" xfId="29982" xr:uid="{00000000-0005-0000-0000-000053030000}"/>
    <cellStyle name="Comma 2 2 3 3 2 5 3" xfId="9864" xr:uid="{00000000-0005-0000-0000-000054030000}"/>
    <cellStyle name="Comma 2 2 3 3 2 5 3 2" xfId="40198" xr:uid="{00000000-0005-0000-0000-000055030000}"/>
    <cellStyle name="Comma 2 2 3 3 2 5 3 3" xfId="24965" xr:uid="{00000000-0005-0000-0000-000056030000}"/>
    <cellStyle name="Comma 2 2 3 3 2 5 4" xfId="35185" xr:uid="{00000000-0005-0000-0000-000057030000}"/>
    <cellStyle name="Comma 2 2 3 3 2 5 5" xfId="19952" xr:uid="{00000000-0005-0000-0000-000058030000}"/>
    <cellStyle name="Comma 2 2 3 3 2 6" xfId="11542" xr:uid="{00000000-0005-0000-0000-000059030000}"/>
    <cellStyle name="Comma 2 2 3 3 2 6 2" xfId="41873" xr:uid="{00000000-0005-0000-0000-00005A030000}"/>
    <cellStyle name="Comma 2 2 3 3 2 6 3" xfId="26640" xr:uid="{00000000-0005-0000-0000-00005B030000}"/>
    <cellStyle name="Comma 2 2 3 3 2 7" xfId="6521" xr:uid="{00000000-0005-0000-0000-00005C030000}"/>
    <cellStyle name="Comma 2 2 3 3 2 7 2" xfId="36856" xr:uid="{00000000-0005-0000-0000-00005D030000}"/>
    <cellStyle name="Comma 2 2 3 3 2 7 3" xfId="21623" xr:uid="{00000000-0005-0000-0000-00005E030000}"/>
    <cellStyle name="Comma 2 2 3 3 2 8" xfId="31844" xr:uid="{00000000-0005-0000-0000-00005F030000}"/>
    <cellStyle name="Comma 2 2 3 3 2 9" xfId="16610" xr:uid="{00000000-0005-0000-0000-000060030000}"/>
    <cellStyle name="Comma 2 2 3 3 3" xfId="1657" xr:uid="{00000000-0005-0000-0000-000061030000}"/>
    <cellStyle name="Comma 2 2 3 3 3 2" xfId="2496" xr:uid="{00000000-0005-0000-0000-000062030000}"/>
    <cellStyle name="Comma 2 2 3 3 3 2 2" xfId="4186" xr:uid="{00000000-0005-0000-0000-000063030000}"/>
    <cellStyle name="Comma 2 2 3 3 3 2 2 2" xfId="14259" xr:uid="{00000000-0005-0000-0000-000064030000}"/>
    <cellStyle name="Comma 2 2 3 3 3 2 2 2 2" xfId="44590" xr:uid="{00000000-0005-0000-0000-000065030000}"/>
    <cellStyle name="Comma 2 2 3 3 3 2 2 2 3" xfId="29357" xr:uid="{00000000-0005-0000-0000-000066030000}"/>
    <cellStyle name="Comma 2 2 3 3 3 2 2 3" xfId="9239" xr:uid="{00000000-0005-0000-0000-000067030000}"/>
    <cellStyle name="Comma 2 2 3 3 3 2 2 3 2" xfId="39573" xr:uid="{00000000-0005-0000-0000-000068030000}"/>
    <cellStyle name="Comma 2 2 3 3 3 2 2 3 3" xfId="24340" xr:uid="{00000000-0005-0000-0000-000069030000}"/>
    <cellStyle name="Comma 2 2 3 3 3 2 2 4" xfId="34560" xr:uid="{00000000-0005-0000-0000-00006A030000}"/>
    <cellStyle name="Comma 2 2 3 3 3 2 2 5" xfId="19327" xr:uid="{00000000-0005-0000-0000-00006B030000}"/>
    <cellStyle name="Comma 2 2 3 3 3 2 3" xfId="5878" xr:uid="{00000000-0005-0000-0000-00006C030000}"/>
    <cellStyle name="Comma 2 2 3 3 3 2 3 2" xfId="15930" xr:uid="{00000000-0005-0000-0000-00006D030000}"/>
    <cellStyle name="Comma 2 2 3 3 3 2 3 2 2" xfId="46261" xr:uid="{00000000-0005-0000-0000-00006E030000}"/>
    <cellStyle name="Comma 2 2 3 3 3 2 3 2 3" xfId="31028" xr:uid="{00000000-0005-0000-0000-00006F030000}"/>
    <cellStyle name="Comma 2 2 3 3 3 2 3 3" xfId="10910" xr:uid="{00000000-0005-0000-0000-000070030000}"/>
    <cellStyle name="Comma 2 2 3 3 3 2 3 3 2" xfId="41244" xr:uid="{00000000-0005-0000-0000-000071030000}"/>
    <cellStyle name="Comma 2 2 3 3 3 2 3 3 3" xfId="26011" xr:uid="{00000000-0005-0000-0000-000072030000}"/>
    <cellStyle name="Comma 2 2 3 3 3 2 3 4" xfId="36231" xr:uid="{00000000-0005-0000-0000-000073030000}"/>
    <cellStyle name="Comma 2 2 3 3 3 2 3 5" xfId="20998" xr:uid="{00000000-0005-0000-0000-000074030000}"/>
    <cellStyle name="Comma 2 2 3 3 3 2 4" xfId="12588" xr:uid="{00000000-0005-0000-0000-000075030000}"/>
    <cellStyle name="Comma 2 2 3 3 3 2 4 2" xfId="42919" xr:uid="{00000000-0005-0000-0000-000076030000}"/>
    <cellStyle name="Comma 2 2 3 3 3 2 4 3" xfId="27686" xr:uid="{00000000-0005-0000-0000-000077030000}"/>
    <cellStyle name="Comma 2 2 3 3 3 2 5" xfId="7567" xr:uid="{00000000-0005-0000-0000-000078030000}"/>
    <cellStyle name="Comma 2 2 3 3 3 2 5 2" xfId="37902" xr:uid="{00000000-0005-0000-0000-000079030000}"/>
    <cellStyle name="Comma 2 2 3 3 3 2 5 3" xfId="22669" xr:uid="{00000000-0005-0000-0000-00007A030000}"/>
    <cellStyle name="Comma 2 2 3 3 3 2 6" xfId="32890" xr:uid="{00000000-0005-0000-0000-00007B030000}"/>
    <cellStyle name="Comma 2 2 3 3 3 2 7" xfId="17656" xr:uid="{00000000-0005-0000-0000-00007C030000}"/>
    <cellStyle name="Comma 2 2 3 3 3 3" xfId="3349" xr:uid="{00000000-0005-0000-0000-00007D030000}"/>
    <cellStyle name="Comma 2 2 3 3 3 3 2" xfId="13423" xr:uid="{00000000-0005-0000-0000-00007E030000}"/>
    <cellStyle name="Comma 2 2 3 3 3 3 2 2" xfId="43754" xr:uid="{00000000-0005-0000-0000-00007F030000}"/>
    <cellStyle name="Comma 2 2 3 3 3 3 2 3" xfId="28521" xr:uid="{00000000-0005-0000-0000-000080030000}"/>
    <cellStyle name="Comma 2 2 3 3 3 3 3" xfId="8403" xr:uid="{00000000-0005-0000-0000-000081030000}"/>
    <cellStyle name="Comma 2 2 3 3 3 3 3 2" xfId="38737" xr:uid="{00000000-0005-0000-0000-000082030000}"/>
    <cellStyle name="Comma 2 2 3 3 3 3 3 3" xfId="23504" xr:uid="{00000000-0005-0000-0000-000083030000}"/>
    <cellStyle name="Comma 2 2 3 3 3 3 4" xfId="33724" xr:uid="{00000000-0005-0000-0000-000084030000}"/>
    <cellStyle name="Comma 2 2 3 3 3 3 5" xfId="18491" xr:uid="{00000000-0005-0000-0000-000085030000}"/>
    <cellStyle name="Comma 2 2 3 3 3 4" xfId="5042" xr:uid="{00000000-0005-0000-0000-000086030000}"/>
    <cellStyle name="Comma 2 2 3 3 3 4 2" xfId="15094" xr:uid="{00000000-0005-0000-0000-000087030000}"/>
    <cellStyle name="Comma 2 2 3 3 3 4 2 2" xfId="45425" xr:uid="{00000000-0005-0000-0000-000088030000}"/>
    <cellStyle name="Comma 2 2 3 3 3 4 2 3" xfId="30192" xr:uid="{00000000-0005-0000-0000-000089030000}"/>
    <cellStyle name="Comma 2 2 3 3 3 4 3" xfId="10074" xr:uid="{00000000-0005-0000-0000-00008A030000}"/>
    <cellStyle name="Comma 2 2 3 3 3 4 3 2" xfId="40408" xr:uid="{00000000-0005-0000-0000-00008B030000}"/>
    <cellStyle name="Comma 2 2 3 3 3 4 3 3" xfId="25175" xr:uid="{00000000-0005-0000-0000-00008C030000}"/>
    <cellStyle name="Comma 2 2 3 3 3 4 4" xfId="35395" xr:uid="{00000000-0005-0000-0000-00008D030000}"/>
    <cellStyle name="Comma 2 2 3 3 3 4 5" xfId="20162" xr:uid="{00000000-0005-0000-0000-00008E030000}"/>
    <cellStyle name="Comma 2 2 3 3 3 5" xfId="11752" xr:uid="{00000000-0005-0000-0000-00008F030000}"/>
    <cellStyle name="Comma 2 2 3 3 3 5 2" xfId="42083" xr:uid="{00000000-0005-0000-0000-000090030000}"/>
    <cellStyle name="Comma 2 2 3 3 3 5 3" xfId="26850" xr:uid="{00000000-0005-0000-0000-000091030000}"/>
    <cellStyle name="Comma 2 2 3 3 3 6" xfId="6731" xr:uid="{00000000-0005-0000-0000-000092030000}"/>
    <cellStyle name="Comma 2 2 3 3 3 6 2" xfId="37066" xr:uid="{00000000-0005-0000-0000-000093030000}"/>
    <cellStyle name="Comma 2 2 3 3 3 6 3" xfId="21833" xr:uid="{00000000-0005-0000-0000-000094030000}"/>
    <cellStyle name="Comma 2 2 3 3 3 7" xfId="32054" xr:uid="{00000000-0005-0000-0000-000095030000}"/>
    <cellStyle name="Comma 2 2 3 3 3 8" xfId="16820" xr:uid="{00000000-0005-0000-0000-000096030000}"/>
    <cellStyle name="Comma 2 2 3 3 4" xfId="2078" xr:uid="{00000000-0005-0000-0000-000097030000}"/>
    <cellStyle name="Comma 2 2 3 3 4 2" xfId="3768" xr:uid="{00000000-0005-0000-0000-000098030000}"/>
    <cellStyle name="Comma 2 2 3 3 4 2 2" xfId="13841" xr:uid="{00000000-0005-0000-0000-000099030000}"/>
    <cellStyle name="Comma 2 2 3 3 4 2 2 2" xfId="44172" xr:uid="{00000000-0005-0000-0000-00009A030000}"/>
    <cellStyle name="Comma 2 2 3 3 4 2 2 3" xfId="28939" xr:uid="{00000000-0005-0000-0000-00009B030000}"/>
    <cellStyle name="Comma 2 2 3 3 4 2 3" xfId="8821" xr:uid="{00000000-0005-0000-0000-00009C030000}"/>
    <cellStyle name="Comma 2 2 3 3 4 2 3 2" xfId="39155" xr:uid="{00000000-0005-0000-0000-00009D030000}"/>
    <cellStyle name="Comma 2 2 3 3 4 2 3 3" xfId="23922" xr:uid="{00000000-0005-0000-0000-00009E030000}"/>
    <cellStyle name="Comma 2 2 3 3 4 2 4" xfId="34142" xr:uid="{00000000-0005-0000-0000-00009F030000}"/>
    <cellStyle name="Comma 2 2 3 3 4 2 5" xfId="18909" xr:uid="{00000000-0005-0000-0000-0000A0030000}"/>
    <cellStyle name="Comma 2 2 3 3 4 3" xfId="5460" xr:uid="{00000000-0005-0000-0000-0000A1030000}"/>
    <cellStyle name="Comma 2 2 3 3 4 3 2" xfId="15512" xr:uid="{00000000-0005-0000-0000-0000A2030000}"/>
    <cellStyle name="Comma 2 2 3 3 4 3 2 2" xfId="45843" xr:uid="{00000000-0005-0000-0000-0000A3030000}"/>
    <cellStyle name="Comma 2 2 3 3 4 3 2 3" xfId="30610" xr:uid="{00000000-0005-0000-0000-0000A4030000}"/>
    <cellStyle name="Comma 2 2 3 3 4 3 3" xfId="10492" xr:uid="{00000000-0005-0000-0000-0000A5030000}"/>
    <cellStyle name="Comma 2 2 3 3 4 3 3 2" xfId="40826" xr:uid="{00000000-0005-0000-0000-0000A6030000}"/>
    <cellStyle name="Comma 2 2 3 3 4 3 3 3" xfId="25593" xr:uid="{00000000-0005-0000-0000-0000A7030000}"/>
    <cellStyle name="Comma 2 2 3 3 4 3 4" xfId="35813" xr:uid="{00000000-0005-0000-0000-0000A8030000}"/>
    <cellStyle name="Comma 2 2 3 3 4 3 5" xfId="20580" xr:uid="{00000000-0005-0000-0000-0000A9030000}"/>
    <cellStyle name="Comma 2 2 3 3 4 4" xfId="12170" xr:uid="{00000000-0005-0000-0000-0000AA030000}"/>
    <cellStyle name="Comma 2 2 3 3 4 4 2" xfId="42501" xr:uid="{00000000-0005-0000-0000-0000AB030000}"/>
    <cellStyle name="Comma 2 2 3 3 4 4 3" xfId="27268" xr:uid="{00000000-0005-0000-0000-0000AC030000}"/>
    <cellStyle name="Comma 2 2 3 3 4 5" xfId="7149" xr:uid="{00000000-0005-0000-0000-0000AD030000}"/>
    <cellStyle name="Comma 2 2 3 3 4 5 2" xfId="37484" xr:uid="{00000000-0005-0000-0000-0000AE030000}"/>
    <cellStyle name="Comma 2 2 3 3 4 5 3" xfId="22251" xr:uid="{00000000-0005-0000-0000-0000AF030000}"/>
    <cellStyle name="Comma 2 2 3 3 4 6" xfId="32472" xr:uid="{00000000-0005-0000-0000-0000B0030000}"/>
    <cellStyle name="Comma 2 2 3 3 4 7" xfId="17238" xr:uid="{00000000-0005-0000-0000-0000B1030000}"/>
    <cellStyle name="Comma 2 2 3 3 5" xfId="2931" xr:uid="{00000000-0005-0000-0000-0000B2030000}"/>
    <cellStyle name="Comma 2 2 3 3 5 2" xfId="13005" xr:uid="{00000000-0005-0000-0000-0000B3030000}"/>
    <cellStyle name="Comma 2 2 3 3 5 2 2" xfId="43336" xr:uid="{00000000-0005-0000-0000-0000B4030000}"/>
    <cellStyle name="Comma 2 2 3 3 5 2 3" xfId="28103" xr:uid="{00000000-0005-0000-0000-0000B5030000}"/>
    <cellStyle name="Comma 2 2 3 3 5 3" xfId="7985" xr:uid="{00000000-0005-0000-0000-0000B6030000}"/>
    <cellStyle name="Comma 2 2 3 3 5 3 2" xfId="38319" xr:uid="{00000000-0005-0000-0000-0000B7030000}"/>
    <cellStyle name="Comma 2 2 3 3 5 3 3" xfId="23086" xr:uid="{00000000-0005-0000-0000-0000B8030000}"/>
    <cellStyle name="Comma 2 2 3 3 5 4" xfId="33306" xr:uid="{00000000-0005-0000-0000-0000B9030000}"/>
    <cellStyle name="Comma 2 2 3 3 5 5" xfId="18073" xr:uid="{00000000-0005-0000-0000-0000BA030000}"/>
    <cellStyle name="Comma 2 2 3 3 6" xfId="4624" xr:uid="{00000000-0005-0000-0000-0000BB030000}"/>
    <cellStyle name="Comma 2 2 3 3 6 2" xfId="14676" xr:uid="{00000000-0005-0000-0000-0000BC030000}"/>
    <cellStyle name="Comma 2 2 3 3 6 2 2" xfId="45007" xr:uid="{00000000-0005-0000-0000-0000BD030000}"/>
    <cellStyle name="Comma 2 2 3 3 6 2 3" xfId="29774" xr:uid="{00000000-0005-0000-0000-0000BE030000}"/>
    <cellStyle name="Comma 2 2 3 3 6 3" xfId="9656" xr:uid="{00000000-0005-0000-0000-0000BF030000}"/>
    <cellStyle name="Comma 2 2 3 3 6 3 2" xfId="39990" xr:uid="{00000000-0005-0000-0000-0000C0030000}"/>
    <cellStyle name="Comma 2 2 3 3 6 3 3" xfId="24757" xr:uid="{00000000-0005-0000-0000-0000C1030000}"/>
    <cellStyle name="Comma 2 2 3 3 6 4" xfId="34977" xr:uid="{00000000-0005-0000-0000-0000C2030000}"/>
    <cellStyle name="Comma 2 2 3 3 6 5" xfId="19744" xr:uid="{00000000-0005-0000-0000-0000C3030000}"/>
    <cellStyle name="Comma 2 2 3 3 7" xfId="11334" xr:uid="{00000000-0005-0000-0000-0000C4030000}"/>
    <cellStyle name="Comma 2 2 3 3 7 2" xfId="41665" xr:uid="{00000000-0005-0000-0000-0000C5030000}"/>
    <cellStyle name="Comma 2 2 3 3 7 3" xfId="26432" xr:uid="{00000000-0005-0000-0000-0000C6030000}"/>
    <cellStyle name="Comma 2 2 3 3 8" xfId="6313" xr:uid="{00000000-0005-0000-0000-0000C7030000}"/>
    <cellStyle name="Comma 2 2 3 3 8 2" xfId="36648" xr:uid="{00000000-0005-0000-0000-0000C8030000}"/>
    <cellStyle name="Comma 2 2 3 3 8 3" xfId="21415" xr:uid="{00000000-0005-0000-0000-0000C9030000}"/>
    <cellStyle name="Comma 2 2 3 3 9" xfId="31637" xr:uid="{00000000-0005-0000-0000-0000CA030000}"/>
    <cellStyle name="Comma 2 2 3 4" xfId="1338" xr:uid="{00000000-0005-0000-0000-0000CB030000}"/>
    <cellStyle name="Comma 2 2 3 4 2" xfId="1761" xr:uid="{00000000-0005-0000-0000-0000CC030000}"/>
    <cellStyle name="Comma 2 2 3 4 2 2" xfId="2600" xr:uid="{00000000-0005-0000-0000-0000CD030000}"/>
    <cellStyle name="Comma 2 2 3 4 2 2 2" xfId="4290" xr:uid="{00000000-0005-0000-0000-0000CE030000}"/>
    <cellStyle name="Comma 2 2 3 4 2 2 2 2" xfId="14363" xr:uid="{00000000-0005-0000-0000-0000CF030000}"/>
    <cellStyle name="Comma 2 2 3 4 2 2 2 2 2" xfId="44694" xr:uid="{00000000-0005-0000-0000-0000D0030000}"/>
    <cellStyle name="Comma 2 2 3 4 2 2 2 2 3" xfId="29461" xr:uid="{00000000-0005-0000-0000-0000D1030000}"/>
    <cellStyle name="Comma 2 2 3 4 2 2 2 3" xfId="9343" xr:uid="{00000000-0005-0000-0000-0000D2030000}"/>
    <cellStyle name="Comma 2 2 3 4 2 2 2 3 2" xfId="39677" xr:uid="{00000000-0005-0000-0000-0000D3030000}"/>
    <cellStyle name="Comma 2 2 3 4 2 2 2 3 3" xfId="24444" xr:uid="{00000000-0005-0000-0000-0000D4030000}"/>
    <cellStyle name="Comma 2 2 3 4 2 2 2 4" xfId="34664" xr:uid="{00000000-0005-0000-0000-0000D5030000}"/>
    <cellStyle name="Comma 2 2 3 4 2 2 2 5" xfId="19431" xr:uid="{00000000-0005-0000-0000-0000D6030000}"/>
    <cellStyle name="Comma 2 2 3 4 2 2 3" xfId="5982" xr:uid="{00000000-0005-0000-0000-0000D7030000}"/>
    <cellStyle name="Comma 2 2 3 4 2 2 3 2" xfId="16034" xr:uid="{00000000-0005-0000-0000-0000D8030000}"/>
    <cellStyle name="Comma 2 2 3 4 2 2 3 2 2" xfId="46365" xr:uid="{00000000-0005-0000-0000-0000D9030000}"/>
    <cellStyle name="Comma 2 2 3 4 2 2 3 2 3" xfId="31132" xr:uid="{00000000-0005-0000-0000-0000DA030000}"/>
    <cellStyle name="Comma 2 2 3 4 2 2 3 3" xfId="11014" xr:uid="{00000000-0005-0000-0000-0000DB030000}"/>
    <cellStyle name="Comma 2 2 3 4 2 2 3 3 2" xfId="41348" xr:uid="{00000000-0005-0000-0000-0000DC030000}"/>
    <cellStyle name="Comma 2 2 3 4 2 2 3 3 3" xfId="26115" xr:uid="{00000000-0005-0000-0000-0000DD030000}"/>
    <cellStyle name="Comma 2 2 3 4 2 2 3 4" xfId="36335" xr:uid="{00000000-0005-0000-0000-0000DE030000}"/>
    <cellStyle name="Comma 2 2 3 4 2 2 3 5" xfId="21102" xr:uid="{00000000-0005-0000-0000-0000DF030000}"/>
    <cellStyle name="Comma 2 2 3 4 2 2 4" xfId="12692" xr:uid="{00000000-0005-0000-0000-0000E0030000}"/>
    <cellStyle name="Comma 2 2 3 4 2 2 4 2" xfId="43023" xr:uid="{00000000-0005-0000-0000-0000E1030000}"/>
    <cellStyle name="Comma 2 2 3 4 2 2 4 3" xfId="27790" xr:uid="{00000000-0005-0000-0000-0000E2030000}"/>
    <cellStyle name="Comma 2 2 3 4 2 2 5" xfId="7671" xr:uid="{00000000-0005-0000-0000-0000E3030000}"/>
    <cellStyle name="Comma 2 2 3 4 2 2 5 2" xfId="38006" xr:uid="{00000000-0005-0000-0000-0000E4030000}"/>
    <cellStyle name="Comma 2 2 3 4 2 2 5 3" xfId="22773" xr:uid="{00000000-0005-0000-0000-0000E5030000}"/>
    <cellStyle name="Comma 2 2 3 4 2 2 6" xfId="32994" xr:uid="{00000000-0005-0000-0000-0000E6030000}"/>
    <cellStyle name="Comma 2 2 3 4 2 2 7" xfId="17760" xr:uid="{00000000-0005-0000-0000-0000E7030000}"/>
    <cellStyle name="Comma 2 2 3 4 2 3" xfId="3453" xr:uid="{00000000-0005-0000-0000-0000E8030000}"/>
    <cellStyle name="Comma 2 2 3 4 2 3 2" xfId="13527" xr:uid="{00000000-0005-0000-0000-0000E9030000}"/>
    <cellStyle name="Comma 2 2 3 4 2 3 2 2" xfId="43858" xr:uid="{00000000-0005-0000-0000-0000EA030000}"/>
    <cellStyle name="Comma 2 2 3 4 2 3 2 3" xfId="28625" xr:uid="{00000000-0005-0000-0000-0000EB030000}"/>
    <cellStyle name="Comma 2 2 3 4 2 3 3" xfId="8507" xr:uid="{00000000-0005-0000-0000-0000EC030000}"/>
    <cellStyle name="Comma 2 2 3 4 2 3 3 2" xfId="38841" xr:uid="{00000000-0005-0000-0000-0000ED030000}"/>
    <cellStyle name="Comma 2 2 3 4 2 3 3 3" xfId="23608" xr:uid="{00000000-0005-0000-0000-0000EE030000}"/>
    <cellStyle name="Comma 2 2 3 4 2 3 4" xfId="33828" xr:uid="{00000000-0005-0000-0000-0000EF030000}"/>
    <cellStyle name="Comma 2 2 3 4 2 3 5" xfId="18595" xr:uid="{00000000-0005-0000-0000-0000F0030000}"/>
    <cellStyle name="Comma 2 2 3 4 2 4" xfId="5146" xr:uid="{00000000-0005-0000-0000-0000F1030000}"/>
    <cellStyle name="Comma 2 2 3 4 2 4 2" xfId="15198" xr:uid="{00000000-0005-0000-0000-0000F2030000}"/>
    <cellStyle name="Comma 2 2 3 4 2 4 2 2" xfId="45529" xr:uid="{00000000-0005-0000-0000-0000F3030000}"/>
    <cellStyle name="Comma 2 2 3 4 2 4 2 3" xfId="30296" xr:uid="{00000000-0005-0000-0000-0000F4030000}"/>
    <cellStyle name="Comma 2 2 3 4 2 4 3" xfId="10178" xr:uid="{00000000-0005-0000-0000-0000F5030000}"/>
    <cellStyle name="Comma 2 2 3 4 2 4 3 2" xfId="40512" xr:uid="{00000000-0005-0000-0000-0000F6030000}"/>
    <cellStyle name="Comma 2 2 3 4 2 4 3 3" xfId="25279" xr:uid="{00000000-0005-0000-0000-0000F7030000}"/>
    <cellStyle name="Comma 2 2 3 4 2 4 4" xfId="35499" xr:uid="{00000000-0005-0000-0000-0000F8030000}"/>
    <cellStyle name="Comma 2 2 3 4 2 4 5" xfId="20266" xr:uid="{00000000-0005-0000-0000-0000F9030000}"/>
    <cellStyle name="Comma 2 2 3 4 2 5" xfId="11856" xr:uid="{00000000-0005-0000-0000-0000FA030000}"/>
    <cellStyle name="Comma 2 2 3 4 2 5 2" xfId="42187" xr:uid="{00000000-0005-0000-0000-0000FB030000}"/>
    <cellStyle name="Comma 2 2 3 4 2 5 3" xfId="26954" xr:uid="{00000000-0005-0000-0000-0000FC030000}"/>
    <cellStyle name="Comma 2 2 3 4 2 6" xfId="6835" xr:uid="{00000000-0005-0000-0000-0000FD030000}"/>
    <cellStyle name="Comma 2 2 3 4 2 6 2" xfId="37170" xr:uid="{00000000-0005-0000-0000-0000FE030000}"/>
    <cellStyle name="Comma 2 2 3 4 2 6 3" xfId="21937" xr:uid="{00000000-0005-0000-0000-0000FF030000}"/>
    <cellStyle name="Comma 2 2 3 4 2 7" xfId="32158" xr:uid="{00000000-0005-0000-0000-000000040000}"/>
    <cellStyle name="Comma 2 2 3 4 2 8" xfId="16924" xr:uid="{00000000-0005-0000-0000-000001040000}"/>
    <cellStyle name="Comma 2 2 3 4 3" xfId="2182" xr:uid="{00000000-0005-0000-0000-000002040000}"/>
    <cellStyle name="Comma 2 2 3 4 3 2" xfId="3872" xr:uid="{00000000-0005-0000-0000-000003040000}"/>
    <cellStyle name="Comma 2 2 3 4 3 2 2" xfId="13945" xr:uid="{00000000-0005-0000-0000-000004040000}"/>
    <cellStyle name="Comma 2 2 3 4 3 2 2 2" xfId="44276" xr:uid="{00000000-0005-0000-0000-000005040000}"/>
    <cellStyle name="Comma 2 2 3 4 3 2 2 3" xfId="29043" xr:uid="{00000000-0005-0000-0000-000006040000}"/>
    <cellStyle name="Comma 2 2 3 4 3 2 3" xfId="8925" xr:uid="{00000000-0005-0000-0000-000007040000}"/>
    <cellStyle name="Comma 2 2 3 4 3 2 3 2" xfId="39259" xr:uid="{00000000-0005-0000-0000-000008040000}"/>
    <cellStyle name="Comma 2 2 3 4 3 2 3 3" xfId="24026" xr:uid="{00000000-0005-0000-0000-000009040000}"/>
    <cellStyle name="Comma 2 2 3 4 3 2 4" xfId="34246" xr:uid="{00000000-0005-0000-0000-00000A040000}"/>
    <cellStyle name="Comma 2 2 3 4 3 2 5" xfId="19013" xr:uid="{00000000-0005-0000-0000-00000B040000}"/>
    <cellStyle name="Comma 2 2 3 4 3 3" xfId="5564" xr:uid="{00000000-0005-0000-0000-00000C040000}"/>
    <cellStyle name="Comma 2 2 3 4 3 3 2" xfId="15616" xr:uid="{00000000-0005-0000-0000-00000D040000}"/>
    <cellStyle name="Comma 2 2 3 4 3 3 2 2" xfId="45947" xr:uid="{00000000-0005-0000-0000-00000E040000}"/>
    <cellStyle name="Comma 2 2 3 4 3 3 2 3" xfId="30714" xr:uid="{00000000-0005-0000-0000-00000F040000}"/>
    <cellStyle name="Comma 2 2 3 4 3 3 3" xfId="10596" xr:uid="{00000000-0005-0000-0000-000010040000}"/>
    <cellStyle name="Comma 2 2 3 4 3 3 3 2" xfId="40930" xr:uid="{00000000-0005-0000-0000-000011040000}"/>
    <cellStyle name="Comma 2 2 3 4 3 3 3 3" xfId="25697" xr:uid="{00000000-0005-0000-0000-000012040000}"/>
    <cellStyle name="Comma 2 2 3 4 3 3 4" xfId="35917" xr:uid="{00000000-0005-0000-0000-000013040000}"/>
    <cellStyle name="Comma 2 2 3 4 3 3 5" xfId="20684" xr:uid="{00000000-0005-0000-0000-000014040000}"/>
    <cellStyle name="Comma 2 2 3 4 3 4" xfId="12274" xr:uid="{00000000-0005-0000-0000-000015040000}"/>
    <cellStyle name="Comma 2 2 3 4 3 4 2" xfId="42605" xr:uid="{00000000-0005-0000-0000-000016040000}"/>
    <cellStyle name="Comma 2 2 3 4 3 4 3" xfId="27372" xr:uid="{00000000-0005-0000-0000-000017040000}"/>
    <cellStyle name="Comma 2 2 3 4 3 5" xfId="7253" xr:uid="{00000000-0005-0000-0000-000018040000}"/>
    <cellStyle name="Comma 2 2 3 4 3 5 2" xfId="37588" xr:uid="{00000000-0005-0000-0000-000019040000}"/>
    <cellStyle name="Comma 2 2 3 4 3 5 3" xfId="22355" xr:uid="{00000000-0005-0000-0000-00001A040000}"/>
    <cellStyle name="Comma 2 2 3 4 3 6" xfId="32576" xr:uid="{00000000-0005-0000-0000-00001B040000}"/>
    <cellStyle name="Comma 2 2 3 4 3 7" xfId="17342" xr:uid="{00000000-0005-0000-0000-00001C040000}"/>
    <cellStyle name="Comma 2 2 3 4 4" xfId="3035" xr:uid="{00000000-0005-0000-0000-00001D040000}"/>
    <cellStyle name="Comma 2 2 3 4 4 2" xfId="13109" xr:uid="{00000000-0005-0000-0000-00001E040000}"/>
    <cellStyle name="Comma 2 2 3 4 4 2 2" xfId="43440" xr:uid="{00000000-0005-0000-0000-00001F040000}"/>
    <cellStyle name="Comma 2 2 3 4 4 2 3" xfId="28207" xr:uid="{00000000-0005-0000-0000-000020040000}"/>
    <cellStyle name="Comma 2 2 3 4 4 3" xfId="8089" xr:uid="{00000000-0005-0000-0000-000021040000}"/>
    <cellStyle name="Comma 2 2 3 4 4 3 2" xfId="38423" xr:uid="{00000000-0005-0000-0000-000022040000}"/>
    <cellStyle name="Comma 2 2 3 4 4 3 3" xfId="23190" xr:uid="{00000000-0005-0000-0000-000023040000}"/>
    <cellStyle name="Comma 2 2 3 4 4 4" xfId="33410" xr:uid="{00000000-0005-0000-0000-000024040000}"/>
    <cellStyle name="Comma 2 2 3 4 4 5" xfId="18177" xr:uid="{00000000-0005-0000-0000-000025040000}"/>
    <cellStyle name="Comma 2 2 3 4 5" xfId="4728" xr:uid="{00000000-0005-0000-0000-000026040000}"/>
    <cellStyle name="Comma 2 2 3 4 5 2" xfId="14780" xr:uid="{00000000-0005-0000-0000-000027040000}"/>
    <cellStyle name="Comma 2 2 3 4 5 2 2" xfId="45111" xr:uid="{00000000-0005-0000-0000-000028040000}"/>
    <cellStyle name="Comma 2 2 3 4 5 2 3" xfId="29878" xr:uid="{00000000-0005-0000-0000-000029040000}"/>
    <cellStyle name="Comma 2 2 3 4 5 3" xfId="9760" xr:uid="{00000000-0005-0000-0000-00002A040000}"/>
    <cellStyle name="Comma 2 2 3 4 5 3 2" xfId="40094" xr:uid="{00000000-0005-0000-0000-00002B040000}"/>
    <cellStyle name="Comma 2 2 3 4 5 3 3" xfId="24861" xr:uid="{00000000-0005-0000-0000-00002C040000}"/>
    <cellStyle name="Comma 2 2 3 4 5 4" xfId="35081" xr:uid="{00000000-0005-0000-0000-00002D040000}"/>
    <cellStyle name="Comma 2 2 3 4 5 5" xfId="19848" xr:uid="{00000000-0005-0000-0000-00002E040000}"/>
    <cellStyle name="Comma 2 2 3 4 6" xfId="11438" xr:uid="{00000000-0005-0000-0000-00002F040000}"/>
    <cellStyle name="Comma 2 2 3 4 6 2" xfId="41769" xr:uid="{00000000-0005-0000-0000-000030040000}"/>
    <cellStyle name="Comma 2 2 3 4 6 3" xfId="26536" xr:uid="{00000000-0005-0000-0000-000031040000}"/>
    <cellStyle name="Comma 2 2 3 4 7" xfId="6417" xr:uid="{00000000-0005-0000-0000-000032040000}"/>
    <cellStyle name="Comma 2 2 3 4 7 2" xfId="36752" xr:uid="{00000000-0005-0000-0000-000033040000}"/>
    <cellStyle name="Comma 2 2 3 4 7 3" xfId="21519" xr:uid="{00000000-0005-0000-0000-000034040000}"/>
    <cellStyle name="Comma 2 2 3 4 8" xfId="31740" xr:uid="{00000000-0005-0000-0000-000035040000}"/>
    <cellStyle name="Comma 2 2 3 4 9" xfId="16506" xr:uid="{00000000-0005-0000-0000-000036040000}"/>
    <cellStyle name="Comma 2 2 3 5" xfId="1551" xr:uid="{00000000-0005-0000-0000-000037040000}"/>
    <cellStyle name="Comma 2 2 3 5 2" xfId="2392" xr:uid="{00000000-0005-0000-0000-000038040000}"/>
    <cellStyle name="Comma 2 2 3 5 2 2" xfId="4082" xr:uid="{00000000-0005-0000-0000-000039040000}"/>
    <cellStyle name="Comma 2 2 3 5 2 2 2" xfId="14155" xr:uid="{00000000-0005-0000-0000-00003A040000}"/>
    <cellStyle name="Comma 2 2 3 5 2 2 2 2" xfId="44486" xr:uid="{00000000-0005-0000-0000-00003B040000}"/>
    <cellStyle name="Comma 2 2 3 5 2 2 2 3" xfId="29253" xr:uid="{00000000-0005-0000-0000-00003C040000}"/>
    <cellStyle name="Comma 2 2 3 5 2 2 3" xfId="9135" xr:uid="{00000000-0005-0000-0000-00003D040000}"/>
    <cellStyle name="Comma 2 2 3 5 2 2 3 2" xfId="39469" xr:uid="{00000000-0005-0000-0000-00003E040000}"/>
    <cellStyle name="Comma 2 2 3 5 2 2 3 3" xfId="24236" xr:uid="{00000000-0005-0000-0000-00003F040000}"/>
    <cellStyle name="Comma 2 2 3 5 2 2 4" xfId="34456" xr:uid="{00000000-0005-0000-0000-000040040000}"/>
    <cellStyle name="Comma 2 2 3 5 2 2 5" xfId="19223" xr:uid="{00000000-0005-0000-0000-000041040000}"/>
    <cellStyle name="Comma 2 2 3 5 2 3" xfId="5774" xr:uid="{00000000-0005-0000-0000-000042040000}"/>
    <cellStyle name="Comma 2 2 3 5 2 3 2" xfId="15826" xr:uid="{00000000-0005-0000-0000-000043040000}"/>
    <cellStyle name="Comma 2 2 3 5 2 3 2 2" xfId="46157" xr:uid="{00000000-0005-0000-0000-000044040000}"/>
    <cellStyle name="Comma 2 2 3 5 2 3 2 3" xfId="30924" xr:uid="{00000000-0005-0000-0000-000045040000}"/>
    <cellStyle name="Comma 2 2 3 5 2 3 3" xfId="10806" xr:uid="{00000000-0005-0000-0000-000046040000}"/>
    <cellStyle name="Comma 2 2 3 5 2 3 3 2" xfId="41140" xr:uid="{00000000-0005-0000-0000-000047040000}"/>
    <cellStyle name="Comma 2 2 3 5 2 3 3 3" xfId="25907" xr:uid="{00000000-0005-0000-0000-000048040000}"/>
    <cellStyle name="Comma 2 2 3 5 2 3 4" xfId="36127" xr:uid="{00000000-0005-0000-0000-000049040000}"/>
    <cellStyle name="Comma 2 2 3 5 2 3 5" xfId="20894" xr:uid="{00000000-0005-0000-0000-00004A040000}"/>
    <cellStyle name="Comma 2 2 3 5 2 4" xfId="12484" xr:uid="{00000000-0005-0000-0000-00004B040000}"/>
    <cellStyle name="Comma 2 2 3 5 2 4 2" xfId="42815" xr:uid="{00000000-0005-0000-0000-00004C040000}"/>
    <cellStyle name="Comma 2 2 3 5 2 4 3" xfId="27582" xr:uid="{00000000-0005-0000-0000-00004D040000}"/>
    <cellStyle name="Comma 2 2 3 5 2 5" xfId="7463" xr:uid="{00000000-0005-0000-0000-00004E040000}"/>
    <cellStyle name="Comma 2 2 3 5 2 5 2" xfId="37798" xr:uid="{00000000-0005-0000-0000-00004F040000}"/>
    <cellStyle name="Comma 2 2 3 5 2 5 3" xfId="22565" xr:uid="{00000000-0005-0000-0000-000050040000}"/>
    <cellStyle name="Comma 2 2 3 5 2 6" xfId="32786" xr:uid="{00000000-0005-0000-0000-000051040000}"/>
    <cellStyle name="Comma 2 2 3 5 2 7" xfId="17552" xr:uid="{00000000-0005-0000-0000-000052040000}"/>
    <cellStyle name="Comma 2 2 3 5 3" xfId="3245" xr:uid="{00000000-0005-0000-0000-000053040000}"/>
    <cellStyle name="Comma 2 2 3 5 3 2" xfId="13319" xr:uid="{00000000-0005-0000-0000-000054040000}"/>
    <cellStyle name="Comma 2 2 3 5 3 2 2" xfId="43650" xr:uid="{00000000-0005-0000-0000-000055040000}"/>
    <cellStyle name="Comma 2 2 3 5 3 2 3" xfId="28417" xr:uid="{00000000-0005-0000-0000-000056040000}"/>
    <cellStyle name="Comma 2 2 3 5 3 3" xfId="8299" xr:uid="{00000000-0005-0000-0000-000057040000}"/>
    <cellStyle name="Comma 2 2 3 5 3 3 2" xfId="38633" xr:uid="{00000000-0005-0000-0000-000058040000}"/>
    <cellStyle name="Comma 2 2 3 5 3 3 3" xfId="23400" xr:uid="{00000000-0005-0000-0000-000059040000}"/>
    <cellStyle name="Comma 2 2 3 5 3 4" xfId="33620" xr:uid="{00000000-0005-0000-0000-00005A040000}"/>
    <cellStyle name="Comma 2 2 3 5 3 5" xfId="18387" xr:uid="{00000000-0005-0000-0000-00005B040000}"/>
    <cellStyle name="Comma 2 2 3 5 4" xfId="4938" xr:uid="{00000000-0005-0000-0000-00005C040000}"/>
    <cellStyle name="Comma 2 2 3 5 4 2" xfId="14990" xr:uid="{00000000-0005-0000-0000-00005D040000}"/>
    <cellStyle name="Comma 2 2 3 5 4 2 2" xfId="45321" xr:uid="{00000000-0005-0000-0000-00005E040000}"/>
    <cellStyle name="Comma 2 2 3 5 4 2 3" xfId="30088" xr:uid="{00000000-0005-0000-0000-00005F040000}"/>
    <cellStyle name="Comma 2 2 3 5 4 3" xfId="9970" xr:uid="{00000000-0005-0000-0000-000060040000}"/>
    <cellStyle name="Comma 2 2 3 5 4 3 2" xfId="40304" xr:uid="{00000000-0005-0000-0000-000061040000}"/>
    <cellStyle name="Comma 2 2 3 5 4 3 3" xfId="25071" xr:uid="{00000000-0005-0000-0000-000062040000}"/>
    <cellStyle name="Comma 2 2 3 5 4 4" xfId="35291" xr:uid="{00000000-0005-0000-0000-000063040000}"/>
    <cellStyle name="Comma 2 2 3 5 4 5" xfId="20058" xr:uid="{00000000-0005-0000-0000-000064040000}"/>
    <cellStyle name="Comma 2 2 3 5 5" xfId="11648" xr:uid="{00000000-0005-0000-0000-000065040000}"/>
    <cellStyle name="Comma 2 2 3 5 5 2" xfId="41979" xr:uid="{00000000-0005-0000-0000-000066040000}"/>
    <cellStyle name="Comma 2 2 3 5 5 3" xfId="26746" xr:uid="{00000000-0005-0000-0000-000067040000}"/>
    <cellStyle name="Comma 2 2 3 5 6" xfId="6627" xr:uid="{00000000-0005-0000-0000-000068040000}"/>
    <cellStyle name="Comma 2 2 3 5 6 2" xfId="36962" xr:uid="{00000000-0005-0000-0000-000069040000}"/>
    <cellStyle name="Comma 2 2 3 5 6 3" xfId="21729" xr:uid="{00000000-0005-0000-0000-00006A040000}"/>
    <cellStyle name="Comma 2 2 3 5 7" xfId="31950" xr:uid="{00000000-0005-0000-0000-00006B040000}"/>
    <cellStyle name="Comma 2 2 3 5 8" xfId="16716" xr:uid="{00000000-0005-0000-0000-00006C040000}"/>
    <cellStyle name="Comma 2 2 3 6" xfId="1972" xr:uid="{00000000-0005-0000-0000-00006D040000}"/>
    <cellStyle name="Comma 2 2 3 6 2" xfId="3664" xr:uid="{00000000-0005-0000-0000-00006E040000}"/>
    <cellStyle name="Comma 2 2 3 6 2 2" xfId="13737" xr:uid="{00000000-0005-0000-0000-00006F040000}"/>
    <cellStyle name="Comma 2 2 3 6 2 2 2" xfId="44068" xr:uid="{00000000-0005-0000-0000-000070040000}"/>
    <cellStyle name="Comma 2 2 3 6 2 2 3" xfId="28835" xr:uid="{00000000-0005-0000-0000-000071040000}"/>
    <cellStyle name="Comma 2 2 3 6 2 3" xfId="8717" xr:uid="{00000000-0005-0000-0000-000072040000}"/>
    <cellStyle name="Comma 2 2 3 6 2 3 2" xfId="39051" xr:uid="{00000000-0005-0000-0000-000073040000}"/>
    <cellStyle name="Comma 2 2 3 6 2 3 3" xfId="23818" xr:uid="{00000000-0005-0000-0000-000074040000}"/>
    <cellStyle name="Comma 2 2 3 6 2 4" xfId="34038" xr:uid="{00000000-0005-0000-0000-000075040000}"/>
    <cellStyle name="Comma 2 2 3 6 2 5" xfId="18805" xr:uid="{00000000-0005-0000-0000-000076040000}"/>
    <cellStyle name="Comma 2 2 3 6 3" xfId="5356" xr:uid="{00000000-0005-0000-0000-000077040000}"/>
    <cellStyle name="Comma 2 2 3 6 3 2" xfId="15408" xr:uid="{00000000-0005-0000-0000-000078040000}"/>
    <cellStyle name="Comma 2 2 3 6 3 2 2" xfId="45739" xr:uid="{00000000-0005-0000-0000-000079040000}"/>
    <cellStyle name="Comma 2 2 3 6 3 2 3" xfId="30506" xr:uid="{00000000-0005-0000-0000-00007A040000}"/>
    <cellStyle name="Comma 2 2 3 6 3 3" xfId="10388" xr:uid="{00000000-0005-0000-0000-00007B040000}"/>
    <cellStyle name="Comma 2 2 3 6 3 3 2" xfId="40722" xr:uid="{00000000-0005-0000-0000-00007C040000}"/>
    <cellStyle name="Comma 2 2 3 6 3 3 3" xfId="25489" xr:uid="{00000000-0005-0000-0000-00007D040000}"/>
    <cellStyle name="Comma 2 2 3 6 3 4" xfId="35709" xr:uid="{00000000-0005-0000-0000-00007E040000}"/>
    <cellStyle name="Comma 2 2 3 6 3 5" xfId="20476" xr:uid="{00000000-0005-0000-0000-00007F040000}"/>
    <cellStyle name="Comma 2 2 3 6 4" xfId="12066" xr:uid="{00000000-0005-0000-0000-000080040000}"/>
    <cellStyle name="Comma 2 2 3 6 4 2" xfId="42397" xr:uid="{00000000-0005-0000-0000-000081040000}"/>
    <cellStyle name="Comma 2 2 3 6 4 3" xfId="27164" xr:uid="{00000000-0005-0000-0000-000082040000}"/>
    <cellStyle name="Comma 2 2 3 6 5" xfId="7045" xr:uid="{00000000-0005-0000-0000-000083040000}"/>
    <cellStyle name="Comma 2 2 3 6 5 2" xfId="37380" xr:uid="{00000000-0005-0000-0000-000084040000}"/>
    <cellStyle name="Comma 2 2 3 6 5 3" xfId="22147" xr:uid="{00000000-0005-0000-0000-000085040000}"/>
    <cellStyle name="Comma 2 2 3 6 6" xfId="32368" xr:uid="{00000000-0005-0000-0000-000086040000}"/>
    <cellStyle name="Comma 2 2 3 6 7" xfId="17134" xr:uid="{00000000-0005-0000-0000-000087040000}"/>
    <cellStyle name="Comma 2 2 3 7" xfId="2821" xr:uid="{00000000-0005-0000-0000-000088040000}"/>
    <cellStyle name="Comma 2 2 3 7 2" xfId="12901" xr:uid="{00000000-0005-0000-0000-000089040000}"/>
    <cellStyle name="Comma 2 2 3 7 2 2" xfId="43232" xr:uid="{00000000-0005-0000-0000-00008A040000}"/>
    <cellStyle name="Comma 2 2 3 7 2 3" xfId="27999" xr:uid="{00000000-0005-0000-0000-00008B040000}"/>
    <cellStyle name="Comma 2 2 3 7 3" xfId="7881" xr:uid="{00000000-0005-0000-0000-00008C040000}"/>
    <cellStyle name="Comma 2 2 3 7 3 2" xfId="38215" xr:uid="{00000000-0005-0000-0000-00008D040000}"/>
    <cellStyle name="Comma 2 2 3 7 3 3" xfId="22982" xr:uid="{00000000-0005-0000-0000-00008E040000}"/>
    <cellStyle name="Comma 2 2 3 7 4" xfId="33202" xr:uid="{00000000-0005-0000-0000-00008F040000}"/>
    <cellStyle name="Comma 2 2 3 7 5" xfId="17969" xr:uid="{00000000-0005-0000-0000-000090040000}"/>
    <cellStyle name="Comma 2 2 3 8" xfId="4516" xr:uid="{00000000-0005-0000-0000-000091040000}"/>
    <cellStyle name="Comma 2 2 3 8 2" xfId="14572" xr:uid="{00000000-0005-0000-0000-000092040000}"/>
    <cellStyle name="Comma 2 2 3 8 2 2" xfId="44903" xr:uid="{00000000-0005-0000-0000-000093040000}"/>
    <cellStyle name="Comma 2 2 3 8 2 3" xfId="29670" xr:uid="{00000000-0005-0000-0000-000094040000}"/>
    <cellStyle name="Comma 2 2 3 8 3" xfId="9552" xr:uid="{00000000-0005-0000-0000-000095040000}"/>
    <cellStyle name="Comma 2 2 3 8 3 2" xfId="39886" xr:uid="{00000000-0005-0000-0000-000096040000}"/>
    <cellStyle name="Comma 2 2 3 8 3 3" xfId="24653" xr:uid="{00000000-0005-0000-0000-000097040000}"/>
    <cellStyle name="Comma 2 2 3 8 4" xfId="34873" xr:uid="{00000000-0005-0000-0000-000098040000}"/>
    <cellStyle name="Comma 2 2 3 8 5" xfId="19640" xr:uid="{00000000-0005-0000-0000-000099040000}"/>
    <cellStyle name="Comma 2 2 3 9" xfId="11228" xr:uid="{00000000-0005-0000-0000-00009A040000}"/>
    <cellStyle name="Comma 2 2 3 9 2" xfId="41561" xr:uid="{00000000-0005-0000-0000-00009B040000}"/>
    <cellStyle name="Comma 2 2 3 9 3" xfId="26328" xr:uid="{00000000-0005-0000-0000-00009C040000}"/>
    <cellStyle name="Comma 2 3" xfId="505" xr:uid="{00000000-0005-0000-0000-00009D040000}"/>
    <cellStyle name="Comma 2 3 2" xfId="670" xr:uid="{00000000-0005-0000-0000-00009E040000}"/>
    <cellStyle name="Comma 2 3 3" xfId="671" xr:uid="{00000000-0005-0000-0000-00009F040000}"/>
    <cellStyle name="Comma 2 3 4" xfId="672" xr:uid="{00000000-0005-0000-0000-0000A0040000}"/>
    <cellStyle name="Comma 2 3 5" xfId="673" xr:uid="{00000000-0005-0000-0000-0000A1040000}"/>
    <cellStyle name="Comma 2 3 6" xfId="674" xr:uid="{00000000-0005-0000-0000-0000A2040000}"/>
    <cellStyle name="Comma 2 3 6 10" xfId="6208" xr:uid="{00000000-0005-0000-0000-0000A3040000}"/>
    <cellStyle name="Comma 2 3 6 10 2" xfId="36545" xr:uid="{00000000-0005-0000-0000-0000A4040000}"/>
    <cellStyle name="Comma 2 3 6 10 3" xfId="21312" xr:uid="{00000000-0005-0000-0000-0000A5040000}"/>
    <cellStyle name="Comma 2 3 6 11" xfId="31534" xr:uid="{00000000-0005-0000-0000-0000A6040000}"/>
    <cellStyle name="Comma 2 3 6 12" xfId="16297" xr:uid="{00000000-0005-0000-0000-0000A7040000}"/>
    <cellStyle name="Comma 2 3 6 2" xfId="1172" xr:uid="{00000000-0005-0000-0000-0000A8040000}"/>
    <cellStyle name="Comma 2 3 6 2 10" xfId="31588" xr:uid="{00000000-0005-0000-0000-0000A9040000}"/>
    <cellStyle name="Comma 2 3 6 2 11" xfId="16351" xr:uid="{00000000-0005-0000-0000-0000AA040000}"/>
    <cellStyle name="Comma 2 3 6 2 2" xfId="1280" xr:uid="{00000000-0005-0000-0000-0000AB040000}"/>
    <cellStyle name="Comma 2 3 6 2 2 10" xfId="16455" xr:uid="{00000000-0005-0000-0000-0000AC040000}"/>
    <cellStyle name="Comma 2 3 6 2 2 2" xfId="1497" xr:uid="{00000000-0005-0000-0000-0000AD040000}"/>
    <cellStyle name="Comma 2 3 6 2 2 2 2" xfId="1918" xr:uid="{00000000-0005-0000-0000-0000AE040000}"/>
    <cellStyle name="Comma 2 3 6 2 2 2 2 2" xfId="2757" xr:uid="{00000000-0005-0000-0000-0000AF040000}"/>
    <cellStyle name="Comma 2 3 6 2 2 2 2 2 2" xfId="4447" xr:uid="{00000000-0005-0000-0000-0000B0040000}"/>
    <cellStyle name="Comma 2 3 6 2 2 2 2 2 2 2" xfId="14520" xr:uid="{00000000-0005-0000-0000-0000B1040000}"/>
    <cellStyle name="Comma 2 3 6 2 2 2 2 2 2 2 2" xfId="44851" xr:uid="{00000000-0005-0000-0000-0000B2040000}"/>
    <cellStyle name="Comma 2 3 6 2 2 2 2 2 2 2 3" xfId="29618" xr:uid="{00000000-0005-0000-0000-0000B3040000}"/>
    <cellStyle name="Comma 2 3 6 2 2 2 2 2 2 3" xfId="9500" xr:uid="{00000000-0005-0000-0000-0000B4040000}"/>
    <cellStyle name="Comma 2 3 6 2 2 2 2 2 2 3 2" xfId="39834" xr:uid="{00000000-0005-0000-0000-0000B5040000}"/>
    <cellStyle name="Comma 2 3 6 2 2 2 2 2 2 3 3" xfId="24601" xr:uid="{00000000-0005-0000-0000-0000B6040000}"/>
    <cellStyle name="Comma 2 3 6 2 2 2 2 2 2 4" xfId="34821" xr:uid="{00000000-0005-0000-0000-0000B7040000}"/>
    <cellStyle name="Comma 2 3 6 2 2 2 2 2 2 5" xfId="19588" xr:uid="{00000000-0005-0000-0000-0000B8040000}"/>
    <cellStyle name="Comma 2 3 6 2 2 2 2 2 3" xfId="6139" xr:uid="{00000000-0005-0000-0000-0000B9040000}"/>
    <cellStyle name="Comma 2 3 6 2 2 2 2 2 3 2" xfId="16191" xr:uid="{00000000-0005-0000-0000-0000BA040000}"/>
    <cellStyle name="Comma 2 3 6 2 2 2 2 2 3 2 2" xfId="46522" xr:uid="{00000000-0005-0000-0000-0000BB040000}"/>
    <cellStyle name="Comma 2 3 6 2 2 2 2 2 3 2 3" xfId="31289" xr:uid="{00000000-0005-0000-0000-0000BC040000}"/>
    <cellStyle name="Comma 2 3 6 2 2 2 2 2 3 3" xfId="11171" xr:uid="{00000000-0005-0000-0000-0000BD040000}"/>
    <cellStyle name="Comma 2 3 6 2 2 2 2 2 3 3 2" xfId="41505" xr:uid="{00000000-0005-0000-0000-0000BE040000}"/>
    <cellStyle name="Comma 2 3 6 2 2 2 2 2 3 3 3" xfId="26272" xr:uid="{00000000-0005-0000-0000-0000BF040000}"/>
    <cellStyle name="Comma 2 3 6 2 2 2 2 2 3 4" xfId="36492" xr:uid="{00000000-0005-0000-0000-0000C0040000}"/>
    <cellStyle name="Comma 2 3 6 2 2 2 2 2 3 5" xfId="21259" xr:uid="{00000000-0005-0000-0000-0000C1040000}"/>
    <cellStyle name="Comma 2 3 6 2 2 2 2 2 4" xfId="12849" xr:uid="{00000000-0005-0000-0000-0000C2040000}"/>
    <cellStyle name="Comma 2 3 6 2 2 2 2 2 4 2" xfId="43180" xr:uid="{00000000-0005-0000-0000-0000C3040000}"/>
    <cellStyle name="Comma 2 3 6 2 2 2 2 2 4 3" xfId="27947" xr:uid="{00000000-0005-0000-0000-0000C4040000}"/>
    <cellStyle name="Comma 2 3 6 2 2 2 2 2 5" xfId="7828" xr:uid="{00000000-0005-0000-0000-0000C5040000}"/>
    <cellStyle name="Comma 2 3 6 2 2 2 2 2 5 2" xfId="38163" xr:uid="{00000000-0005-0000-0000-0000C6040000}"/>
    <cellStyle name="Comma 2 3 6 2 2 2 2 2 5 3" xfId="22930" xr:uid="{00000000-0005-0000-0000-0000C7040000}"/>
    <cellStyle name="Comma 2 3 6 2 2 2 2 2 6" xfId="33151" xr:uid="{00000000-0005-0000-0000-0000C8040000}"/>
    <cellStyle name="Comma 2 3 6 2 2 2 2 2 7" xfId="17917" xr:uid="{00000000-0005-0000-0000-0000C9040000}"/>
    <cellStyle name="Comma 2 3 6 2 2 2 2 3" xfId="3610" xr:uid="{00000000-0005-0000-0000-0000CA040000}"/>
    <cellStyle name="Comma 2 3 6 2 2 2 2 3 2" xfId="13684" xr:uid="{00000000-0005-0000-0000-0000CB040000}"/>
    <cellStyle name="Comma 2 3 6 2 2 2 2 3 2 2" xfId="44015" xr:uid="{00000000-0005-0000-0000-0000CC040000}"/>
    <cellStyle name="Comma 2 3 6 2 2 2 2 3 2 3" xfId="28782" xr:uid="{00000000-0005-0000-0000-0000CD040000}"/>
    <cellStyle name="Comma 2 3 6 2 2 2 2 3 3" xfId="8664" xr:uid="{00000000-0005-0000-0000-0000CE040000}"/>
    <cellStyle name="Comma 2 3 6 2 2 2 2 3 3 2" xfId="38998" xr:uid="{00000000-0005-0000-0000-0000CF040000}"/>
    <cellStyle name="Comma 2 3 6 2 2 2 2 3 3 3" xfId="23765" xr:uid="{00000000-0005-0000-0000-0000D0040000}"/>
    <cellStyle name="Comma 2 3 6 2 2 2 2 3 4" xfId="33985" xr:uid="{00000000-0005-0000-0000-0000D1040000}"/>
    <cellStyle name="Comma 2 3 6 2 2 2 2 3 5" xfId="18752" xr:uid="{00000000-0005-0000-0000-0000D2040000}"/>
    <cellStyle name="Comma 2 3 6 2 2 2 2 4" xfId="5303" xr:uid="{00000000-0005-0000-0000-0000D3040000}"/>
    <cellStyle name="Comma 2 3 6 2 2 2 2 4 2" xfId="15355" xr:uid="{00000000-0005-0000-0000-0000D4040000}"/>
    <cellStyle name="Comma 2 3 6 2 2 2 2 4 2 2" xfId="45686" xr:uid="{00000000-0005-0000-0000-0000D5040000}"/>
    <cellStyle name="Comma 2 3 6 2 2 2 2 4 2 3" xfId="30453" xr:uid="{00000000-0005-0000-0000-0000D6040000}"/>
    <cellStyle name="Comma 2 3 6 2 2 2 2 4 3" xfId="10335" xr:uid="{00000000-0005-0000-0000-0000D7040000}"/>
    <cellStyle name="Comma 2 3 6 2 2 2 2 4 3 2" xfId="40669" xr:uid="{00000000-0005-0000-0000-0000D8040000}"/>
    <cellStyle name="Comma 2 3 6 2 2 2 2 4 3 3" xfId="25436" xr:uid="{00000000-0005-0000-0000-0000D9040000}"/>
    <cellStyle name="Comma 2 3 6 2 2 2 2 4 4" xfId="35656" xr:uid="{00000000-0005-0000-0000-0000DA040000}"/>
    <cellStyle name="Comma 2 3 6 2 2 2 2 4 5" xfId="20423" xr:uid="{00000000-0005-0000-0000-0000DB040000}"/>
    <cellStyle name="Comma 2 3 6 2 2 2 2 5" xfId="12013" xr:uid="{00000000-0005-0000-0000-0000DC040000}"/>
    <cellStyle name="Comma 2 3 6 2 2 2 2 5 2" xfId="42344" xr:uid="{00000000-0005-0000-0000-0000DD040000}"/>
    <cellStyle name="Comma 2 3 6 2 2 2 2 5 3" xfId="27111" xr:uid="{00000000-0005-0000-0000-0000DE040000}"/>
    <cellStyle name="Comma 2 3 6 2 2 2 2 6" xfId="6992" xr:uid="{00000000-0005-0000-0000-0000DF040000}"/>
    <cellStyle name="Comma 2 3 6 2 2 2 2 6 2" xfId="37327" xr:uid="{00000000-0005-0000-0000-0000E0040000}"/>
    <cellStyle name="Comma 2 3 6 2 2 2 2 6 3" xfId="22094" xr:uid="{00000000-0005-0000-0000-0000E1040000}"/>
    <cellStyle name="Comma 2 3 6 2 2 2 2 7" xfId="32315" xr:uid="{00000000-0005-0000-0000-0000E2040000}"/>
    <cellStyle name="Comma 2 3 6 2 2 2 2 8" xfId="17081" xr:uid="{00000000-0005-0000-0000-0000E3040000}"/>
    <cellStyle name="Comma 2 3 6 2 2 2 3" xfId="2339" xr:uid="{00000000-0005-0000-0000-0000E4040000}"/>
    <cellStyle name="Comma 2 3 6 2 2 2 3 2" xfId="4029" xr:uid="{00000000-0005-0000-0000-0000E5040000}"/>
    <cellStyle name="Comma 2 3 6 2 2 2 3 2 2" xfId="14102" xr:uid="{00000000-0005-0000-0000-0000E6040000}"/>
    <cellStyle name="Comma 2 3 6 2 2 2 3 2 2 2" xfId="44433" xr:uid="{00000000-0005-0000-0000-0000E7040000}"/>
    <cellStyle name="Comma 2 3 6 2 2 2 3 2 2 3" xfId="29200" xr:uid="{00000000-0005-0000-0000-0000E8040000}"/>
    <cellStyle name="Comma 2 3 6 2 2 2 3 2 3" xfId="9082" xr:uid="{00000000-0005-0000-0000-0000E9040000}"/>
    <cellStyle name="Comma 2 3 6 2 2 2 3 2 3 2" xfId="39416" xr:uid="{00000000-0005-0000-0000-0000EA040000}"/>
    <cellStyle name="Comma 2 3 6 2 2 2 3 2 3 3" xfId="24183" xr:uid="{00000000-0005-0000-0000-0000EB040000}"/>
    <cellStyle name="Comma 2 3 6 2 2 2 3 2 4" xfId="34403" xr:uid="{00000000-0005-0000-0000-0000EC040000}"/>
    <cellStyle name="Comma 2 3 6 2 2 2 3 2 5" xfId="19170" xr:uid="{00000000-0005-0000-0000-0000ED040000}"/>
    <cellStyle name="Comma 2 3 6 2 2 2 3 3" xfId="5721" xr:uid="{00000000-0005-0000-0000-0000EE040000}"/>
    <cellStyle name="Comma 2 3 6 2 2 2 3 3 2" xfId="15773" xr:uid="{00000000-0005-0000-0000-0000EF040000}"/>
    <cellStyle name="Comma 2 3 6 2 2 2 3 3 2 2" xfId="46104" xr:uid="{00000000-0005-0000-0000-0000F0040000}"/>
    <cellStyle name="Comma 2 3 6 2 2 2 3 3 2 3" xfId="30871" xr:uid="{00000000-0005-0000-0000-0000F1040000}"/>
    <cellStyle name="Comma 2 3 6 2 2 2 3 3 3" xfId="10753" xr:uid="{00000000-0005-0000-0000-0000F2040000}"/>
    <cellStyle name="Comma 2 3 6 2 2 2 3 3 3 2" xfId="41087" xr:uid="{00000000-0005-0000-0000-0000F3040000}"/>
    <cellStyle name="Comma 2 3 6 2 2 2 3 3 3 3" xfId="25854" xr:uid="{00000000-0005-0000-0000-0000F4040000}"/>
    <cellStyle name="Comma 2 3 6 2 2 2 3 3 4" xfId="36074" xr:uid="{00000000-0005-0000-0000-0000F5040000}"/>
    <cellStyle name="Comma 2 3 6 2 2 2 3 3 5" xfId="20841" xr:uid="{00000000-0005-0000-0000-0000F6040000}"/>
    <cellStyle name="Comma 2 3 6 2 2 2 3 4" xfId="12431" xr:uid="{00000000-0005-0000-0000-0000F7040000}"/>
    <cellStyle name="Comma 2 3 6 2 2 2 3 4 2" xfId="42762" xr:uid="{00000000-0005-0000-0000-0000F8040000}"/>
    <cellStyle name="Comma 2 3 6 2 2 2 3 4 3" xfId="27529" xr:uid="{00000000-0005-0000-0000-0000F9040000}"/>
    <cellStyle name="Comma 2 3 6 2 2 2 3 5" xfId="7410" xr:uid="{00000000-0005-0000-0000-0000FA040000}"/>
    <cellStyle name="Comma 2 3 6 2 2 2 3 5 2" xfId="37745" xr:uid="{00000000-0005-0000-0000-0000FB040000}"/>
    <cellStyle name="Comma 2 3 6 2 2 2 3 5 3" xfId="22512" xr:uid="{00000000-0005-0000-0000-0000FC040000}"/>
    <cellStyle name="Comma 2 3 6 2 2 2 3 6" xfId="32733" xr:uid="{00000000-0005-0000-0000-0000FD040000}"/>
    <cellStyle name="Comma 2 3 6 2 2 2 3 7" xfId="17499" xr:uid="{00000000-0005-0000-0000-0000FE040000}"/>
    <cellStyle name="Comma 2 3 6 2 2 2 4" xfId="3192" xr:uid="{00000000-0005-0000-0000-0000FF040000}"/>
    <cellStyle name="Comma 2 3 6 2 2 2 4 2" xfId="13266" xr:uid="{00000000-0005-0000-0000-000000050000}"/>
    <cellStyle name="Comma 2 3 6 2 2 2 4 2 2" xfId="43597" xr:uid="{00000000-0005-0000-0000-000001050000}"/>
    <cellStyle name="Comma 2 3 6 2 2 2 4 2 3" xfId="28364" xr:uid="{00000000-0005-0000-0000-000002050000}"/>
    <cellStyle name="Comma 2 3 6 2 2 2 4 3" xfId="8246" xr:uid="{00000000-0005-0000-0000-000003050000}"/>
    <cellStyle name="Comma 2 3 6 2 2 2 4 3 2" xfId="38580" xr:uid="{00000000-0005-0000-0000-000004050000}"/>
    <cellStyle name="Comma 2 3 6 2 2 2 4 3 3" xfId="23347" xr:uid="{00000000-0005-0000-0000-000005050000}"/>
    <cellStyle name="Comma 2 3 6 2 2 2 4 4" xfId="33567" xr:uid="{00000000-0005-0000-0000-000006050000}"/>
    <cellStyle name="Comma 2 3 6 2 2 2 4 5" xfId="18334" xr:uid="{00000000-0005-0000-0000-000007050000}"/>
    <cellStyle name="Comma 2 3 6 2 2 2 5" xfId="4885" xr:uid="{00000000-0005-0000-0000-000008050000}"/>
    <cellStyle name="Comma 2 3 6 2 2 2 5 2" xfId="14937" xr:uid="{00000000-0005-0000-0000-000009050000}"/>
    <cellStyle name="Comma 2 3 6 2 2 2 5 2 2" xfId="45268" xr:uid="{00000000-0005-0000-0000-00000A050000}"/>
    <cellStyle name="Comma 2 3 6 2 2 2 5 2 3" xfId="30035" xr:uid="{00000000-0005-0000-0000-00000B050000}"/>
    <cellStyle name="Comma 2 3 6 2 2 2 5 3" xfId="9917" xr:uid="{00000000-0005-0000-0000-00000C050000}"/>
    <cellStyle name="Comma 2 3 6 2 2 2 5 3 2" xfId="40251" xr:uid="{00000000-0005-0000-0000-00000D050000}"/>
    <cellStyle name="Comma 2 3 6 2 2 2 5 3 3" xfId="25018" xr:uid="{00000000-0005-0000-0000-00000E050000}"/>
    <cellStyle name="Comma 2 3 6 2 2 2 5 4" xfId="35238" xr:uid="{00000000-0005-0000-0000-00000F050000}"/>
    <cellStyle name="Comma 2 3 6 2 2 2 5 5" xfId="20005" xr:uid="{00000000-0005-0000-0000-000010050000}"/>
    <cellStyle name="Comma 2 3 6 2 2 2 6" xfId="11595" xr:uid="{00000000-0005-0000-0000-000011050000}"/>
    <cellStyle name="Comma 2 3 6 2 2 2 6 2" xfId="41926" xr:uid="{00000000-0005-0000-0000-000012050000}"/>
    <cellStyle name="Comma 2 3 6 2 2 2 6 3" xfId="26693" xr:uid="{00000000-0005-0000-0000-000013050000}"/>
    <cellStyle name="Comma 2 3 6 2 2 2 7" xfId="6574" xr:uid="{00000000-0005-0000-0000-000014050000}"/>
    <cellStyle name="Comma 2 3 6 2 2 2 7 2" xfId="36909" xr:uid="{00000000-0005-0000-0000-000015050000}"/>
    <cellStyle name="Comma 2 3 6 2 2 2 7 3" xfId="21676" xr:uid="{00000000-0005-0000-0000-000016050000}"/>
    <cellStyle name="Comma 2 3 6 2 2 2 8" xfId="31897" xr:uid="{00000000-0005-0000-0000-000017050000}"/>
    <cellStyle name="Comma 2 3 6 2 2 2 9" xfId="16663" xr:uid="{00000000-0005-0000-0000-000018050000}"/>
    <cellStyle name="Comma 2 3 6 2 2 3" xfId="1710" xr:uid="{00000000-0005-0000-0000-000019050000}"/>
    <cellStyle name="Comma 2 3 6 2 2 3 2" xfId="2549" xr:uid="{00000000-0005-0000-0000-00001A050000}"/>
    <cellStyle name="Comma 2 3 6 2 2 3 2 2" xfId="4239" xr:uid="{00000000-0005-0000-0000-00001B050000}"/>
    <cellStyle name="Comma 2 3 6 2 2 3 2 2 2" xfId="14312" xr:uid="{00000000-0005-0000-0000-00001C050000}"/>
    <cellStyle name="Comma 2 3 6 2 2 3 2 2 2 2" xfId="44643" xr:uid="{00000000-0005-0000-0000-00001D050000}"/>
    <cellStyle name="Comma 2 3 6 2 2 3 2 2 2 3" xfId="29410" xr:uid="{00000000-0005-0000-0000-00001E050000}"/>
    <cellStyle name="Comma 2 3 6 2 2 3 2 2 3" xfId="9292" xr:uid="{00000000-0005-0000-0000-00001F050000}"/>
    <cellStyle name="Comma 2 3 6 2 2 3 2 2 3 2" xfId="39626" xr:uid="{00000000-0005-0000-0000-000020050000}"/>
    <cellStyle name="Comma 2 3 6 2 2 3 2 2 3 3" xfId="24393" xr:uid="{00000000-0005-0000-0000-000021050000}"/>
    <cellStyle name="Comma 2 3 6 2 2 3 2 2 4" xfId="34613" xr:uid="{00000000-0005-0000-0000-000022050000}"/>
    <cellStyle name="Comma 2 3 6 2 2 3 2 2 5" xfId="19380" xr:uid="{00000000-0005-0000-0000-000023050000}"/>
    <cellStyle name="Comma 2 3 6 2 2 3 2 3" xfId="5931" xr:uid="{00000000-0005-0000-0000-000024050000}"/>
    <cellStyle name="Comma 2 3 6 2 2 3 2 3 2" xfId="15983" xr:uid="{00000000-0005-0000-0000-000025050000}"/>
    <cellStyle name="Comma 2 3 6 2 2 3 2 3 2 2" xfId="46314" xr:uid="{00000000-0005-0000-0000-000026050000}"/>
    <cellStyle name="Comma 2 3 6 2 2 3 2 3 2 3" xfId="31081" xr:uid="{00000000-0005-0000-0000-000027050000}"/>
    <cellStyle name="Comma 2 3 6 2 2 3 2 3 3" xfId="10963" xr:uid="{00000000-0005-0000-0000-000028050000}"/>
    <cellStyle name="Comma 2 3 6 2 2 3 2 3 3 2" xfId="41297" xr:uid="{00000000-0005-0000-0000-000029050000}"/>
    <cellStyle name="Comma 2 3 6 2 2 3 2 3 3 3" xfId="26064" xr:uid="{00000000-0005-0000-0000-00002A050000}"/>
    <cellStyle name="Comma 2 3 6 2 2 3 2 3 4" xfId="36284" xr:uid="{00000000-0005-0000-0000-00002B050000}"/>
    <cellStyle name="Comma 2 3 6 2 2 3 2 3 5" xfId="21051" xr:uid="{00000000-0005-0000-0000-00002C050000}"/>
    <cellStyle name="Comma 2 3 6 2 2 3 2 4" xfId="12641" xr:uid="{00000000-0005-0000-0000-00002D050000}"/>
    <cellStyle name="Comma 2 3 6 2 2 3 2 4 2" xfId="42972" xr:uid="{00000000-0005-0000-0000-00002E050000}"/>
    <cellStyle name="Comma 2 3 6 2 2 3 2 4 3" xfId="27739" xr:uid="{00000000-0005-0000-0000-00002F050000}"/>
    <cellStyle name="Comma 2 3 6 2 2 3 2 5" xfId="7620" xr:uid="{00000000-0005-0000-0000-000030050000}"/>
    <cellStyle name="Comma 2 3 6 2 2 3 2 5 2" xfId="37955" xr:uid="{00000000-0005-0000-0000-000031050000}"/>
    <cellStyle name="Comma 2 3 6 2 2 3 2 5 3" xfId="22722" xr:uid="{00000000-0005-0000-0000-000032050000}"/>
    <cellStyle name="Comma 2 3 6 2 2 3 2 6" xfId="32943" xr:uid="{00000000-0005-0000-0000-000033050000}"/>
    <cellStyle name="Comma 2 3 6 2 2 3 2 7" xfId="17709" xr:uid="{00000000-0005-0000-0000-000034050000}"/>
    <cellStyle name="Comma 2 3 6 2 2 3 3" xfId="3402" xr:uid="{00000000-0005-0000-0000-000035050000}"/>
    <cellStyle name="Comma 2 3 6 2 2 3 3 2" xfId="13476" xr:uid="{00000000-0005-0000-0000-000036050000}"/>
    <cellStyle name="Comma 2 3 6 2 2 3 3 2 2" xfId="43807" xr:uid="{00000000-0005-0000-0000-000037050000}"/>
    <cellStyle name="Comma 2 3 6 2 2 3 3 2 3" xfId="28574" xr:uid="{00000000-0005-0000-0000-000038050000}"/>
    <cellStyle name="Comma 2 3 6 2 2 3 3 3" xfId="8456" xr:uid="{00000000-0005-0000-0000-000039050000}"/>
    <cellStyle name="Comma 2 3 6 2 2 3 3 3 2" xfId="38790" xr:uid="{00000000-0005-0000-0000-00003A050000}"/>
    <cellStyle name="Comma 2 3 6 2 2 3 3 3 3" xfId="23557" xr:uid="{00000000-0005-0000-0000-00003B050000}"/>
    <cellStyle name="Comma 2 3 6 2 2 3 3 4" xfId="33777" xr:uid="{00000000-0005-0000-0000-00003C050000}"/>
    <cellStyle name="Comma 2 3 6 2 2 3 3 5" xfId="18544" xr:uid="{00000000-0005-0000-0000-00003D050000}"/>
    <cellStyle name="Comma 2 3 6 2 2 3 4" xfId="5095" xr:uid="{00000000-0005-0000-0000-00003E050000}"/>
    <cellStyle name="Comma 2 3 6 2 2 3 4 2" xfId="15147" xr:uid="{00000000-0005-0000-0000-00003F050000}"/>
    <cellStyle name="Comma 2 3 6 2 2 3 4 2 2" xfId="45478" xr:uid="{00000000-0005-0000-0000-000040050000}"/>
    <cellStyle name="Comma 2 3 6 2 2 3 4 2 3" xfId="30245" xr:uid="{00000000-0005-0000-0000-000041050000}"/>
    <cellStyle name="Comma 2 3 6 2 2 3 4 3" xfId="10127" xr:uid="{00000000-0005-0000-0000-000042050000}"/>
    <cellStyle name="Comma 2 3 6 2 2 3 4 3 2" xfId="40461" xr:uid="{00000000-0005-0000-0000-000043050000}"/>
    <cellStyle name="Comma 2 3 6 2 2 3 4 3 3" xfId="25228" xr:uid="{00000000-0005-0000-0000-000044050000}"/>
    <cellStyle name="Comma 2 3 6 2 2 3 4 4" xfId="35448" xr:uid="{00000000-0005-0000-0000-000045050000}"/>
    <cellStyle name="Comma 2 3 6 2 2 3 4 5" xfId="20215" xr:uid="{00000000-0005-0000-0000-000046050000}"/>
    <cellStyle name="Comma 2 3 6 2 2 3 5" xfId="11805" xr:uid="{00000000-0005-0000-0000-000047050000}"/>
    <cellStyle name="Comma 2 3 6 2 2 3 5 2" xfId="42136" xr:uid="{00000000-0005-0000-0000-000048050000}"/>
    <cellStyle name="Comma 2 3 6 2 2 3 5 3" xfId="26903" xr:uid="{00000000-0005-0000-0000-000049050000}"/>
    <cellStyle name="Comma 2 3 6 2 2 3 6" xfId="6784" xr:uid="{00000000-0005-0000-0000-00004A050000}"/>
    <cellStyle name="Comma 2 3 6 2 2 3 6 2" xfId="37119" xr:uid="{00000000-0005-0000-0000-00004B050000}"/>
    <cellStyle name="Comma 2 3 6 2 2 3 6 3" xfId="21886" xr:uid="{00000000-0005-0000-0000-00004C050000}"/>
    <cellStyle name="Comma 2 3 6 2 2 3 7" xfId="32107" xr:uid="{00000000-0005-0000-0000-00004D050000}"/>
    <cellStyle name="Comma 2 3 6 2 2 3 8" xfId="16873" xr:uid="{00000000-0005-0000-0000-00004E050000}"/>
    <cellStyle name="Comma 2 3 6 2 2 4" xfId="2131" xr:uid="{00000000-0005-0000-0000-00004F050000}"/>
    <cellStyle name="Comma 2 3 6 2 2 4 2" xfId="3821" xr:uid="{00000000-0005-0000-0000-000050050000}"/>
    <cellStyle name="Comma 2 3 6 2 2 4 2 2" xfId="13894" xr:uid="{00000000-0005-0000-0000-000051050000}"/>
    <cellStyle name="Comma 2 3 6 2 2 4 2 2 2" xfId="44225" xr:uid="{00000000-0005-0000-0000-000052050000}"/>
    <cellStyle name="Comma 2 3 6 2 2 4 2 2 3" xfId="28992" xr:uid="{00000000-0005-0000-0000-000053050000}"/>
    <cellStyle name="Comma 2 3 6 2 2 4 2 3" xfId="8874" xr:uid="{00000000-0005-0000-0000-000054050000}"/>
    <cellStyle name="Comma 2 3 6 2 2 4 2 3 2" xfId="39208" xr:uid="{00000000-0005-0000-0000-000055050000}"/>
    <cellStyle name="Comma 2 3 6 2 2 4 2 3 3" xfId="23975" xr:uid="{00000000-0005-0000-0000-000056050000}"/>
    <cellStyle name="Comma 2 3 6 2 2 4 2 4" xfId="34195" xr:uid="{00000000-0005-0000-0000-000057050000}"/>
    <cellStyle name="Comma 2 3 6 2 2 4 2 5" xfId="18962" xr:uid="{00000000-0005-0000-0000-000058050000}"/>
    <cellStyle name="Comma 2 3 6 2 2 4 3" xfId="5513" xr:uid="{00000000-0005-0000-0000-000059050000}"/>
    <cellStyle name="Comma 2 3 6 2 2 4 3 2" xfId="15565" xr:uid="{00000000-0005-0000-0000-00005A050000}"/>
    <cellStyle name="Comma 2 3 6 2 2 4 3 2 2" xfId="45896" xr:uid="{00000000-0005-0000-0000-00005B050000}"/>
    <cellStyle name="Comma 2 3 6 2 2 4 3 2 3" xfId="30663" xr:uid="{00000000-0005-0000-0000-00005C050000}"/>
    <cellStyle name="Comma 2 3 6 2 2 4 3 3" xfId="10545" xr:uid="{00000000-0005-0000-0000-00005D050000}"/>
    <cellStyle name="Comma 2 3 6 2 2 4 3 3 2" xfId="40879" xr:uid="{00000000-0005-0000-0000-00005E050000}"/>
    <cellStyle name="Comma 2 3 6 2 2 4 3 3 3" xfId="25646" xr:uid="{00000000-0005-0000-0000-00005F050000}"/>
    <cellStyle name="Comma 2 3 6 2 2 4 3 4" xfId="35866" xr:uid="{00000000-0005-0000-0000-000060050000}"/>
    <cellStyle name="Comma 2 3 6 2 2 4 3 5" xfId="20633" xr:uid="{00000000-0005-0000-0000-000061050000}"/>
    <cellStyle name="Comma 2 3 6 2 2 4 4" xfId="12223" xr:uid="{00000000-0005-0000-0000-000062050000}"/>
    <cellStyle name="Comma 2 3 6 2 2 4 4 2" xfId="42554" xr:uid="{00000000-0005-0000-0000-000063050000}"/>
    <cellStyle name="Comma 2 3 6 2 2 4 4 3" xfId="27321" xr:uid="{00000000-0005-0000-0000-000064050000}"/>
    <cellStyle name="Comma 2 3 6 2 2 4 5" xfId="7202" xr:uid="{00000000-0005-0000-0000-000065050000}"/>
    <cellStyle name="Comma 2 3 6 2 2 4 5 2" xfId="37537" xr:uid="{00000000-0005-0000-0000-000066050000}"/>
    <cellStyle name="Comma 2 3 6 2 2 4 5 3" xfId="22304" xr:uid="{00000000-0005-0000-0000-000067050000}"/>
    <cellStyle name="Comma 2 3 6 2 2 4 6" xfId="32525" xr:uid="{00000000-0005-0000-0000-000068050000}"/>
    <cellStyle name="Comma 2 3 6 2 2 4 7" xfId="17291" xr:uid="{00000000-0005-0000-0000-000069050000}"/>
    <cellStyle name="Comma 2 3 6 2 2 5" xfId="2984" xr:uid="{00000000-0005-0000-0000-00006A050000}"/>
    <cellStyle name="Comma 2 3 6 2 2 5 2" xfId="13058" xr:uid="{00000000-0005-0000-0000-00006B050000}"/>
    <cellStyle name="Comma 2 3 6 2 2 5 2 2" xfId="43389" xr:uid="{00000000-0005-0000-0000-00006C050000}"/>
    <cellStyle name="Comma 2 3 6 2 2 5 2 3" xfId="28156" xr:uid="{00000000-0005-0000-0000-00006D050000}"/>
    <cellStyle name="Comma 2 3 6 2 2 5 3" xfId="8038" xr:uid="{00000000-0005-0000-0000-00006E050000}"/>
    <cellStyle name="Comma 2 3 6 2 2 5 3 2" xfId="38372" xr:uid="{00000000-0005-0000-0000-00006F050000}"/>
    <cellStyle name="Comma 2 3 6 2 2 5 3 3" xfId="23139" xr:uid="{00000000-0005-0000-0000-000070050000}"/>
    <cellStyle name="Comma 2 3 6 2 2 5 4" xfId="33359" xr:uid="{00000000-0005-0000-0000-000071050000}"/>
    <cellStyle name="Comma 2 3 6 2 2 5 5" xfId="18126" xr:uid="{00000000-0005-0000-0000-000072050000}"/>
    <cellStyle name="Comma 2 3 6 2 2 6" xfId="4677" xr:uid="{00000000-0005-0000-0000-000073050000}"/>
    <cellStyle name="Comma 2 3 6 2 2 6 2" xfId="14729" xr:uid="{00000000-0005-0000-0000-000074050000}"/>
    <cellStyle name="Comma 2 3 6 2 2 6 2 2" xfId="45060" xr:uid="{00000000-0005-0000-0000-000075050000}"/>
    <cellStyle name="Comma 2 3 6 2 2 6 2 3" xfId="29827" xr:uid="{00000000-0005-0000-0000-000076050000}"/>
    <cellStyle name="Comma 2 3 6 2 2 6 3" xfId="9709" xr:uid="{00000000-0005-0000-0000-000077050000}"/>
    <cellStyle name="Comma 2 3 6 2 2 6 3 2" xfId="40043" xr:uid="{00000000-0005-0000-0000-000078050000}"/>
    <cellStyle name="Comma 2 3 6 2 2 6 3 3" xfId="24810" xr:uid="{00000000-0005-0000-0000-000079050000}"/>
    <cellStyle name="Comma 2 3 6 2 2 6 4" xfId="35030" xr:uid="{00000000-0005-0000-0000-00007A050000}"/>
    <cellStyle name="Comma 2 3 6 2 2 6 5" xfId="19797" xr:uid="{00000000-0005-0000-0000-00007B050000}"/>
    <cellStyle name="Comma 2 3 6 2 2 7" xfId="11387" xr:uid="{00000000-0005-0000-0000-00007C050000}"/>
    <cellStyle name="Comma 2 3 6 2 2 7 2" xfId="41718" xr:uid="{00000000-0005-0000-0000-00007D050000}"/>
    <cellStyle name="Comma 2 3 6 2 2 7 3" xfId="26485" xr:uid="{00000000-0005-0000-0000-00007E050000}"/>
    <cellStyle name="Comma 2 3 6 2 2 8" xfId="6366" xr:uid="{00000000-0005-0000-0000-00007F050000}"/>
    <cellStyle name="Comma 2 3 6 2 2 8 2" xfId="36701" xr:uid="{00000000-0005-0000-0000-000080050000}"/>
    <cellStyle name="Comma 2 3 6 2 2 8 3" xfId="21468" xr:uid="{00000000-0005-0000-0000-000081050000}"/>
    <cellStyle name="Comma 2 3 6 2 2 9" xfId="31689" xr:uid="{00000000-0005-0000-0000-000082050000}"/>
    <cellStyle name="Comma 2 3 6 2 3" xfId="1393" xr:uid="{00000000-0005-0000-0000-000083050000}"/>
    <cellStyle name="Comma 2 3 6 2 3 2" xfId="1814" xr:uid="{00000000-0005-0000-0000-000084050000}"/>
    <cellStyle name="Comma 2 3 6 2 3 2 2" xfId="2653" xr:uid="{00000000-0005-0000-0000-000085050000}"/>
    <cellStyle name="Comma 2 3 6 2 3 2 2 2" xfId="4343" xr:uid="{00000000-0005-0000-0000-000086050000}"/>
    <cellStyle name="Comma 2 3 6 2 3 2 2 2 2" xfId="14416" xr:uid="{00000000-0005-0000-0000-000087050000}"/>
    <cellStyle name="Comma 2 3 6 2 3 2 2 2 2 2" xfId="44747" xr:uid="{00000000-0005-0000-0000-000088050000}"/>
    <cellStyle name="Comma 2 3 6 2 3 2 2 2 2 3" xfId="29514" xr:uid="{00000000-0005-0000-0000-000089050000}"/>
    <cellStyle name="Comma 2 3 6 2 3 2 2 2 3" xfId="9396" xr:uid="{00000000-0005-0000-0000-00008A050000}"/>
    <cellStyle name="Comma 2 3 6 2 3 2 2 2 3 2" xfId="39730" xr:uid="{00000000-0005-0000-0000-00008B050000}"/>
    <cellStyle name="Comma 2 3 6 2 3 2 2 2 3 3" xfId="24497" xr:uid="{00000000-0005-0000-0000-00008C050000}"/>
    <cellStyle name="Comma 2 3 6 2 3 2 2 2 4" xfId="34717" xr:uid="{00000000-0005-0000-0000-00008D050000}"/>
    <cellStyle name="Comma 2 3 6 2 3 2 2 2 5" xfId="19484" xr:uid="{00000000-0005-0000-0000-00008E050000}"/>
    <cellStyle name="Comma 2 3 6 2 3 2 2 3" xfId="6035" xr:uid="{00000000-0005-0000-0000-00008F050000}"/>
    <cellStyle name="Comma 2 3 6 2 3 2 2 3 2" xfId="16087" xr:uid="{00000000-0005-0000-0000-000090050000}"/>
    <cellStyle name="Comma 2 3 6 2 3 2 2 3 2 2" xfId="46418" xr:uid="{00000000-0005-0000-0000-000091050000}"/>
    <cellStyle name="Comma 2 3 6 2 3 2 2 3 2 3" xfId="31185" xr:uid="{00000000-0005-0000-0000-000092050000}"/>
    <cellStyle name="Comma 2 3 6 2 3 2 2 3 3" xfId="11067" xr:uid="{00000000-0005-0000-0000-000093050000}"/>
    <cellStyle name="Comma 2 3 6 2 3 2 2 3 3 2" xfId="41401" xr:uid="{00000000-0005-0000-0000-000094050000}"/>
    <cellStyle name="Comma 2 3 6 2 3 2 2 3 3 3" xfId="26168" xr:uid="{00000000-0005-0000-0000-000095050000}"/>
    <cellStyle name="Comma 2 3 6 2 3 2 2 3 4" xfId="36388" xr:uid="{00000000-0005-0000-0000-000096050000}"/>
    <cellStyle name="Comma 2 3 6 2 3 2 2 3 5" xfId="21155" xr:uid="{00000000-0005-0000-0000-000097050000}"/>
    <cellStyle name="Comma 2 3 6 2 3 2 2 4" xfId="12745" xr:uid="{00000000-0005-0000-0000-000098050000}"/>
    <cellStyle name="Comma 2 3 6 2 3 2 2 4 2" xfId="43076" xr:uid="{00000000-0005-0000-0000-000099050000}"/>
    <cellStyle name="Comma 2 3 6 2 3 2 2 4 3" xfId="27843" xr:uid="{00000000-0005-0000-0000-00009A050000}"/>
    <cellStyle name="Comma 2 3 6 2 3 2 2 5" xfId="7724" xr:uid="{00000000-0005-0000-0000-00009B050000}"/>
    <cellStyle name="Comma 2 3 6 2 3 2 2 5 2" xfId="38059" xr:uid="{00000000-0005-0000-0000-00009C050000}"/>
    <cellStyle name="Comma 2 3 6 2 3 2 2 5 3" xfId="22826" xr:uid="{00000000-0005-0000-0000-00009D050000}"/>
    <cellStyle name="Comma 2 3 6 2 3 2 2 6" xfId="33047" xr:uid="{00000000-0005-0000-0000-00009E050000}"/>
    <cellStyle name="Comma 2 3 6 2 3 2 2 7" xfId="17813" xr:uid="{00000000-0005-0000-0000-00009F050000}"/>
    <cellStyle name="Comma 2 3 6 2 3 2 3" xfId="3506" xr:uid="{00000000-0005-0000-0000-0000A0050000}"/>
    <cellStyle name="Comma 2 3 6 2 3 2 3 2" xfId="13580" xr:uid="{00000000-0005-0000-0000-0000A1050000}"/>
    <cellStyle name="Comma 2 3 6 2 3 2 3 2 2" xfId="43911" xr:uid="{00000000-0005-0000-0000-0000A2050000}"/>
    <cellStyle name="Comma 2 3 6 2 3 2 3 2 3" xfId="28678" xr:uid="{00000000-0005-0000-0000-0000A3050000}"/>
    <cellStyle name="Comma 2 3 6 2 3 2 3 3" xfId="8560" xr:uid="{00000000-0005-0000-0000-0000A4050000}"/>
    <cellStyle name="Comma 2 3 6 2 3 2 3 3 2" xfId="38894" xr:uid="{00000000-0005-0000-0000-0000A5050000}"/>
    <cellStyle name="Comma 2 3 6 2 3 2 3 3 3" xfId="23661" xr:uid="{00000000-0005-0000-0000-0000A6050000}"/>
    <cellStyle name="Comma 2 3 6 2 3 2 3 4" xfId="33881" xr:uid="{00000000-0005-0000-0000-0000A7050000}"/>
    <cellStyle name="Comma 2 3 6 2 3 2 3 5" xfId="18648" xr:uid="{00000000-0005-0000-0000-0000A8050000}"/>
    <cellStyle name="Comma 2 3 6 2 3 2 4" xfId="5199" xr:uid="{00000000-0005-0000-0000-0000A9050000}"/>
    <cellStyle name="Comma 2 3 6 2 3 2 4 2" xfId="15251" xr:uid="{00000000-0005-0000-0000-0000AA050000}"/>
    <cellStyle name="Comma 2 3 6 2 3 2 4 2 2" xfId="45582" xr:uid="{00000000-0005-0000-0000-0000AB050000}"/>
    <cellStyle name="Comma 2 3 6 2 3 2 4 2 3" xfId="30349" xr:uid="{00000000-0005-0000-0000-0000AC050000}"/>
    <cellStyle name="Comma 2 3 6 2 3 2 4 3" xfId="10231" xr:uid="{00000000-0005-0000-0000-0000AD050000}"/>
    <cellStyle name="Comma 2 3 6 2 3 2 4 3 2" xfId="40565" xr:uid="{00000000-0005-0000-0000-0000AE050000}"/>
    <cellStyle name="Comma 2 3 6 2 3 2 4 3 3" xfId="25332" xr:uid="{00000000-0005-0000-0000-0000AF050000}"/>
    <cellStyle name="Comma 2 3 6 2 3 2 4 4" xfId="35552" xr:uid="{00000000-0005-0000-0000-0000B0050000}"/>
    <cellStyle name="Comma 2 3 6 2 3 2 4 5" xfId="20319" xr:uid="{00000000-0005-0000-0000-0000B1050000}"/>
    <cellStyle name="Comma 2 3 6 2 3 2 5" xfId="11909" xr:uid="{00000000-0005-0000-0000-0000B2050000}"/>
    <cellStyle name="Comma 2 3 6 2 3 2 5 2" xfId="42240" xr:uid="{00000000-0005-0000-0000-0000B3050000}"/>
    <cellStyle name="Comma 2 3 6 2 3 2 5 3" xfId="27007" xr:uid="{00000000-0005-0000-0000-0000B4050000}"/>
    <cellStyle name="Comma 2 3 6 2 3 2 6" xfId="6888" xr:uid="{00000000-0005-0000-0000-0000B5050000}"/>
    <cellStyle name="Comma 2 3 6 2 3 2 6 2" xfId="37223" xr:uid="{00000000-0005-0000-0000-0000B6050000}"/>
    <cellStyle name="Comma 2 3 6 2 3 2 6 3" xfId="21990" xr:uid="{00000000-0005-0000-0000-0000B7050000}"/>
    <cellStyle name="Comma 2 3 6 2 3 2 7" xfId="32211" xr:uid="{00000000-0005-0000-0000-0000B8050000}"/>
    <cellStyle name="Comma 2 3 6 2 3 2 8" xfId="16977" xr:uid="{00000000-0005-0000-0000-0000B9050000}"/>
    <cellStyle name="Comma 2 3 6 2 3 3" xfId="2235" xr:uid="{00000000-0005-0000-0000-0000BA050000}"/>
    <cellStyle name="Comma 2 3 6 2 3 3 2" xfId="3925" xr:uid="{00000000-0005-0000-0000-0000BB050000}"/>
    <cellStyle name="Comma 2 3 6 2 3 3 2 2" xfId="13998" xr:uid="{00000000-0005-0000-0000-0000BC050000}"/>
    <cellStyle name="Comma 2 3 6 2 3 3 2 2 2" xfId="44329" xr:uid="{00000000-0005-0000-0000-0000BD050000}"/>
    <cellStyle name="Comma 2 3 6 2 3 3 2 2 3" xfId="29096" xr:uid="{00000000-0005-0000-0000-0000BE050000}"/>
    <cellStyle name="Comma 2 3 6 2 3 3 2 3" xfId="8978" xr:uid="{00000000-0005-0000-0000-0000BF050000}"/>
    <cellStyle name="Comma 2 3 6 2 3 3 2 3 2" xfId="39312" xr:uid="{00000000-0005-0000-0000-0000C0050000}"/>
    <cellStyle name="Comma 2 3 6 2 3 3 2 3 3" xfId="24079" xr:uid="{00000000-0005-0000-0000-0000C1050000}"/>
    <cellStyle name="Comma 2 3 6 2 3 3 2 4" xfId="34299" xr:uid="{00000000-0005-0000-0000-0000C2050000}"/>
    <cellStyle name="Comma 2 3 6 2 3 3 2 5" xfId="19066" xr:uid="{00000000-0005-0000-0000-0000C3050000}"/>
    <cellStyle name="Comma 2 3 6 2 3 3 3" xfId="5617" xr:uid="{00000000-0005-0000-0000-0000C4050000}"/>
    <cellStyle name="Comma 2 3 6 2 3 3 3 2" xfId="15669" xr:uid="{00000000-0005-0000-0000-0000C5050000}"/>
    <cellStyle name="Comma 2 3 6 2 3 3 3 2 2" xfId="46000" xr:uid="{00000000-0005-0000-0000-0000C6050000}"/>
    <cellStyle name="Comma 2 3 6 2 3 3 3 2 3" xfId="30767" xr:uid="{00000000-0005-0000-0000-0000C7050000}"/>
    <cellStyle name="Comma 2 3 6 2 3 3 3 3" xfId="10649" xr:uid="{00000000-0005-0000-0000-0000C8050000}"/>
    <cellStyle name="Comma 2 3 6 2 3 3 3 3 2" xfId="40983" xr:uid="{00000000-0005-0000-0000-0000C9050000}"/>
    <cellStyle name="Comma 2 3 6 2 3 3 3 3 3" xfId="25750" xr:uid="{00000000-0005-0000-0000-0000CA050000}"/>
    <cellStyle name="Comma 2 3 6 2 3 3 3 4" xfId="35970" xr:uid="{00000000-0005-0000-0000-0000CB050000}"/>
    <cellStyle name="Comma 2 3 6 2 3 3 3 5" xfId="20737" xr:uid="{00000000-0005-0000-0000-0000CC050000}"/>
    <cellStyle name="Comma 2 3 6 2 3 3 4" xfId="12327" xr:uid="{00000000-0005-0000-0000-0000CD050000}"/>
    <cellStyle name="Comma 2 3 6 2 3 3 4 2" xfId="42658" xr:uid="{00000000-0005-0000-0000-0000CE050000}"/>
    <cellStyle name="Comma 2 3 6 2 3 3 4 3" xfId="27425" xr:uid="{00000000-0005-0000-0000-0000CF050000}"/>
    <cellStyle name="Comma 2 3 6 2 3 3 5" xfId="7306" xr:uid="{00000000-0005-0000-0000-0000D0050000}"/>
    <cellStyle name="Comma 2 3 6 2 3 3 5 2" xfId="37641" xr:uid="{00000000-0005-0000-0000-0000D1050000}"/>
    <cellStyle name="Comma 2 3 6 2 3 3 5 3" xfId="22408" xr:uid="{00000000-0005-0000-0000-0000D2050000}"/>
    <cellStyle name="Comma 2 3 6 2 3 3 6" xfId="32629" xr:uid="{00000000-0005-0000-0000-0000D3050000}"/>
    <cellStyle name="Comma 2 3 6 2 3 3 7" xfId="17395" xr:uid="{00000000-0005-0000-0000-0000D4050000}"/>
    <cellStyle name="Comma 2 3 6 2 3 4" xfId="3088" xr:uid="{00000000-0005-0000-0000-0000D5050000}"/>
    <cellStyle name="Comma 2 3 6 2 3 4 2" xfId="13162" xr:uid="{00000000-0005-0000-0000-0000D6050000}"/>
    <cellStyle name="Comma 2 3 6 2 3 4 2 2" xfId="43493" xr:uid="{00000000-0005-0000-0000-0000D7050000}"/>
    <cellStyle name="Comma 2 3 6 2 3 4 2 3" xfId="28260" xr:uid="{00000000-0005-0000-0000-0000D8050000}"/>
    <cellStyle name="Comma 2 3 6 2 3 4 3" xfId="8142" xr:uid="{00000000-0005-0000-0000-0000D9050000}"/>
    <cellStyle name="Comma 2 3 6 2 3 4 3 2" xfId="38476" xr:uid="{00000000-0005-0000-0000-0000DA050000}"/>
    <cellStyle name="Comma 2 3 6 2 3 4 3 3" xfId="23243" xr:uid="{00000000-0005-0000-0000-0000DB050000}"/>
    <cellStyle name="Comma 2 3 6 2 3 4 4" xfId="33463" xr:uid="{00000000-0005-0000-0000-0000DC050000}"/>
    <cellStyle name="Comma 2 3 6 2 3 4 5" xfId="18230" xr:uid="{00000000-0005-0000-0000-0000DD050000}"/>
    <cellStyle name="Comma 2 3 6 2 3 5" xfId="4781" xr:uid="{00000000-0005-0000-0000-0000DE050000}"/>
    <cellStyle name="Comma 2 3 6 2 3 5 2" xfId="14833" xr:uid="{00000000-0005-0000-0000-0000DF050000}"/>
    <cellStyle name="Comma 2 3 6 2 3 5 2 2" xfId="45164" xr:uid="{00000000-0005-0000-0000-0000E0050000}"/>
    <cellStyle name="Comma 2 3 6 2 3 5 2 3" xfId="29931" xr:uid="{00000000-0005-0000-0000-0000E1050000}"/>
    <cellStyle name="Comma 2 3 6 2 3 5 3" xfId="9813" xr:uid="{00000000-0005-0000-0000-0000E2050000}"/>
    <cellStyle name="Comma 2 3 6 2 3 5 3 2" xfId="40147" xr:uid="{00000000-0005-0000-0000-0000E3050000}"/>
    <cellStyle name="Comma 2 3 6 2 3 5 3 3" xfId="24914" xr:uid="{00000000-0005-0000-0000-0000E4050000}"/>
    <cellStyle name="Comma 2 3 6 2 3 5 4" xfId="35134" xr:uid="{00000000-0005-0000-0000-0000E5050000}"/>
    <cellStyle name="Comma 2 3 6 2 3 5 5" xfId="19901" xr:uid="{00000000-0005-0000-0000-0000E6050000}"/>
    <cellStyle name="Comma 2 3 6 2 3 6" xfId="11491" xr:uid="{00000000-0005-0000-0000-0000E7050000}"/>
    <cellStyle name="Comma 2 3 6 2 3 6 2" xfId="41822" xr:uid="{00000000-0005-0000-0000-0000E8050000}"/>
    <cellStyle name="Comma 2 3 6 2 3 6 3" xfId="26589" xr:uid="{00000000-0005-0000-0000-0000E9050000}"/>
    <cellStyle name="Comma 2 3 6 2 3 7" xfId="6470" xr:uid="{00000000-0005-0000-0000-0000EA050000}"/>
    <cellStyle name="Comma 2 3 6 2 3 7 2" xfId="36805" xr:uid="{00000000-0005-0000-0000-0000EB050000}"/>
    <cellStyle name="Comma 2 3 6 2 3 7 3" xfId="21572" xr:uid="{00000000-0005-0000-0000-0000EC050000}"/>
    <cellStyle name="Comma 2 3 6 2 3 8" xfId="31793" xr:uid="{00000000-0005-0000-0000-0000ED050000}"/>
    <cellStyle name="Comma 2 3 6 2 3 9" xfId="16559" xr:uid="{00000000-0005-0000-0000-0000EE050000}"/>
    <cellStyle name="Comma 2 3 6 2 4" xfId="1606" xr:uid="{00000000-0005-0000-0000-0000EF050000}"/>
    <cellStyle name="Comma 2 3 6 2 4 2" xfId="2445" xr:uid="{00000000-0005-0000-0000-0000F0050000}"/>
    <cellStyle name="Comma 2 3 6 2 4 2 2" xfId="4135" xr:uid="{00000000-0005-0000-0000-0000F1050000}"/>
    <cellStyle name="Comma 2 3 6 2 4 2 2 2" xfId="14208" xr:uid="{00000000-0005-0000-0000-0000F2050000}"/>
    <cellStyle name="Comma 2 3 6 2 4 2 2 2 2" xfId="44539" xr:uid="{00000000-0005-0000-0000-0000F3050000}"/>
    <cellStyle name="Comma 2 3 6 2 4 2 2 2 3" xfId="29306" xr:uid="{00000000-0005-0000-0000-0000F4050000}"/>
    <cellStyle name="Comma 2 3 6 2 4 2 2 3" xfId="9188" xr:uid="{00000000-0005-0000-0000-0000F5050000}"/>
    <cellStyle name="Comma 2 3 6 2 4 2 2 3 2" xfId="39522" xr:uid="{00000000-0005-0000-0000-0000F6050000}"/>
    <cellStyle name="Comma 2 3 6 2 4 2 2 3 3" xfId="24289" xr:uid="{00000000-0005-0000-0000-0000F7050000}"/>
    <cellStyle name="Comma 2 3 6 2 4 2 2 4" xfId="34509" xr:uid="{00000000-0005-0000-0000-0000F8050000}"/>
    <cellStyle name="Comma 2 3 6 2 4 2 2 5" xfId="19276" xr:uid="{00000000-0005-0000-0000-0000F9050000}"/>
    <cellStyle name="Comma 2 3 6 2 4 2 3" xfId="5827" xr:uid="{00000000-0005-0000-0000-0000FA050000}"/>
    <cellStyle name="Comma 2 3 6 2 4 2 3 2" xfId="15879" xr:uid="{00000000-0005-0000-0000-0000FB050000}"/>
    <cellStyle name="Comma 2 3 6 2 4 2 3 2 2" xfId="46210" xr:uid="{00000000-0005-0000-0000-0000FC050000}"/>
    <cellStyle name="Comma 2 3 6 2 4 2 3 2 3" xfId="30977" xr:uid="{00000000-0005-0000-0000-0000FD050000}"/>
    <cellStyle name="Comma 2 3 6 2 4 2 3 3" xfId="10859" xr:uid="{00000000-0005-0000-0000-0000FE050000}"/>
    <cellStyle name="Comma 2 3 6 2 4 2 3 3 2" xfId="41193" xr:uid="{00000000-0005-0000-0000-0000FF050000}"/>
    <cellStyle name="Comma 2 3 6 2 4 2 3 3 3" xfId="25960" xr:uid="{00000000-0005-0000-0000-000000060000}"/>
    <cellStyle name="Comma 2 3 6 2 4 2 3 4" xfId="36180" xr:uid="{00000000-0005-0000-0000-000001060000}"/>
    <cellStyle name="Comma 2 3 6 2 4 2 3 5" xfId="20947" xr:uid="{00000000-0005-0000-0000-000002060000}"/>
    <cellStyle name="Comma 2 3 6 2 4 2 4" xfId="12537" xr:uid="{00000000-0005-0000-0000-000003060000}"/>
    <cellStyle name="Comma 2 3 6 2 4 2 4 2" xfId="42868" xr:uid="{00000000-0005-0000-0000-000004060000}"/>
    <cellStyle name="Comma 2 3 6 2 4 2 4 3" xfId="27635" xr:uid="{00000000-0005-0000-0000-000005060000}"/>
    <cellStyle name="Comma 2 3 6 2 4 2 5" xfId="7516" xr:uid="{00000000-0005-0000-0000-000006060000}"/>
    <cellStyle name="Comma 2 3 6 2 4 2 5 2" xfId="37851" xr:uid="{00000000-0005-0000-0000-000007060000}"/>
    <cellStyle name="Comma 2 3 6 2 4 2 5 3" xfId="22618" xr:uid="{00000000-0005-0000-0000-000008060000}"/>
    <cellStyle name="Comma 2 3 6 2 4 2 6" xfId="32839" xr:uid="{00000000-0005-0000-0000-000009060000}"/>
    <cellStyle name="Comma 2 3 6 2 4 2 7" xfId="17605" xr:uid="{00000000-0005-0000-0000-00000A060000}"/>
    <cellStyle name="Comma 2 3 6 2 4 3" xfId="3298" xr:uid="{00000000-0005-0000-0000-00000B060000}"/>
    <cellStyle name="Comma 2 3 6 2 4 3 2" xfId="13372" xr:uid="{00000000-0005-0000-0000-00000C060000}"/>
    <cellStyle name="Comma 2 3 6 2 4 3 2 2" xfId="43703" xr:uid="{00000000-0005-0000-0000-00000D060000}"/>
    <cellStyle name="Comma 2 3 6 2 4 3 2 3" xfId="28470" xr:uid="{00000000-0005-0000-0000-00000E060000}"/>
    <cellStyle name="Comma 2 3 6 2 4 3 3" xfId="8352" xr:uid="{00000000-0005-0000-0000-00000F060000}"/>
    <cellStyle name="Comma 2 3 6 2 4 3 3 2" xfId="38686" xr:uid="{00000000-0005-0000-0000-000010060000}"/>
    <cellStyle name="Comma 2 3 6 2 4 3 3 3" xfId="23453" xr:uid="{00000000-0005-0000-0000-000011060000}"/>
    <cellStyle name="Comma 2 3 6 2 4 3 4" xfId="33673" xr:uid="{00000000-0005-0000-0000-000012060000}"/>
    <cellStyle name="Comma 2 3 6 2 4 3 5" xfId="18440" xr:uid="{00000000-0005-0000-0000-000013060000}"/>
    <cellStyle name="Comma 2 3 6 2 4 4" xfId="4991" xr:uid="{00000000-0005-0000-0000-000014060000}"/>
    <cellStyle name="Comma 2 3 6 2 4 4 2" xfId="15043" xr:uid="{00000000-0005-0000-0000-000015060000}"/>
    <cellStyle name="Comma 2 3 6 2 4 4 2 2" xfId="45374" xr:uid="{00000000-0005-0000-0000-000016060000}"/>
    <cellStyle name="Comma 2 3 6 2 4 4 2 3" xfId="30141" xr:uid="{00000000-0005-0000-0000-000017060000}"/>
    <cellStyle name="Comma 2 3 6 2 4 4 3" xfId="10023" xr:uid="{00000000-0005-0000-0000-000018060000}"/>
    <cellStyle name="Comma 2 3 6 2 4 4 3 2" xfId="40357" xr:uid="{00000000-0005-0000-0000-000019060000}"/>
    <cellStyle name="Comma 2 3 6 2 4 4 3 3" xfId="25124" xr:uid="{00000000-0005-0000-0000-00001A060000}"/>
    <cellStyle name="Comma 2 3 6 2 4 4 4" xfId="35344" xr:uid="{00000000-0005-0000-0000-00001B060000}"/>
    <cellStyle name="Comma 2 3 6 2 4 4 5" xfId="20111" xr:uid="{00000000-0005-0000-0000-00001C060000}"/>
    <cellStyle name="Comma 2 3 6 2 4 5" xfId="11701" xr:uid="{00000000-0005-0000-0000-00001D060000}"/>
    <cellStyle name="Comma 2 3 6 2 4 5 2" xfId="42032" xr:uid="{00000000-0005-0000-0000-00001E060000}"/>
    <cellStyle name="Comma 2 3 6 2 4 5 3" xfId="26799" xr:uid="{00000000-0005-0000-0000-00001F060000}"/>
    <cellStyle name="Comma 2 3 6 2 4 6" xfId="6680" xr:uid="{00000000-0005-0000-0000-000020060000}"/>
    <cellStyle name="Comma 2 3 6 2 4 6 2" xfId="37015" xr:uid="{00000000-0005-0000-0000-000021060000}"/>
    <cellStyle name="Comma 2 3 6 2 4 6 3" xfId="21782" xr:uid="{00000000-0005-0000-0000-000022060000}"/>
    <cellStyle name="Comma 2 3 6 2 4 7" xfId="32003" xr:uid="{00000000-0005-0000-0000-000023060000}"/>
    <cellStyle name="Comma 2 3 6 2 4 8" xfId="16769" xr:uid="{00000000-0005-0000-0000-000024060000}"/>
    <cellStyle name="Comma 2 3 6 2 5" xfId="2027" xr:uid="{00000000-0005-0000-0000-000025060000}"/>
    <cellStyle name="Comma 2 3 6 2 5 2" xfId="3717" xr:uid="{00000000-0005-0000-0000-000026060000}"/>
    <cellStyle name="Comma 2 3 6 2 5 2 2" xfId="13790" xr:uid="{00000000-0005-0000-0000-000027060000}"/>
    <cellStyle name="Comma 2 3 6 2 5 2 2 2" xfId="44121" xr:uid="{00000000-0005-0000-0000-000028060000}"/>
    <cellStyle name="Comma 2 3 6 2 5 2 2 3" xfId="28888" xr:uid="{00000000-0005-0000-0000-000029060000}"/>
    <cellStyle name="Comma 2 3 6 2 5 2 3" xfId="8770" xr:uid="{00000000-0005-0000-0000-00002A060000}"/>
    <cellStyle name="Comma 2 3 6 2 5 2 3 2" xfId="39104" xr:uid="{00000000-0005-0000-0000-00002B060000}"/>
    <cellStyle name="Comma 2 3 6 2 5 2 3 3" xfId="23871" xr:uid="{00000000-0005-0000-0000-00002C060000}"/>
    <cellStyle name="Comma 2 3 6 2 5 2 4" xfId="34091" xr:uid="{00000000-0005-0000-0000-00002D060000}"/>
    <cellStyle name="Comma 2 3 6 2 5 2 5" xfId="18858" xr:uid="{00000000-0005-0000-0000-00002E060000}"/>
    <cellStyle name="Comma 2 3 6 2 5 3" xfId="5409" xr:uid="{00000000-0005-0000-0000-00002F060000}"/>
    <cellStyle name="Comma 2 3 6 2 5 3 2" xfId="15461" xr:uid="{00000000-0005-0000-0000-000030060000}"/>
    <cellStyle name="Comma 2 3 6 2 5 3 2 2" xfId="45792" xr:uid="{00000000-0005-0000-0000-000031060000}"/>
    <cellStyle name="Comma 2 3 6 2 5 3 2 3" xfId="30559" xr:uid="{00000000-0005-0000-0000-000032060000}"/>
    <cellStyle name="Comma 2 3 6 2 5 3 3" xfId="10441" xr:uid="{00000000-0005-0000-0000-000033060000}"/>
    <cellStyle name="Comma 2 3 6 2 5 3 3 2" xfId="40775" xr:uid="{00000000-0005-0000-0000-000034060000}"/>
    <cellStyle name="Comma 2 3 6 2 5 3 3 3" xfId="25542" xr:uid="{00000000-0005-0000-0000-000035060000}"/>
    <cellStyle name="Comma 2 3 6 2 5 3 4" xfId="35762" xr:uid="{00000000-0005-0000-0000-000036060000}"/>
    <cellStyle name="Comma 2 3 6 2 5 3 5" xfId="20529" xr:uid="{00000000-0005-0000-0000-000037060000}"/>
    <cellStyle name="Comma 2 3 6 2 5 4" xfId="12119" xr:uid="{00000000-0005-0000-0000-000038060000}"/>
    <cellStyle name="Comma 2 3 6 2 5 4 2" xfId="42450" xr:uid="{00000000-0005-0000-0000-000039060000}"/>
    <cellStyle name="Comma 2 3 6 2 5 4 3" xfId="27217" xr:uid="{00000000-0005-0000-0000-00003A060000}"/>
    <cellStyle name="Comma 2 3 6 2 5 5" xfId="7098" xr:uid="{00000000-0005-0000-0000-00003B060000}"/>
    <cellStyle name="Comma 2 3 6 2 5 5 2" xfId="37433" xr:uid="{00000000-0005-0000-0000-00003C060000}"/>
    <cellStyle name="Comma 2 3 6 2 5 5 3" xfId="22200" xr:uid="{00000000-0005-0000-0000-00003D060000}"/>
    <cellStyle name="Comma 2 3 6 2 5 6" xfId="32421" xr:uid="{00000000-0005-0000-0000-00003E060000}"/>
    <cellStyle name="Comma 2 3 6 2 5 7" xfId="17187" xr:uid="{00000000-0005-0000-0000-00003F060000}"/>
    <cellStyle name="Comma 2 3 6 2 6" xfId="2880" xr:uid="{00000000-0005-0000-0000-000040060000}"/>
    <cellStyle name="Comma 2 3 6 2 6 2" xfId="12954" xr:uid="{00000000-0005-0000-0000-000041060000}"/>
    <cellStyle name="Comma 2 3 6 2 6 2 2" xfId="43285" xr:uid="{00000000-0005-0000-0000-000042060000}"/>
    <cellStyle name="Comma 2 3 6 2 6 2 3" xfId="28052" xr:uid="{00000000-0005-0000-0000-000043060000}"/>
    <cellStyle name="Comma 2 3 6 2 6 3" xfId="7934" xr:uid="{00000000-0005-0000-0000-000044060000}"/>
    <cellStyle name="Comma 2 3 6 2 6 3 2" xfId="38268" xr:uid="{00000000-0005-0000-0000-000045060000}"/>
    <cellStyle name="Comma 2 3 6 2 6 3 3" xfId="23035" xr:uid="{00000000-0005-0000-0000-000046060000}"/>
    <cellStyle name="Comma 2 3 6 2 6 4" xfId="33255" xr:uid="{00000000-0005-0000-0000-000047060000}"/>
    <cellStyle name="Comma 2 3 6 2 6 5" xfId="18022" xr:uid="{00000000-0005-0000-0000-000048060000}"/>
    <cellStyle name="Comma 2 3 6 2 7" xfId="4573" xr:uid="{00000000-0005-0000-0000-000049060000}"/>
    <cellStyle name="Comma 2 3 6 2 7 2" xfId="14625" xr:uid="{00000000-0005-0000-0000-00004A060000}"/>
    <cellStyle name="Comma 2 3 6 2 7 2 2" xfId="44956" xr:uid="{00000000-0005-0000-0000-00004B060000}"/>
    <cellStyle name="Comma 2 3 6 2 7 2 3" xfId="29723" xr:uid="{00000000-0005-0000-0000-00004C060000}"/>
    <cellStyle name="Comma 2 3 6 2 7 3" xfId="9605" xr:uid="{00000000-0005-0000-0000-00004D060000}"/>
    <cellStyle name="Comma 2 3 6 2 7 3 2" xfId="39939" xr:uid="{00000000-0005-0000-0000-00004E060000}"/>
    <cellStyle name="Comma 2 3 6 2 7 3 3" xfId="24706" xr:uid="{00000000-0005-0000-0000-00004F060000}"/>
    <cellStyle name="Comma 2 3 6 2 7 4" xfId="34926" xr:uid="{00000000-0005-0000-0000-000050060000}"/>
    <cellStyle name="Comma 2 3 6 2 7 5" xfId="19693" xr:uid="{00000000-0005-0000-0000-000051060000}"/>
    <cellStyle name="Comma 2 3 6 2 8" xfId="11283" xr:uid="{00000000-0005-0000-0000-000052060000}"/>
    <cellStyle name="Comma 2 3 6 2 8 2" xfId="41614" xr:uid="{00000000-0005-0000-0000-000053060000}"/>
    <cellStyle name="Comma 2 3 6 2 8 3" xfId="26381" xr:uid="{00000000-0005-0000-0000-000054060000}"/>
    <cellStyle name="Comma 2 3 6 2 9" xfId="6262" xr:uid="{00000000-0005-0000-0000-000055060000}"/>
    <cellStyle name="Comma 2 3 6 2 9 2" xfId="36597" xr:uid="{00000000-0005-0000-0000-000056060000}"/>
    <cellStyle name="Comma 2 3 6 2 9 3" xfId="21364" xr:uid="{00000000-0005-0000-0000-000057060000}"/>
    <cellStyle name="Comma 2 3 6 3" xfId="1226" xr:uid="{00000000-0005-0000-0000-000058060000}"/>
    <cellStyle name="Comma 2 3 6 3 10" xfId="16403" xr:uid="{00000000-0005-0000-0000-000059060000}"/>
    <cellStyle name="Comma 2 3 6 3 2" xfId="1445" xr:uid="{00000000-0005-0000-0000-00005A060000}"/>
    <cellStyle name="Comma 2 3 6 3 2 2" xfId="1866" xr:uid="{00000000-0005-0000-0000-00005B060000}"/>
    <cellStyle name="Comma 2 3 6 3 2 2 2" xfId="2705" xr:uid="{00000000-0005-0000-0000-00005C060000}"/>
    <cellStyle name="Comma 2 3 6 3 2 2 2 2" xfId="4395" xr:uid="{00000000-0005-0000-0000-00005D060000}"/>
    <cellStyle name="Comma 2 3 6 3 2 2 2 2 2" xfId="14468" xr:uid="{00000000-0005-0000-0000-00005E060000}"/>
    <cellStyle name="Comma 2 3 6 3 2 2 2 2 2 2" xfId="44799" xr:uid="{00000000-0005-0000-0000-00005F060000}"/>
    <cellStyle name="Comma 2 3 6 3 2 2 2 2 2 3" xfId="29566" xr:uid="{00000000-0005-0000-0000-000060060000}"/>
    <cellStyle name="Comma 2 3 6 3 2 2 2 2 3" xfId="9448" xr:uid="{00000000-0005-0000-0000-000061060000}"/>
    <cellStyle name="Comma 2 3 6 3 2 2 2 2 3 2" xfId="39782" xr:uid="{00000000-0005-0000-0000-000062060000}"/>
    <cellStyle name="Comma 2 3 6 3 2 2 2 2 3 3" xfId="24549" xr:uid="{00000000-0005-0000-0000-000063060000}"/>
    <cellStyle name="Comma 2 3 6 3 2 2 2 2 4" xfId="34769" xr:uid="{00000000-0005-0000-0000-000064060000}"/>
    <cellStyle name="Comma 2 3 6 3 2 2 2 2 5" xfId="19536" xr:uid="{00000000-0005-0000-0000-000065060000}"/>
    <cellStyle name="Comma 2 3 6 3 2 2 2 3" xfId="6087" xr:uid="{00000000-0005-0000-0000-000066060000}"/>
    <cellStyle name="Comma 2 3 6 3 2 2 2 3 2" xfId="16139" xr:uid="{00000000-0005-0000-0000-000067060000}"/>
    <cellStyle name="Comma 2 3 6 3 2 2 2 3 2 2" xfId="46470" xr:uid="{00000000-0005-0000-0000-000068060000}"/>
    <cellStyle name="Comma 2 3 6 3 2 2 2 3 2 3" xfId="31237" xr:uid="{00000000-0005-0000-0000-000069060000}"/>
    <cellStyle name="Comma 2 3 6 3 2 2 2 3 3" xfId="11119" xr:uid="{00000000-0005-0000-0000-00006A060000}"/>
    <cellStyle name="Comma 2 3 6 3 2 2 2 3 3 2" xfId="41453" xr:uid="{00000000-0005-0000-0000-00006B060000}"/>
    <cellStyle name="Comma 2 3 6 3 2 2 2 3 3 3" xfId="26220" xr:uid="{00000000-0005-0000-0000-00006C060000}"/>
    <cellStyle name="Comma 2 3 6 3 2 2 2 3 4" xfId="36440" xr:uid="{00000000-0005-0000-0000-00006D060000}"/>
    <cellStyle name="Comma 2 3 6 3 2 2 2 3 5" xfId="21207" xr:uid="{00000000-0005-0000-0000-00006E060000}"/>
    <cellStyle name="Comma 2 3 6 3 2 2 2 4" xfId="12797" xr:uid="{00000000-0005-0000-0000-00006F060000}"/>
    <cellStyle name="Comma 2 3 6 3 2 2 2 4 2" xfId="43128" xr:uid="{00000000-0005-0000-0000-000070060000}"/>
    <cellStyle name="Comma 2 3 6 3 2 2 2 4 3" xfId="27895" xr:uid="{00000000-0005-0000-0000-000071060000}"/>
    <cellStyle name="Comma 2 3 6 3 2 2 2 5" xfId="7776" xr:uid="{00000000-0005-0000-0000-000072060000}"/>
    <cellStyle name="Comma 2 3 6 3 2 2 2 5 2" xfId="38111" xr:uid="{00000000-0005-0000-0000-000073060000}"/>
    <cellStyle name="Comma 2 3 6 3 2 2 2 5 3" xfId="22878" xr:uid="{00000000-0005-0000-0000-000074060000}"/>
    <cellStyle name="Comma 2 3 6 3 2 2 2 6" xfId="33099" xr:uid="{00000000-0005-0000-0000-000075060000}"/>
    <cellStyle name="Comma 2 3 6 3 2 2 2 7" xfId="17865" xr:uid="{00000000-0005-0000-0000-000076060000}"/>
    <cellStyle name="Comma 2 3 6 3 2 2 3" xfId="3558" xr:uid="{00000000-0005-0000-0000-000077060000}"/>
    <cellStyle name="Comma 2 3 6 3 2 2 3 2" xfId="13632" xr:uid="{00000000-0005-0000-0000-000078060000}"/>
    <cellStyle name="Comma 2 3 6 3 2 2 3 2 2" xfId="43963" xr:uid="{00000000-0005-0000-0000-000079060000}"/>
    <cellStyle name="Comma 2 3 6 3 2 2 3 2 3" xfId="28730" xr:uid="{00000000-0005-0000-0000-00007A060000}"/>
    <cellStyle name="Comma 2 3 6 3 2 2 3 3" xfId="8612" xr:uid="{00000000-0005-0000-0000-00007B060000}"/>
    <cellStyle name="Comma 2 3 6 3 2 2 3 3 2" xfId="38946" xr:uid="{00000000-0005-0000-0000-00007C060000}"/>
    <cellStyle name="Comma 2 3 6 3 2 2 3 3 3" xfId="23713" xr:uid="{00000000-0005-0000-0000-00007D060000}"/>
    <cellStyle name="Comma 2 3 6 3 2 2 3 4" xfId="33933" xr:uid="{00000000-0005-0000-0000-00007E060000}"/>
    <cellStyle name="Comma 2 3 6 3 2 2 3 5" xfId="18700" xr:uid="{00000000-0005-0000-0000-00007F060000}"/>
    <cellStyle name="Comma 2 3 6 3 2 2 4" xfId="5251" xr:uid="{00000000-0005-0000-0000-000080060000}"/>
    <cellStyle name="Comma 2 3 6 3 2 2 4 2" xfId="15303" xr:uid="{00000000-0005-0000-0000-000081060000}"/>
    <cellStyle name="Comma 2 3 6 3 2 2 4 2 2" xfId="45634" xr:uid="{00000000-0005-0000-0000-000082060000}"/>
    <cellStyle name="Comma 2 3 6 3 2 2 4 2 3" xfId="30401" xr:uid="{00000000-0005-0000-0000-000083060000}"/>
    <cellStyle name="Comma 2 3 6 3 2 2 4 3" xfId="10283" xr:uid="{00000000-0005-0000-0000-000084060000}"/>
    <cellStyle name="Comma 2 3 6 3 2 2 4 3 2" xfId="40617" xr:uid="{00000000-0005-0000-0000-000085060000}"/>
    <cellStyle name="Comma 2 3 6 3 2 2 4 3 3" xfId="25384" xr:uid="{00000000-0005-0000-0000-000086060000}"/>
    <cellStyle name="Comma 2 3 6 3 2 2 4 4" xfId="35604" xr:uid="{00000000-0005-0000-0000-000087060000}"/>
    <cellStyle name="Comma 2 3 6 3 2 2 4 5" xfId="20371" xr:uid="{00000000-0005-0000-0000-000088060000}"/>
    <cellStyle name="Comma 2 3 6 3 2 2 5" xfId="11961" xr:uid="{00000000-0005-0000-0000-000089060000}"/>
    <cellStyle name="Comma 2 3 6 3 2 2 5 2" xfId="42292" xr:uid="{00000000-0005-0000-0000-00008A060000}"/>
    <cellStyle name="Comma 2 3 6 3 2 2 5 3" xfId="27059" xr:uid="{00000000-0005-0000-0000-00008B060000}"/>
    <cellStyle name="Comma 2 3 6 3 2 2 6" xfId="6940" xr:uid="{00000000-0005-0000-0000-00008C060000}"/>
    <cellStyle name="Comma 2 3 6 3 2 2 6 2" xfId="37275" xr:uid="{00000000-0005-0000-0000-00008D060000}"/>
    <cellStyle name="Comma 2 3 6 3 2 2 6 3" xfId="22042" xr:uid="{00000000-0005-0000-0000-00008E060000}"/>
    <cellStyle name="Comma 2 3 6 3 2 2 7" xfId="32263" xr:uid="{00000000-0005-0000-0000-00008F060000}"/>
    <cellStyle name="Comma 2 3 6 3 2 2 8" xfId="17029" xr:uid="{00000000-0005-0000-0000-000090060000}"/>
    <cellStyle name="Comma 2 3 6 3 2 3" xfId="2287" xr:uid="{00000000-0005-0000-0000-000091060000}"/>
    <cellStyle name="Comma 2 3 6 3 2 3 2" xfId="3977" xr:uid="{00000000-0005-0000-0000-000092060000}"/>
    <cellStyle name="Comma 2 3 6 3 2 3 2 2" xfId="14050" xr:uid="{00000000-0005-0000-0000-000093060000}"/>
    <cellStyle name="Comma 2 3 6 3 2 3 2 2 2" xfId="44381" xr:uid="{00000000-0005-0000-0000-000094060000}"/>
    <cellStyle name="Comma 2 3 6 3 2 3 2 2 3" xfId="29148" xr:uid="{00000000-0005-0000-0000-000095060000}"/>
    <cellStyle name="Comma 2 3 6 3 2 3 2 3" xfId="9030" xr:uid="{00000000-0005-0000-0000-000096060000}"/>
    <cellStyle name="Comma 2 3 6 3 2 3 2 3 2" xfId="39364" xr:uid="{00000000-0005-0000-0000-000097060000}"/>
    <cellStyle name="Comma 2 3 6 3 2 3 2 3 3" xfId="24131" xr:uid="{00000000-0005-0000-0000-000098060000}"/>
    <cellStyle name="Comma 2 3 6 3 2 3 2 4" xfId="34351" xr:uid="{00000000-0005-0000-0000-000099060000}"/>
    <cellStyle name="Comma 2 3 6 3 2 3 2 5" xfId="19118" xr:uid="{00000000-0005-0000-0000-00009A060000}"/>
    <cellStyle name="Comma 2 3 6 3 2 3 3" xfId="5669" xr:uid="{00000000-0005-0000-0000-00009B060000}"/>
    <cellStyle name="Comma 2 3 6 3 2 3 3 2" xfId="15721" xr:uid="{00000000-0005-0000-0000-00009C060000}"/>
    <cellStyle name="Comma 2 3 6 3 2 3 3 2 2" xfId="46052" xr:uid="{00000000-0005-0000-0000-00009D060000}"/>
    <cellStyle name="Comma 2 3 6 3 2 3 3 2 3" xfId="30819" xr:uid="{00000000-0005-0000-0000-00009E060000}"/>
    <cellStyle name="Comma 2 3 6 3 2 3 3 3" xfId="10701" xr:uid="{00000000-0005-0000-0000-00009F060000}"/>
    <cellStyle name="Comma 2 3 6 3 2 3 3 3 2" xfId="41035" xr:uid="{00000000-0005-0000-0000-0000A0060000}"/>
    <cellStyle name="Comma 2 3 6 3 2 3 3 3 3" xfId="25802" xr:uid="{00000000-0005-0000-0000-0000A1060000}"/>
    <cellStyle name="Comma 2 3 6 3 2 3 3 4" xfId="36022" xr:uid="{00000000-0005-0000-0000-0000A2060000}"/>
    <cellStyle name="Comma 2 3 6 3 2 3 3 5" xfId="20789" xr:uid="{00000000-0005-0000-0000-0000A3060000}"/>
    <cellStyle name="Comma 2 3 6 3 2 3 4" xfId="12379" xr:uid="{00000000-0005-0000-0000-0000A4060000}"/>
    <cellStyle name="Comma 2 3 6 3 2 3 4 2" xfId="42710" xr:uid="{00000000-0005-0000-0000-0000A5060000}"/>
    <cellStyle name="Comma 2 3 6 3 2 3 4 3" xfId="27477" xr:uid="{00000000-0005-0000-0000-0000A6060000}"/>
    <cellStyle name="Comma 2 3 6 3 2 3 5" xfId="7358" xr:uid="{00000000-0005-0000-0000-0000A7060000}"/>
    <cellStyle name="Comma 2 3 6 3 2 3 5 2" xfId="37693" xr:uid="{00000000-0005-0000-0000-0000A8060000}"/>
    <cellStyle name="Comma 2 3 6 3 2 3 5 3" xfId="22460" xr:uid="{00000000-0005-0000-0000-0000A9060000}"/>
    <cellStyle name="Comma 2 3 6 3 2 3 6" xfId="32681" xr:uid="{00000000-0005-0000-0000-0000AA060000}"/>
    <cellStyle name="Comma 2 3 6 3 2 3 7" xfId="17447" xr:uid="{00000000-0005-0000-0000-0000AB060000}"/>
    <cellStyle name="Comma 2 3 6 3 2 4" xfId="3140" xr:uid="{00000000-0005-0000-0000-0000AC060000}"/>
    <cellStyle name="Comma 2 3 6 3 2 4 2" xfId="13214" xr:uid="{00000000-0005-0000-0000-0000AD060000}"/>
    <cellStyle name="Comma 2 3 6 3 2 4 2 2" xfId="43545" xr:uid="{00000000-0005-0000-0000-0000AE060000}"/>
    <cellStyle name="Comma 2 3 6 3 2 4 2 3" xfId="28312" xr:uid="{00000000-0005-0000-0000-0000AF060000}"/>
    <cellStyle name="Comma 2 3 6 3 2 4 3" xfId="8194" xr:uid="{00000000-0005-0000-0000-0000B0060000}"/>
    <cellStyle name="Comma 2 3 6 3 2 4 3 2" xfId="38528" xr:uid="{00000000-0005-0000-0000-0000B1060000}"/>
    <cellStyle name="Comma 2 3 6 3 2 4 3 3" xfId="23295" xr:uid="{00000000-0005-0000-0000-0000B2060000}"/>
    <cellStyle name="Comma 2 3 6 3 2 4 4" xfId="33515" xr:uid="{00000000-0005-0000-0000-0000B3060000}"/>
    <cellStyle name="Comma 2 3 6 3 2 4 5" xfId="18282" xr:uid="{00000000-0005-0000-0000-0000B4060000}"/>
    <cellStyle name="Comma 2 3 6 3 2 5" xfId="4833" xr:uid="{00000000-0005-0000-0000-0000B5060000}"/>
    <cellStyle name="Comma 2 3 6 3 2 5 2" xfId="14885" xr:uid="{00000000-0005-0000-0000-0000B6060000}"/>
    <cellStyle name="Comma 2 3 6 3 2 5 2 2" xfId="45216" xr:uid="{00000000-0005-0000-0000-0000B7060000}"/>
    <cellStyle name="Comma 2 3 6 3 2 5 2 3" xfId="29983" xr:uid="{00000000-0005-0000-0000-0000B8060000}"/>
    <cellStyle name="Comma 2 3 6 3 2 5 3" xfId="9865" xr:uid="{00000000-0005-0000-0000-0000B9060000}"/>
    <cellStyle name="Comma 2 3 6 3 2 5 3 2" xfId="40199" xr:uid="{00000000-0005-0000-0000-0000BA060000}"/>
    <cellStyle name="Comma 2 3 6 3 2 5 3 3" xfId="24966" xr:uid="{00000000-0005-0000-0000-0000BB060000}"/>
    <cellStyle name="Comma 2 3 6 3 2 5 4" xfId="35186" xr:uid="{00000000-0005-0000-0000-0000BC060000}"/>
    <cellStyle name="Comma 2 3 6 3 2 5 5" xfId="19953" xr:uid="{00000000-0005-0000-0000-0000BD060000}"/>
    <cellStyle name="Comma 2 3 6 3 2 6" xfId="11543" xr:uid="{00000000-0005-0000-0000-0000BE060000}"/>
    <cellStyle name="Comma 2 3 6 3 2 6 2" xfId="41874" xr:uid="{00000000-0005-0000-0000-0000BF060000}"/>
    <cellStyle name="Comma 2 3 6 3 2 6 3" xfId="26641" xr:uid="{00000000-0005-0000-0000-0000C0060000}"/>
    <cellStyle name="Comma 2 3 6 3 2 7" xfId="6522" xr:uid="{00000000-0005-0000-0000-0000C1060000}"/>
    <cellStyle name="Comma 2 3 6 3 2 7 2" xfId="36857" xr:uid="{00000000-0005-0000-0000-0000C2060000}"/>
    <cellStyle name="Comma 2 3 6 3 2 7 3" xfId="21624" xr:uid="{00000000-0005-0000-0000-0000C3060000}"/>
    <cellStyle name="Comma 2 3 6 3 2 8" xfId="31845" xr:uid="{00000000-0005-0000-0000-0000C4060000}"/>
    <cellStyle name="Comma 2 3 6 3 2 9" xfId="16611" xr:uid="{00000000-0005-0000-0000-0000C5060000}"/>
    <cellStyle name="Comma 2 3 6 3 3" xfId="1658" xr:uid="{00000000-0005-0000-0000-0000C6060000}"/>
    <cellStyle name="Comma 2 3 6 3 3 2" xfId="2497" xr:uid="{00000000-0005-0000-0000-0000C7060000}"/>
    <cellStyle name="Comma 2 3 6 3 3 2 2" xfId="4187" xr:uid="{00000000-0005-0000-0000-0000C8060000}"/>
    <cellStyle name="Comma 2 3 6 3 3 2 2 2" xfId="14260" xr:uid="{00000000-0005-0000-0000-0000C9060000}"/>
    <cellStyle name="Comma 2 3 6 3 3 2 2 2 2" xfId="44591" xr:uid="{00000000-0005-0000-0000-0000CA060000}"/>
    <cellStyle name="Comma 2 3 6 3 3 2 2 2 3" xfId="29358" xr:uid="{00000000-0005-0000-0000-0000CB060000}"/>
    <cellStyle name="Comma 2 3 6 3 3 2 2 3" xfId="9240" xr:uid="{00000000-0005-0000-0000-0000CC060000}"/>
    <cellStyle name="Comma 2 3 6 3 3 2 2 3 2" xfId="39574" xr:uid="{00000000-0005-0000-0000-0000CD060000}"/>
    <cellStyle name="Comma 2 3 6 3 3 2 2 3 3" xfId="24341" xr:uid="{00000000-0005-0000-0000-0000CE060000}"/>
    <cellStyle name="Comma 2 3 6 3 3 2 2 4" xfId="34561" xr:uid="{00000000-0005-0000-0000-0000CF060000}"/>
    <cellStyle name="Comma 2 3 6 3 3 2 2 5" xfId="19328" xr:uid="{00000000-0005-0000-0000-0000D0060000}"/>
    <cellStyle name="Comma 2 3 6 3 3 2 3" xfId="5879" xr:uid="{00000000-0005-0000-0000-0000D1060000}"/>
    <cellStyle name="Comma 2 3 6 3 3 2 3 2" xfId="15931" xr:uid="{00000000-0005-0000-0000-0000D2060000}"/>
    <cellStyle name="Comma 2 3 6 3 3 2 3 2 2" xfId="46262" xr:uid="{00000000-0005-0000-0000-0000D3060000}"/>
    <cellStyle name="Comma 2 3 6 3 3 2 3 2 3" xfId="31029" xr:uid="{00000000-0005-0000-0000-0000D4060000}"/>
    <cellStyle name="Comma 2 3 6 3 3 2 3 3" xfId="10911" xr:uid="{00000000-0005-0000-0000-0000D5060000}"/>
    <cellStyle name="Comma 2 3 6 3 3 2 3 3 2" xfId="41245" xr:uid="{00000000-0005-0000-0000-0000D6060000}"/>
    <cellStyle name="Comma 2 3 6 3 3 2 3 3 3" xfId="26012" xr:uid="{00000000-0005-0000-0000-0000D7060000}"/>
    <cellStyle name="Comma 2 3 6 3 3 2 3 4" xfId="36232" xr:uid="{00000000-0005-0000-0000-0000D8060000}"/>
    <cellStyle name="Comma 2 3 6 3 3 2 3 5" xfId="20999" xr:uid="{00000000-0005-0000-0000-0000D9060000}"/>
    <cellStyle name="Comma 2 3 6 3 3 2 4" xfId="12589" xr:uid="{00000000-0005-0000-0000-0000DA060000}"/>
    <cellStyle name="Comma 2 3 6 3 3 2 4 2" xfId="42920" xr:uid="{00000000-0005-0000-0000-0000DB060000}"/>
    <cellStyle name="Comma 2 3 6 3 3 2 4 3" xfId="27687" xr:uid="{00000000-0005-0000-0000-0000DC060000}"/>
    <cellStyle name="Comma 2 3 6 3 3 2 5" xfId="7568" xr:uid="{00000000-0005-0000-0000-0000DD060000}"/>
    <cellStyle name="Comma 2 3 6 3 3 2 5 2" xfId="37903" xr:uid="{00000000-0005-0000-0000-0000DE060000}"/>
    <cellStyle name="Comma 2 3 6 3 3 2 5 3" xfId="22670" xr:uid="{00000000-0005-0000-0000-0000DF060000}"/>
    <cellStyle name="Comma 2 3 6 3 3 2 6" xfId="32891" xr:uid="{00000000-0005-0000-0000-0000E0060000}"/>
    <cellStyle name="Comma 2 3 6 3 3 2 7" xfId="17657" xr:uid="{00000000-0005-0000-0000-0000E1060000}"/>
    <cellStyle name="Comma 2 3 6 3 3 3" xfId="3350" xr:uid="{00000000-0005-0000-0000-0000E2060000}"/>
    <cellStyle name="Comma 2 3 6 3 3 3 2" xfId="13424" xr:uid="{00000000-0005-0000-0000-0000E3060000}"/>
    <cellStyle name="Comma 2 3 6 3 3 3 2 2" xfId="43755" xr:uid="{00000000-0005-0000-0000-0000E4060000}"/>
    <cellStyle name="Comma 2 3 6 3 3 3 2 3" xfId="28522" xr:uid="{00000000-0005-0000-0000-0000E5060000}"/>
    <cellStyle name="Comma 2 3 6 3 3 3 3" xfId="8404" xr:uid="{00000000-0005-0000-0000-0000E6060000}"/>
    <cellStyle name="Comma 2 3 6 3 3 3 3 2" xfId="38738" xr:uid="{00000000-0005-0000-0000-0000E7060000}"/>
    <cellStyle name="Comma 2 3 6 3 3 3 3 3" xfId="23505" xr:uid="{00000000-0005-0000-0000-0000E8060000}"/>
    <cellStyle name="Comma 2 3 6 3 3 3 4" xfId="33725" xr:uid="{00000000-0005-0000-0000-0000E9060000}"/>
    <cellStyle name="Comma 2 3 6 3 3 3 5" xfId="18492" xr:uid="{00000000-0005-0000-0000-0000EA060000}"/>
    <cellStyle name="Comma 2 3 6 3 3 4" xfId="5043" xr:uid="{00000000-0005-0000-0000-0000EB060000}"/>
    <cellStyle name="Comma 2 3 6 3 3 4 2" xfId="15095" xr:uid="{00000000-0005-0000-0000-0000EC060000}"/>
    <cellStyle name="Comma 2 3 6 3 3 4 2 2" xfId="45426" xr:uid="{00000000-0005-0000-0000-0000ED060000}"/>
    <cellStyle name="Comma 2 3 6 3 3 4 2 3" xfId="30193" xr:uid="{00000000-0005-0000-0000-0000EE060000}"/>
    <cellStyle name="Comma 2 3 6 3 3 4 3" xfId="10075" xr:uid="{00000000-0005-0000-0000-0000EF060000}"/>
    <cellStyle name="Comma 2 3 6 3 3 4 3 2" xfId="40409" xr:uid="{00000000-0005-0000-0000-0000F0060000}"/>
    <cellStyle name="Comma 2 3 6 3 3 4 3 3" xfId="25176" xr:uid="{00000000-0005-0000-0000-0000F1060000}"/>
    <cellStyle name="Comma 2 3 6 3 3 4 4" xfId="35396" xr:uid="{00000000-0005-0000-0000-0000F2060000}"/>
    <cellStyle name="Comma 2 3 6 3 3 4 5" xfId="20163" xr:uid="{00000000-0005-0000-0000-0000F3060000}"/>
    <cellStyle name="Comma 2 3 6 3 3 5" xfId="11753" xr:uid="{00000000-0005-0000-0000-0000F4060000}"/>
    <cellStyle name="Comma 2 3 6 3 3 5 2" xfId="42084" xr:uid="{00000000-0005-0000-0000-0000F5060000}"/>
    <cellStyle name="Comma 2 3 6 3 3 5 3" xfId="26851" xr:uid="{00000000-0005-0000-0000-0000F6060000}"/>
    <cellStyle name="Comma 2 3 6 3 3 6" xfId="6732" xr:uid="{00000000-0005-0000-0000-0000F7060000}"/>
    <cellStyle name="Comma 2 3 6 3 3 6 2" xfId="37067" xr:uid="{00000000-0005-0000-0000-0000F8060000}"/>
    <cellStyle name="Comma 2 3 6 3 3 6 3" xfId="21834" xr:uid="{00000000-0005-0000-0000-0000F9060000}"/>
    <cellStyle name="Comma 2 3 6 3 3 7" xfId="32055" xr:uid="{00000000-0005-0000-0000-0000FA060000}"/>
    <cellStyle name="Comma 2 3 6 3 3 8" xfId="16821" xr:uid="{00000000-0005-0000-0000-0000FB060000}"/>
    <cellStyle name="Comma 2 3 6 3 4" xfId="2079" xr:uid="{00000000-0005-0000-0000-0000FC060000}"/>
    <cellStyle name="Comma 2 3 6 3 4 2" xfId="3769" xr:uid="{00000000-0005-0000-0000-0000FD060000}"/>
    <cellStyle name="Comma 2 3 6 3 4 2 2" xfId="13842" xr:uid="{00000000-0005-0000-0000-0000FE060000}"/>
    <cellStyle name="Comma 2 3 6 3 4 2 2 2" xfId="44173" xr:uid="{00000000-0005-0000-0000-0000FF060000}"/>
    <cellStyle name="Comma 2 3 6 3 4 2 2 3" xfId="28940" xr:uid="{00000000-0005-0000-0000-000000070000}"/>
    <cellStyle name="Comma 2 3 6 3 4 2 3" xfId="8822" xr:uid="{00000000-0005-0000-0000-000001070000}"/>
    <cellStyle name="Comma 2 3 6 3 4 2 3 2" xfId="39156" xr:uid="{00000000-0005-0000-0000-000002070000}"/>
    <cellStyle name="Comma 2 3 6 3 4 2 3 3" xfId="23923" xr:uid="{00000000-0005-0000-0000-000003070000}"/>
    <cellStyle name="Comma 2 3 6 3 4 2 4" xfId="34143" xr:uid="{00000000-0005-0000-0000-000004070000}"/>
    <cellStyle name="Comma 2 3 6 3 4 2 5" xfId="18910" xr:uid="{00000000-0005-0000-0000-000005070000}"/>
    <cellStyle name="Comma 2 3 6 3 4 3" xfId="5461" xr:uid="{00000000-0005-0000-0000-000006070000}"/>
    <cellStyle name="Comma 2 3 6 3 4 3 2" xfId="15513" xr:uid="{00000000-0005-0000-0000-000007070000}"/>
    <cellStyle name="Comma 2 3 6 3 4 3 2 2" xfId="45844" xr:uid="{00000000-0005-0000-0000-000008070000}"/>
    <cellStyle name="Comma 2 3 6 3 4 3 2 3" xfId="30611" xr:uid="{00000000-0005-0000-0000-000009070000}"/>
    <cellStyle name="Comma 2 3 6 3 4 3 3" xfId="10493" xr:uid="{00000000-0005-0000-0000-00000A070000}"/>
    <cellStyle name="Comma 2 3 6 3 4 3 3 2" xfId="40827" xr:uid="{00000000-0005-0000-0000-00000B070000}"/>
    <cellStyle name="Comma 2 3 6 3 4 3 3 3" xfId="25594" xr:uid="{00000000-0005-0000-0000-00000C070000}"/>
    <cellStyle name="Comma 2 3 6 3 4 3 4" xfId="35814" xr:uid="{00000000-0005-0000-0000-00000D070000}"/>
    <cellStyle name="Comma 2 3 6 3 4 3 5" xfId="20581" xr:uid="{00000000-0005-0000-0000-00000E070000}"/>
    <cellStyle name="Comma 2 3 6 3 4 4" xfId="12171" xr:uid="{00000000-0005-0000-0000-00000F070000}"/>
    <cellStyle name="Comma 2 3 6 3 4 4 2" xfId="42502" xr:uid="{00000000-0005-0000-0000-000010070000}"/>
    <cellStyle name="Comma 2 3 6 3 4 4 3" xfId="27269" xr:uid="{00000000-0005-0000-0000-000011070000}"/>
    <cellStyle name="Comma 2 3 6 3 4 5" xfId="7150" xr:uid="{00000000-0005-0000-0000-000012070000}"/>
    <cellStyle name="Comma 2 3 6 3 4 5 2" xfId="37485" xr:uid="{00000000-0005-0000-0000-000013070000}"/>
    <cellStyle name="Comma 2 3 6 3 4 5 3" xfId="22252" xr:uid="{00000000-0005-0000-0000-000014070000}"/>
    <cellStyle name="Comma 2 3 6 3 4 6" xfId="32473" xr:uid="{00000000-0005-0000-0000-000015070000}"/>
    <cellStyle name="Comma 2 3 6 3 4 7" xfId="17239" xr:uid="{00000000-0005-0000-0000-000016070000}"/>
    <cellStyle name="Comma 2 3 6 3 5" xfId="2932" xr:uid="{00000000-0005-0000-0000-000017070000}"/>
    <cellStyle name="Comma 2 3 6 3 5 2" xfId="13006" xr:uid="{00000000-0005-0000-0000-000018070000}"/>
    <cellStyle name="Comma 2 3 6 3 5 2 2" xfId="43337" xr:uid="{00000000-0005-0000-0000-000019070000}"/>
    <cellStyle name="Comma 2 3 6 3 5 2 3" xfId="28104" xr:uid="{00000000-0005-0000-0000-00001A070000}"/>
    <cellStyle name="Comma 2 3 6 3 5 3" xfId="7986" xr:uid="{00000000-0005-0000-0000-00001B070000}"/>
    <cellStyle name="Comma 2 3 6 3 5 3 2" xfId="38320" xr:uid="{00000000-0005-0000-0000-00001C070000}"/>
    <cellStyle name="Comma 2 3 6 3 5 3 3" xfId="23087" xr:uid="{00000000-0005-0000-0000-00001D070000}"/>
    <cellStyle name="Comma 2 3 6 3 5 4" xfId="33307" xr:uid="{00000000-0005-0000-0000-00001E070000}"/>
    <cellStyle name="Comma 2 3 6 3 5 5" xfId="18074" xr:uid="{00000000-0005-0000-0000-00001F070000}"/>
    <cellStyle name="Comma 2 3 6 3 6" xfId="4625" xr:uid="{00000000-0005-0000-0000-000020070000}"/>
    <cellStyle name="Comma 2 3 6 3 6 2" xfId="14677" xr:uid="{00000000-0005-0000-0000-000021070000}"/>
    <cellStyle name="Comma 2 3 6 3 6 2 2" xfId="45008" xr:uid="{00000000-0005-0000-0000-000022070000}"/>
    <cellStyle name="Comma 2 3 6 3 6 2 3" xfId="29775" xr:uid="{00000000-0005-0000-0000-000023070000}"/>
    <cellStyle name="Comma 2 3 6 3 6 3" xfId="9657" xr:uid="{00000000-0005-0000-0000-000024070000}"/>
    <cellStyle name="Comma 2 3 6 3 6 3 2" xfId="39991" xr:uid="{00000000-0005-0000-0000-000025070000}"/>
    <cellStyle name="Comma 2 3 6 3 6 3 3" xfId="24758" xr:uid="{00000000-0005-0000-0000-000026070000}"/>
    <cellStyle name="Comma 2 3 6 3 6 4" xfId="34978" xr:uid="{00000000-0005-0000-0000-000027070000}"/>
    <cellStyle name="Comma 2 3 6 3 6 5" xfId="19745" xr:uid="{00000000-0005-0000-0000-000028070000}"/>
    <cellStyle name="Comma 2 3 6 3 7" xfId="11335" xr:uid="{00000000-0005-0000-0000-000029070000}"/>
    <cellStyle name="Comma 2 3 6 3 7 2" xfId="41666" xr:uid="{00000000-0005-0000-0000-00002A070000}"/>
    <cellStyle name="Comma 2 3 6 3 7 3" xfId="26433" xr:uid="{00000000-0005-0000-0000-00002B070000}"/>
    <cellStyle name="Comma 2 3 6 3 8" xfId="6314" xr:uid="{00000000-0005-0000-0000-00002C070000}"/>
    <cellStyle name="Comma 2 3 6 3 8 2" xfId="36649" xr:uid="{00000000-0005-0000-0000-00002D070000}"/>
    <cellStyle name="Comma 2 3 6 3 8 3" xfId="21416" xr:uid="{00000000-0005-0000-0000-00002E070000}"/>
    <cellStyle name="Comma 2 3 6 3 9" xfId="31638" xr:uid="{00000000-0005-0000-0000-00002F070000}"/>
    <cellStyle name="Comma 2 3 6 4" xfId="1339" xr:uid="{00000000-0005-0000-0000-000030070000}"/>
    <cellStyle name="Comma 2 3 6 4 2" xfId="1762" xr:uid="{00000000-0005-0000-0000-000031070000}"/>
    <cellStyle name="Comma 2 3 6 4 2 2" xfId="2601" xr:uid="{00000000-0005-0000-0000-000032070000}"/>
    <cellStyle name="Comma 2 3 6 4 2 2 2" xfId="4291" xr:uid="{00000000-0005-0000-0000-000033070000}"/>
    <cellStyle name="Comma 2 3 6 4 2 2 2 2" xfId="14364" xr:uid="{00000000-0005-0000-0000-000034070000}"/>
    <cellStyle name="Comma 2 3 6 4 2 2 2 2 2" xfId="44695" xr:uid="{00000000-0005-0000-0000-000035070000}"/>
    <cellStyle name="Comma 2 3 6 4 2 2 2 2 3" xfId="29462" xr:uid="{00000000-0005-0000-0000-000036070000}"/>
    <cellStyle name="Comma 2 3 6 4 2 2 2 3" xfId="9344" xr:uid="{00000000-0005-0000-0000-000037070000}"/>
    <cellStyle name="Comma 2 3 6 4 2 2 2 3 2" xfId="39678" xr:uid="{00000000-0005-0000-0000-000038070000}"/>
    <cellStyle name="Comma 2 3 6 4 2 2 2 3 3" xfId="24445" xr:uid="{00000000-0005-0000-0000-000039070000}"/>
    <cellStyle name="Comma 2 3 6 4 2 2 2 4" xfId="34665" xr:uid="{00000000-0005-0000-0000-00003A070000}"/>
    <cellStyle name="Comma 2 3 6 4 2 2 2 5" xfId="19432" xr:uid="{00000000-0005-0000-0000-00003B070000}"/>
    <cellStyle name="Comma 2 3 6 4 2 2 3" xfId="5983" xr:uid="{00000000-0005-0000-0000-00003C070000}"/>
    <cellStyle name="Comma 2 3 6 4 2 2 3 2" xfId="16035" xr:uid="{00000000-0005-0000-0000-00003D070000}"/>
    <cellStyle name="Comma 2 3 6 4 2 2 3 2 2" xfId="46366" xr:uid="{00000000-0005-0000-0000-00003E070000}"/>
    <cellStyle name="Comma 2 3 6 4 2 2 3 2 3" xfId="31133" xr:uid="{00000000-0005-0000-0000-00003F070000}"/>
    <cellStyle name="Comma 2 3 6 4 2 2 3 3" xfId="11015" xr:uid="{00000000-0005-0000-0000-000040070000}"/>
    <cellStyle name="Comma 2 3 6 4 2 2 3 3 2" xfId="41349" xr:uid="{00000000-0005-0000-0000-000041070000}"/>
    <cellStyle name="Comma 2 3 6 4 2 2 3 3 3" xfId="26116" xr:uid="{00000000-0005-0000-0000-000042070000}"/>
    <cellStyle name="Comma 2 3 6 4 2 2 3 4" xfId="36336" xr:uid="{00000000-0005-0000-0000-000043070000}"/>
    <cellStyle name="Comma 2 3 6 4 2 2 3 5" xfId="21103" xr:uid="{00000000-0005-0000-0000-000044070000}"/>
    <cellStyle name="Comma 2 3 6 4 2 2 4" xfId="12693" xr:uid="{00000000-0005-0000-0000-000045070000}"/>
    <cellStyle name="Comma 2 3 6 4 2 2 4 2" xfId="43024" xr:uid="{00000000-0005-0000-0000-000046070000}"/>
    <cellStyle name="Comma 2 3 6 4 2 2 4 3" xfId="27791" xr:uid="{00000000-0005-0000-0000-000047070000}"/>
    <cellStyle name="Comma 2 3 6 4 2 2 5" xfId="7672" xr:uid="{00000000-0005-0000-0000-000048070000}"/>
    <cellStyle name="Comma 2 3 6 4 2 2 5 2" xfId="38007" xr:uid="{00000000-0005-0000-0000-000049070000}"/>
    <cellStyle name="Comma 2 3 6 4 2 2 5 3" xfId="22774" xr:uid="{00000000-0005-0000-0000-00004A070000}"/>
    <cellStyle name="Comma 2 3 6 4 2 2 6" xfId="32995" xr:uid="{00000000-0005-0000-0000-00004B070000}"/>
    <cellStyle name="Comma 2 3 6 4 2 2 7" xfId="17761" xr:uid="{00000000-0005-0000-0000-00004C070000}"/>
    <cellStyle name="Comma 2 3 6 4 2 3" xfId="3454" xr:uid="{00000000-0005-0000-0000-00004D070000}"/>
    <cellStyle name="Comma 2 3 6 4 2 3 2" xfId="13528" xr:uid="{00000000-0005-0000-0000-00004E070000}"/>
    <cellStyle name="Comma 2 3 6 4 2 3 2 2" xfId="43859" xr:uid="{00000000-0005-0000-0000-00004F070000}"/>
    <cellStyle name="Comma 2 3 6 4 2 3 2 3" xfId="28626" xr:uid="{00000000-0005-0000-0000-000050070000}"/>
    <cellStyle name="Comma 2 3 6 4 2 3 3" xfId="8508" xr:uid="{00000000-0005-0000-0000-000051070000}"/>
    <cellStyle name="Comma 2 3 6 4 2 3 3 2" xfId="38842" xr:uid="{00000000-0005-0000-0000-000052070000}"/>
    <cellStyle name="Comma 2 3 6 4 2 3 3 3" xfId="23609" xr:uid="{00000000-0005-0000-0000-000053070000}"/>
    <cellStyle name="Comma 2 3 6 4 2 3 4" xfId="33829" xr:uid="{00000000-0005-0000-0000-000054070000}"/>
    <cellStyle name="Comma 2 3 6 4 2 3 5" xfId="18596" xr:uid="{00000000-0005-0000-0000-000055070000}"/>
    <cellStyle name="Comma 2 3 6 4 2 4" xfId="5147" xr:uid="{00000000-0005-0000-0000-000056070000}"/>
    <cellStyle name="Comma 2 3 6 4 2 4 2" xfId="15199" xr:uid="{00000000-0005-0000-0000-000057070000}"/>
    <cellStyle name="Comma 2 3 6 4 2 4 2 2" xfId="45530" xr:uid="{00000000-0005-0000-0000-000058070000}"/>
    <cellStyle name="Comma 2 3 6 4 2 4 2 3" xfId="30297" xr:uid="{00000000-0005-0000-0000-000059070000}"/>
    <cellStyle name="Comma 2 3 6 4 2 4 3" xfId="10179" xr:uid="{00000000-0005-0000-0000-00005A070000}"/>
    <cellStyle name="Comma 2 3 6 4 2 4 3 2" xfId="40513" xr:uid="{00000000-0005-0000-0000-00005B070000}"/>
    <cellStyle name="Comma 2 3 6 4 2 4 3 3" xfId="25280" xr:uid="{00000000-0005-0000-0000-00005C070000}"/>
    <cellStyle name="Comma 2 3 6 4 2 4 4" xfId="35500" xr:uid="{00000000-0005-0000-0000-00005D070000}"/>
    <cellStyle name="Comma 2 3 6 4 2 4 5" xfId="20267" xr:uid="{00000000-0005-0000-0000-00005E070000}"/>
    <cellStyle name="Comma 2 3 6 4 2 5" xfId="11857" xr:uid="{00000000-0005-0000-0000-00005F070000}"/>
    <cellStyle name="Comma 2 3 6 4 2 5 2" xfId="42188" xr:uid="{00000000-0005-0000-0000-000060070000}"/>
    <cellStyle name="Comma 2 3 6 4 2 5 3" xfId="26955" xr:uid="{00000000-0005-0000-0000-000061070000}"/>
    <cellStyle name="Comma 2 3 6 4 2 6" xfId="6836" xr:uid="{00000000-0005-0000-0000-000062070000}"/>
    <cellStyle name="Comma 2 3 6 4 2 6 2" xfId="37171" xr:uid="{00000000-0005-0000-0000-000063070000}"/>
    <cellStyle name="Comma 2 3 6 4 2 6 3" xfId="21938" xr:uid="{00000000-0005-0000-0000-000064070000}"/>
    <cellStyle name="Comma 2 3 6 4 2 7" xfId="32159" xr:uid="{00000000-0005-0000-0000-000065070000}"/>
    <cellStyle name="Comma 2 3 6 4 2 8" xfId="16925" xr:uid="{00000000-0005-0000-0000-000066070000}"/>
    <cellStyle name="Comma 2 3 6 4 3" xfId="2183" xr:uid="{00000000-0005-0000-0000-000067070000}"/>
    <cellStyle name="Comma 2 3 6 4 3 2" xfId="3873" xr:uid="{00000000-0005-0000-0000-000068070000}"/>
    <cellStyle name="Comma 2 3 6 4 3 2 2" xfId="13946" xr:uid="{00000000-0005-0000-0000-000069070000}"/>
    <cellStyle name="Comma 2 3 6 4 3 2 2 2" xfId="44277" xr:uid="{00000000-0005-0000-0000-00006A070000}"/>
    <cellStyle name="Comma 2 3 6 4 3 2 2 3" xfId="29044" xr:uid="{00000000-0005-0000-0000-00006B070000}"/>
    <cellStyle name="Comma 2 3 6 4 3 2 3" xfId="8926" xr:uid="{00000000-0005-0000-0000-00006C070000}"/>
    <cellStyle name="Comma 2 3 6 4 3 2 3 2" xfId="39260" xr:uid="{00000000-0005-0000-0000-00006D070000}"/>
    <cellStyle name="Comma 2 3 6 4 3 2 3 3" xfId="24027" xr:uid="{00000000-0005-0000-0000-00006E070000}"/>
    <cellStyle name="Comma 2 3 6 4 3 2 4" xfId="34247" xr:uid="{00000000-0005-0000-0000-00006F070000}"/>
    <cellStyle name="Comma 2 3 6 4 3 2 5" xfId="19014" xr:uid="{00000000-0005-0000-0000-000070070000}"/>
    <cellStyle name="Comma 2 3 6 4 3 3" xfId="5565" xr:uid="{00000000-0005-0000-0000-000071070000}"/>
    <cellStyle name="Comma 2 3 6 4 3 3 2" xfId="15617" xr:uid="{00000000-0005-0000-0000-000072070000}"/>
    <cellStyle name="Comma 2 3 6 4 3 3 2 2" xfId="45948" xr:uid="{00000000-0005-0000-0000-000073070000}"/>
    <cellStyle name="Comma 2 3 6 4 3 3 2 3" xfId="30715" xr:uid="{00000000-0005-0000-0000-000074070000}"/>
    <cellStyle name="Comma 2 3 6 4 3 3 3" xfId="10597" xr:uid="{00000000-0005-0000-0000-000075070000}"/>
    <cellStyle name="Comma 2 3 6 4 3 3 3 2" xfId="40931" xr:uid="{00000000-0005-0000-0000-000076070000}"/>
    <cellStyle name="Comma 2 3 6 4 3 3 3 3" xfId="25698" xr:uid="{00000000-0005-0000-0000-000077070000}"/>
    <cellStyle name="Comma 2 3 6 4 3 3 4" xfId="35918" xr:uid="{00000000-0005-0000-0000-000078070000}"/>
    <cellStyle name="Comma 2 3 6 4 3 3 5" xfId="20685" xr:uid="{00000000-0005-0000-0000-000079070000}"/>
    <cellStyle name="Comma 2 3 6 4 3 4" xfId="12275" xr:uid="{00000000-0005-0000-0000-00007A070000}"/>
    <cellStyle name="Comma 2 3 6 4 3 4 2" xfId="42606" xr:uid="{00000000-0005-0000-0000-00007B070000}"/>
    <cellStyle name="Comma 2 3 6 4 3 4 3" xfId="27373" xr:uid="{00000000-0005-0000-0000-00007C070000}"/>
    <cellStyle name="Comma 2 3 6 4 3 5" xfId="7254" xr:uid="{00000000-0005-0000-0000-00007D070000}"/>
    <cellStyle name="Comma 2 3 6 4 3 5 2" xfId="37589" xr:uid="{00000000-0005-0000-0000-00007E070000}"/>
    <cellStyle name="Comma 2 3 6 4 3 5 3" xfId="22356" xr:uid="{00000000-0005-0000-0000-00007F070000}"/>
    <cellStyle name="Comma 2 3 6 4 3 6" xfId="32577" xr:uid="{00000000-0005-0000-0000-000080070000}"/>
    <cellStyle name="Comma 2 3 6 4 3 7" xfId="17343" xr:uid="{00000000-0005-0000-0000-000081070000}"/>
    <cellStyle name="Comma 2 3 6 4 4" xfId="3036" xr:uid="{00000000-0005-0000-0000-000082070000}"/>
    <cellStyle name="Comma 2 3 6 4 4 2" xfId="13110" xr:uid="{00000000-0005-0000-0000-000083070000}"/>
    <cellStyle name="Comma 2 3 6 4 4 2 2" xfId="43441" xr:uid="{00000000-0005-0000-0000-000084070000}"/>
    <cellStyle name="Comma 2 3 6 4 4 2 3" xfId="28208" xr:uid="{00000000-0005-0000-0000-000085070000}"/>
    <cellStyle name="Comma 2 3 6 4 4 3" xfId="8090" xr:uid="{00000000-0005-0000-0000-000086070000}"/>
    <cellStyle name="Comma 2 3 6 4 4 3 2" xfId="38424" xr:uid="{00000000-0005-0000-0000-000087070000}"/>
    <cellStyle name="Comma 2 3 6 4 4 3 3" xfId="23191" xr:uid="{00000000-0005-0000-0000-000088070000}"/>
    <cellStyle name="Comma 2 3 6 4 4 4" xfId="33411" xr:uid="{00000000-0005-0000-0000-000089070000}"/>
    <cellStyle name="Comma 2 3 6 4 4 5" xfId="18178" xr:uid="{00000000-0005-0000-0000-00008A070000}"/>
    <cellStyle name="Comma 2 3 6 4 5" xfId="4729" xr:uid="{00000000-0005-0000-0000-00008B070000}"/>
    <cellStyle name="Comma 2 3 6 4 5 2" xfId="14781" xr:uid="{00000000-0005-0000-0000-00008C070000}"/>
    <cellStyle name="Comma 2 3 6 4 5 2 2" xfId="45112" xr:uid="{00000000-0005-0000-0000-00008D070000}"/>
    <cellStyle name="Comma 2 3 6 4 5 2 3" xfId="29879" xr:uid="{00000000-0005-0000-0000-00008E070000}"/>
    <cellStyle name="Comma 2 3 6 4 5 3" xfId="9761" xr:uid="{00000000-0005-0000-0000-00008F070000}"/>
    <cellStyle name="Comma 2 3 6 4 5 3 2" xfId="40095" xr:uid="{00000000-0005-0000-0000-000090070000}"/>
    <cellStyle name="Comma 2 3 6 4 5 3 3" xfId="24862" xr:uid="{00000000-0005-0000-0000-000091070000}"/>
    <cellStyle name="Comma 2 3 6 4 5 4" xfId="35082" xr:uid="{00000000-0005-0000-0000-000092070000}"/>
    <cellStyle name="Comma 2 3 6 4 5 5" xfId="19849" xr:uid="{00000000-0005-0000-0000-000093070000}"/>
    <cellStyle name="Comma 2 3 6 4 6" xfId="11439" xr:uid="{00000000-0005-0000-0000-000094070000}"/>
    <cellStyle name="Comma 2 3 6 4 6 2" xfId="41770" xr:uid="{00000000-0005-0000-0000-000095070000}"/>
    <cellStyle name="Comma 2 3 6 4 6 3" xfId="26537" xr:uid="{00000000-0005-0000-0000-000096070000}"/>
    <cellStyle name="Comma 2 3 6 4 7" xfId="6418" xr:uid="{00000000-0005-0000-0000-000097070000}"/>
    <cellStyle name="Comma 2 3 6 4 7 2" xfId="36753" xr:uid="{00000000-0005-0000-0000-000098070000}"/>
    <cellStyle name="Comma 2 3 6 4 7 3" xfId="21520" xr:uid="{00000000-0005-0000-0000-000099070000}"/>
    <cellStyle name="Comma 2 3 6 4 8" xfId="31741" xr:uid="{00000000-0005-0000-0000-00009A070000}"/>
    <cellStyle name="Comma 2 3 6 4 9" xfId="16507" xr:uid="{00000000-0005-0000-0000-00009B070000}"/>
    <cellStyle name="Comma 2 3 6 5" xfId="1552" xr:uid="{00000000-0005-0000-0000-00009C070000}"/>
    <cellStyle name="Comma 2 3 6 5 2" xfId="2393" xr:uid="{00000000-0005-0000-0000-00009D070000}"/>
    <cellStyle name="Comma 2 3 6 5 2 2" xfId="4083" xr:uid="{00000000-0005-0000-0000-00009E070000}"/>
    <cellStyle name="Comma 2 3 6 5 2 2 2" xfId="14156" xr:uid="{00000000-0005-0000-0000-00009F070000}"/>
    <cellStyle name="Comma 2 3 6 5 2 2 2 2" xfId="44487" xr:uid="{00000000-0005-0000-0000-0000A0070000}"/>
    <cellStyle name="Comma 2 3 6 5 2 2 2 3" xfId="29254" xr:uid="{00000000-0005-0000-0000-0000A1070000}"/>
    <cellStyle name="Comma 2 3 6 5 2 2 3" xfId="9136" xr:uid="{00000000-0005-0000-0000-0000A2070000}"/>
    <cellStyle name="Comma 2 3 6 5 2 2 3 2" xfId="39470" xr:uid="{00000000-0005-0000-0000-0000A3070000}"/>
    <cellStyle name="Comma 2 3 6 5 2 2 3 3" xfId="24237" xr:uid="{00000000-0005-0000-0000-0000A4070000}"/>
    <cellStyle name="Comma 2 3 6 5 2 2 4" xfId="34457" xr:uid="{00000000-0005-0000-0000-0000A5070000}"/>
    <cellStyle name="Comma 2 3 6 5 2 2 5" xfId="19224" xr:uid="{00000000-0005-0000-0000-0000A6070000}"/>
    <cellStyle name="Comma 2 3 6 5 2 3" xfId="5775" xr:uid="{00000000-0005-0000-0000-0000A7070000}"/>
    <cellStyle name="Comma 2 3 6 5 2 3 2" xfId="15827" xr:uid="{00000000-0005-0000-0000-0000A8070000}"/>
    <cellStyle name="Comma 2 3 6 5 2 3 2 2" xfId="46158" xr:uid="{00000000-0005-0000-0000-0000A9070000}"/>
    <cellStyle name="Comma 2 3 6 5 2 3 2 3" xfId="30925" xr:uid="{00000000-0005-0000-0000-0000AA070000}"/>
    <cellStyle name="Comma 2 3 6 5 2 3 3" xfId="10807" xr:uid="{00000000-0005-0000-0000-0000AB070000}"/>
    <cellStyle name="Comma 2 3 6 5 2 3 3 2" xfId="41141" xr:uid="{00000000-0005-0000-0000-0000AC070000}"/>
    <cellStyle name="Comma 2 3 6 5 2 3 3 3" xfId="25908" xr:uid="{00000000-0005-0000-0000-0000AD070000}"/>
    <cellStyle name="Comma 2 3 6 5 2 3 4" xfId="36128" xr:uid="{00000000-0005-0000-0000-0000AE070000}"/>
    <cellStyle name="Comma 2 3 6 5 2 3 5" xfId="20895" xr:uid="{00000000-0005-0000-0000-0000AF070000}"/>
    <cellStyle name="Comma 2 3 6 5 2 4" xfId="12485" xr:uid="{00000000-0005-0000-0000-0000B0070000}"/>
    <cellStyle name="Comma 2 3 6 5 2 4 2" xfId="42816" xr:uid="{00000000-0005-0000-0000-0000B1070000}"/>
    <cellStyle name="Comma 2 3 6 5 2 4 3" xfId="27583" xr:uid="{00000000-0005-0000-0000-0000B2070000}"/>
    <cellStyle name="Comma 2 3 6 5 2 5" xfId="7464" xr:uid="{00000000-0005-0000-0000-0000B3070000}"/>
    <cellStyle name="Comma 2 3 6 5 2 5 2" xfId="37799" xr:uid="{00000000-0005-0000-0000-0000B4070000}"/>
    <cellStyle name="Comma 2 3 6 5 2 5 3" xfId="22566" xr:uid="{00000000-0005-0000-0000-0000B5070000}"/>
    <cellStyle name="Comma 2 3 6 5 2 6" xfId="32787" xr:uid="{00000000-0005-0000-0000-0000B6070000}"/>
    <cellStyle name="Comma 2 3 6 5 2 7" xfId="17553" xr:uid="{00000000-0005-0000-0000-0000B7070000}"/>
    <cellStyle name="Comma 2 3 6 5 3" xfId="3246" xr:uid="{00000000-0005-0000-0000-0000B8070000}"/>
    <cellStyle name="Comma 2 3 6 5 3 2" xfId="13320" xr:uid="{00000000-0005-0000-0000-0000B9070000}"/>
    <cellStyle name="Comma 2 3 6 5 3 2 2" xfId="43651" xr:uid="{00000000-0005-0000-0000-0000BA070000}"/>
    <cellStyle name="Comma 2 3 6 5 3 2 3" xfId="28418" xr:uid="{00000000-0005-0000-0000-0000BB070000}"/>
    <cellStyle name="Comma 2 3 6 5 3 3" xfId="8300" xr:uid="{00000000-0005-0000-0000-0000BC070000}"/>
    <cellStyle name="Comma 2 3 6 5 3 3 2" xfId="38634" xr:uid="{00000000-0005-0000-0000-0000BD070000}"/>
    <cellStyle name="Comma 2 3 6 5 3 3 3" xfId="23401" xr:uid="{00000000-0005-0000-0000-0000BE070000}"/>
    <cellStyle name="Comma 2 3 6 5 3 4" xfId="33621" xr:uid="{00000000-0005-0000-0000-0000BF070000}"/>
    <cellStyle name="Comma 2 3 6 5 3 5" xfId="18388" xr:uid="{00000000-0005-0000-0000-0000C0070000}"/>
    <cellStyle name="Comma 2 3 6 5 4" xfId="4939" xr:uid="{00000000-0005-0000-0000-0000C1070000}"/>
    <cellStyle name="Comma 2 3 6 5 4 2" xfId="14991" xr:uid="{00000000-0005-0000-0000-0000C2070000}"/>
    <cellStyle name="Comma 2 3 6 5 4 2 2" xfId="45322" xr:uid="{00000000-0005-0000-0000-0000C3070000}"/>
    <cellStyle name="Comma 2 3 6 5 4 2 3" xfId="30089" xr:uid="{00000000-0005-0000-0000-0000C4070000}"/>
    <cellStyle name="Comma 2 3 6 5 4 3" xfId="9971" xr:uid="{00000000-0005-0000-0000-0000C5070000}"/>
    <cellStyle name="Comma 2 3 6 5 4 3 2" xfId="40305" xr:uid="{00000000-0005-0000-0000-0000C6070000}"/>
    <cellStyle name="Comma 2 3 6 5 4 3 3" xfId="25072" xr:uid="{00000000-0005-0000-0000-0000C7070000}"/>
    <cellStyle name="Comma 2 3 6 5 4 4" xfId="35292" xr:uid="{00000000-0005-0000-0000-0000C8070000}"/>
    <cellStyle name="Comma 2 3 6 5 4 5" xfId="20059" xr:uid="{00000000-0005-0000-0000-0000C9070000}"/>
    <cellStyle name="Comma 2 3 6 5 5" xfId="11649" xr:uid="{00000000-0005-0000-0000-0000CA070000}"/>
    <cellStyle name="Comma 2 3 6 5 5 2" xfId="41980" xr:uid="{00000000-0005-0000-0000-0000CB070000}"/>
    <cellStyle name="Comma 2 3 6 5 5 3" xfId="26747" xr:uid="{00000000-0005-0000-0000-0000CC070000}"/>
    <cellStyle name="Comma 2 3 6 5 6" xfId="6628" xr:uid="{00000000-0005-0000-0000-0000CD070000}"/>
    <cellStyle name="Comma 2 3 6 5 6 2" xfId="36963" xr:uid="{00000000-0005-0000-0000-0000CE070000}"/>
    <cellStyle name="Comma 2 3 6 5 6 3" xfId="21730" xr:uid="{00000000-0005-0000-0000-0000CF070000}"/>
    <cellStyle name="Comma 2 3 6 5 7" xfId="31951" xr:uid="{00000000-0005-0000-0000-0000D0070000}"/>
    <cellStyle name="Comma 2 3 6 5 8" xfId="16717" xr:uid="{00000000-0005-0000-0000-0000D1070000}"/>
    <cellStyle name="Comma 2 3 6 6" xfId="1973" xr:uid="{00000000-0005-0000-0000-0000D2070000}"/>
    <cellStyle name="Comma 2 3 6 6 2" xfId="3665" xr:uid="{00000000-0005-0000-0000-0000D3070000}"/>
    <cellStyle name="Comma 2 3 6 6 2 2" xfId="13738" xr:uid="{00000000-0005-0000-0000-0000D4070000}"/>
    <cellStyle name="Comma 2 3 6 6 2 2 2" xfId="44069" xr:uid="{00000000-0005-0000-0000-0000D5070000}"/>
    <cellStyle name="Comma 2 3 6 6 2 2 3" xfId="28836" xr:uid="{00000000-0005-0000-0000-0000D6070000}"/>
    <cellStyle name="Comma 2 3 6 6 2 3" xfId="8718" xr:uid="{00000000-0005-0000-0000-0000D7070000}"/>
    <cellStyle name="Comma 2 3 6 6 2 3 2" xfId="39052" xr:uid="{00000000-0005-0000-0000-0000D8070000}"/>
    <cellStyle name="Comma 2 3 6 6 2 3 3" xfId="23819" xr:uid="{00000000-0005-0000-0000-0000D9070000}"/>
    <cellStyle name="Comma 2 3 6 6 2 4" xfId="34039" xr:uid="{00000000-0005-0000-0000-0000DA070000}"/>
    <cellStyle name="Comma 2 3 6 6 2 5" xfId="18806" xr:uid="{00000000-0005-0000-0000-0000DB070000}"/>
    <cellStyle name="Comma 2 3 6 6 3" xfId="5357" xr:uid="{00000000-0005-0000-0000-0000DC070000}"/>
    <cellStyle name="Comma 2 3 6 6 3 2" xfId="15409" xr:uid="{00000000-0005-0000-0000-0000DD070000}"/>
    <cellStyle name="Comma 2 3 6 6 3 2 2" xfId="45740" xr:uid="{00000000-0005-0000-0000-0000DE070000}"/>
    <cellStyle name="Comma 2 3 6 6 3 2 3" xfId="30507" xr:uid="{00000000-0005-0000-0000-0000DF070000}"/>
    <cellStyle name="Comma 2 3 6 6 3 3" xfId="10389" xr:uid="{00000000-0005-0000-0000-0000E0070000}"/>
    <cellStyle name="Comma 2 3 6 6 3 3 2" xfId="40723" xr:uid="{00000000-0005-0000-0000-0000E1070000}"/>
    <cellStyle name="Comma 2 3 6 6 3 3 3" xfId="25490" xr:uid="{00000000-0005-0000-0000-0000E2070000}"/>
    <cellStyle name="Comma 2 3 6 6 3 4" xfId="35710" xr:uid="{00000000-0005-0000-0000-0000E3070000}"/>
    <cellStyle name="Comma 2 3 6 6 3 5" xfId="20477" xr:uid="{00000000-0005-0000-0000-0000E4070000}"/>
    <cellStyle name="Comma 2 3 6 6 4" xfId="12067" xr:uid="{00000000-0005-0000-0000-0000E5070000}"/>
    <cellStyle name="Comma 2 3 6 6 4 2" xfId="42398" xr:uid="{00000000-0005-0000-0000-0000E6070000}"/>
    <cellStyle name="Comma 2 3 6 6 4 3" xfId="27165" xr:uid="{00000000-0005-0000-0000-0000E7070000}"/>
    <cellStyle name="Comma 2 3 6 6 5" xfId="7046" xr:uid="{00000000-0005-0000-0000-0000E8070000}"/>
    <cellStyle name="Comma 2 3 6 6 5 2" xfId="37381" xr:uid="{00000000-0005-0000-0000-0000E9070000}"/>
    <cellStyle name="Comma 2 3 6 6 5 3" xfId="22148" xr:uid="{00000000-0005-0000-0000-0000EA070000}"/>
    <cellStyle name="Comma 2 3 6 6 6" xfId="32369" xr:uid="{00000000-0005-0000-0000-0000EB070000}"/>
    <cellStyle name="Comma 2 3 6 6 7" xfId="17135" xr:uid="{00000000-0005-0000-0000-0000EC070000}"/>
    <cellStyle name="Comma 2 3 6 7" xfId="2822" xr:uid="{00000000-0005-0000-0000-0000ED070000}"/>
    <cellStyle name="Comma 2 3 6 7 2" xfId="12902" xr:uid="{00000000-0005-0000-0000-0000EE070000}"/>
    <cellStyle name="Comma 2 3 6 7 2 2" xfId="43233" xr:uid="{00000000-0005-0000-0000-0000EF070000}"/>
    <cellStyle name="Comma 2 3 6 7 2 3" xfId="28000" xr:uid="{00000000-0005-0000-0000-0000F0070000}"/>
    <cellStyle name="Comma 2 3 6 7 3" xfId="7882" xr:uid="{00000000-0005-0000-0000-0000F1070000}"/>
    <cellStyle name="Comma 2 3 6 7 3 2" xfId="38216" xr:uid="{00000000-0005-0000-0000-0000F2070000}"/>
    <cellStyle name="Comma 2 3 6 7 3 3" xfId="22983" xr:uid="{00000000-0005-0000-0000-0000F3070000}"/>
    <cellStyle name="Comma 2 3 6 7 4" xfId="33203" xr:uid="{00000000-0005-0000-0000-0000F4070000}"/>
    <cellStyle name="Comma 2 3 6 7 5" xfId="17970" xr:uid="{00000000-0005-0000-0000-0000F5070000}"/>
    <cellStyle name="Comma 2 3 6 8" xfId="4517" xr:uid="{00000000-0005-0000-0000-0000F6070000}"/>
    <cellStyle name="Comma 2 3 6 8 2" xfId="14573" xr:uid="{00000000-0005-0000-0000-0000F7070000}"/>
    <cellStyle name="Comma 2 3 6 8 2 2" xfId="44904" xr:uid="{00000000-0005-0000-0000-0000F8070000}"/>
    <cellStyle name="Comma 2 3 6 8 2 3" xfId="29671" xr:uid="{00000000-0005-0000-0000-0000F9070000}"/>
    <cellStyle name="Comma 2 3 6 8 3" xfId="9553" xr:uid="{00000000-0005-0000-0000-0000FA070000}"/>
    <cellStyle name="Comma 2 3 6 8 3 2" xfId="39887" xr:uid="{00000000-0005-0000-0000-0000FB070000}"/>
    <cellStyle name="Comma 2 3 6 8 3 3" xfId="24654" xr:uid="{00000000-0005-0000-0000-0000FC070000}"/>
    <cellStyle name="Comma 2 3 6 8 4" xfId="34874" xr:uid="{00000000-0005-0000-0000-0000FD070000}"/>
    <cellStyle name="Comma 2 3 6 8 5" xfId="19641" xr:uid="{00000000-0005-0000-0000-0000FE070000}"/>
    <cellStyle name="Comma 2 3 6 9" xfId="11229" xr:uid="{00000000-0005-0000-0000-0000FF070000}"/>
    <cellStyle name="Comma 2 3 6 9 2" xfId="41562" xr:uid="{00000000-0005-0000-0000-000000080000}"/>
    <cellStyle name="Comma 2 3 6 9 3" xfId="26329" xr:uid="{00000000-0005-0000-0000-000001080000}"/>
    <cellStyle name="Comma 2 3 7" xfId="675" xr:uid="{00000000-0005-0000-0000-000002080000}"/>
    <cellStyle name="Comma 2 3 8" xfId="669" xr:uid="{00000000-0005-0000-0000-000003080000}"/>
    <cellStyle name="Comma 20" xfId="1270" xr:uid="{00000000-0005-0000-0000-000004080000}"/>
    <cellStyle name="Comma 21" xfId="1327" xr:uid="{00000000-0005-0000-0000-000005080000}"/>
    <cellStyle name="Comma 22" xfId="1329" xr:uid="{00000000-0005-0000-0000-000006080000}"/>
    <cellStyle name="Comma 22 2" xfId="46679" xr:uid="{00000000-0005-0000-0000-000007080000}"/>
    <cellStyle name="Comma 22 3" xfId="46785" xr:uid="{00000000-0005-0000-0000-000008080000}"/>
    <cellStyle name="Comma 23" xfId="1383" xr:uid="{00000000-0005-0000-0000-000009080000}"/>
    <cellStyle name="Comma 24" xfId="1596" xr:uid="{00000000-0005-0000-0000-00000A080000}"/>
    <cellStyle name="Comma 25" xfId="2017" xr:uid="{00000000-0005-0000-0000-00000B080000}"/>
    <cellStyle name="Comma 26" xfId="2807" xr:uid="{00000000-0005-0000-0000-00000C080000}"/>
    <cellStyle name="Comma 27" xfId="2805" xr:uid="{00000000-0005-0000-0000-00000D080000}"/>
    <cellStyle name="Comma 28" xfId="2870" xr:uid="{00000000-0005-0000-0000-00000E080000}"/>
    <cellStyle name="Comma 29" xfId="4493" xr:uid="{00000000-0005-0000-0000-00000F080000}"/>
    <cellStyle name="Comma 3" xfId="53" xr:uid="{00000000-0005-0000-0000-000010080000}"/>
    <cellStyle name="Comma 3 2" xfId="54" xr:uid="{00000000-0005-0000-0000-000011080000}"/>
    <cellStyle name="Comma 30" xfId="4501" xr:uid="{00000000-0005-0000-0000-000012080000}"/>
    <cellStyle name="Comma 31" xfId="4500" xr:uid="{00000000-0005-0000-0000-000013080000}"/>
    <cellStyle name="Comma 32" xfId="4502" xr:uid="{00000000-0005-0000-0000-000014080000}"/>
    <cellStyle name="Comma 33" xfId="4499" xr:uid="{00000000-0005-0000-0000-000015080000}"/>
    <cellStyle name="Comma 34" xfId="4498" xr:uid="{00000000-0005-0000-0000-000016080000}"/>
    <cellStyle name="Comma 35" xfId="4495" xr:uid="{00000000-0005-0000-0000-000017080000}"/>
    <cellStyle name="Comma 36" xfId="4496" xr:uid="{00000000-0005-0000-0000-000018080000}"/>
    <cellStyle name="Comma 37" xfId="4503" xr:uid="{00000000-0005-0000-0000-000019080000}"/>
    <cellStyle name="Comma 38" xfId="4506" xr:uid="{00000000-0005-0000-0000-00001A080000}"/>
    <cellStyle name="Comma 39" xfId="2824" xr:uid="{00000000-0005-0000-0000-00001B080000}"/>
    <cellStyle name="Comma 4" xfId="55" xr:uid="{00000000-0005-0000-0000-00001C080000}"/>
    <cellStyle name="Comma 4 10" xfId="399" xr:uid="{00000000-0005-0000-0000-00001D080000}"/>
    <cellStyle name="Comma 4 11" xfId="31492" xr:uid="{00000000-0005-0000-0000-00001E080000}"/>
    <cellStyle name="Comma 4 2" xfId="677" xr:uid="{00000000-0005-0000-0000-00001F080000}"/>
    <cellStyle name="Comma 4 2 2" xfId="678" xr:uid="{00000000-0005-0000-0000-000020080000}"/>
    <cellStyle name="Comma 4 3" xfId="679" xr:uid="{00000000-0005-0000-0000-000021080000}"/>
    <cellStyle name="Comma 4 4" xfId="680" xr:uid="{00000000-0005-0000-0000-000022080000}"/>
    <cellStyle name="Comma 4 5" xfId="681" xr:uid="{00000000-0005-0000-0000-000023080000}"/>
    <cellStyle name="Comma 4 6" xfId="682" xr:uid="{00000000-0005-0000-0000-000024080000}"/>
    <cellStyle name="Comma 4 7" xfId="683" xr:uid="{00000000-0005-0000-0000-000025080000}"/>
    <cellStyle name="Comma 4 8" xfId="684" xr:uid="{00000000-0005-0000-0000-000026080000}"/>
    <cellStyle name="Comma 4 9" xfId="676" xr:uid="{00000000-0005-0000-0000-000027080000}"/>
    <cellStyle name="Comma 40" xfId="4504" xr:uid="{00000000-0005-0000-0000-000028080000}"/>
    <cellStyle name="Comma 41" xfId="4563" xr:uid="{00000000-0005-0000-0000-000029080000}"/>
    <cellStyle name="Comma 42" xfId="6184" xr:uid="{00000000-0005-0000-0000-00002A080000}"/>
    <cellStyle name="Comma 43" xfId="6190" xr:uid="{00000000-0005-0000-0000-00002B080000}"/>
    <cellStyle name="Comma 44" xfId="6189" xr:uid="{00000000-0005-0000-0000-00002C080000}"/>
    <cellStyle name="Comma 45" xfId="6191" xr:uid="{00000000-0005-0000-0000-00002D080000}"/>
    <cellStyle name="Comma 46" xfId="6188" xr:uid="{00000000-0005-0000-0000-00002E080000}"/>
    <cellStyle name="Comma 47" xfId="6187" xr:uid="{00000000-0005-0000-0000-00002F080000}"/>
    <cellStyle name="Comma 48" xfId="11273" xr:uid="{00000000-0005-0000-0000-000030080000}"/>
    <cellStyle name="Comma 49" xfId="16245" xr:uid="{00000000-0005-0000-0000-000031080000}"/>
    <cellStyle name="Comma 5" xfId="56" xr:uid="{00000000-0005-0000-0000-000032080000}"/>
    <cellStyle name="Comma 5 2" xfId="685" xr:uid="{00000000-0005-0000-0000-000033080000}"/>
    <cellStyle name="Comma 5 3" xfId="31493" xr:uid="{00000000-0005-0000-0000-000034080000}"/>
    <cellStyle name="Comma 5 4" xfId="31362" xr:uid="{00000000-0005-0000-0000-000035080000}"/>
    <cellStyle name="Comma 50" xfId="16241" xr:uid="{00000000-0005-0000-0000-000036080000}"/>
    <cellStyle name="Comma 51" xfId="16238" xr:uid="{00000000-0005-0000-0000-000037080000}"/>
    <cellStyle name="Comma 52" xfId="6252" xr:uid="{00000000-0005-0000-0000-000038080000}"/>
    <cellStyle name="Comma 53" xfId="6206" xr:uid="{00000000-0005-0000-0000-000039080000}"/>
    <cellStyle name="Comma 54" xfId="16266" xr:uid="{00000000-0005-0000-0000-00003A080000}"/>
    <cellStyle name="Comma 55" xfId="16275" xr:uid="{00000000-0005-0000-0000-00003B080000}"/>
    <cellStyle name="Comma 56" xfId="16260" xr:uid="{00000000-0005-0000-0000-00003C080000}"/>
    <cellStyle name="Comma 57" xfId="16252" xr:uid="{00000000-0005-0000-0000-00003D080000}"/>
    <cellStyle name="Comma 58" xfId="16284" xr:uid="{00000000-0005-0000-0000-00003E080000}"/>
    <cellStyle name="Comma 59" xfId="16264" xr:uid="{00000000-0005-0000-0000-00003F080000}"/>
    <cellStyle name="Comma 6" xfId="57" xr:uid="{00000000-0005-0000-0000-000040080000}"/>
    <cellStyle name="Comma 6 2" xfId="686" xr:uid="{00000000-0005-0000-0000-000041080000}"/>
    <cellStyle name="Comma 60" xfId="16272" xr:uid="{00000000-0005-0000-0000-000042080000}"/>
    <cellStyle name="Comma 61" xfId="16250" xr:uid="{00000000-0005-0000-0000-000043080000}"/>
    <cellStyle name="Comma 62" xfId="16259" xr:uid="{00000000-0005-0000-0000-000044080000}"/>
    <cellStyle name="Comma 63" xfId="16254" xr:uid="{00000000-0005-0000-0000-000045080000}"/>
    <cellStyle name="Comma 64" xfId="16288" xr:uid="{00000000-0005-0000-0000-000046080000}"/>
    <cellStyle name="Comma 65" xfId="16248" xr:uid="{00000000-0005-0000-0000-000047080000}"/>
    <cellStyle name="Comma 66" xfId="16277" xr:uid="{00000000-0005-0000-0000-000048080000}"/>
    <cellStyle name="Comma 67" xfId="16273" xr:uid="{00000000-0005-0000-0000-000049080000}"/>
    <cellStyle name="Comma 68" xfId="16280" xr:uid="{00000000-0005-0000-0000-00004A080000}"/>
    <cellStyle name="Comma 69" xfId="46575" xr:uid="{00000000-0005-0000-0000-00004B080000}"/>
    <cellStyle name="Comma 7" xfId="58" xr:uid="{00000000-0005-0000-0000-00004C080000}"/>
    <cellStyle name="Comma 7 2" xfId="687" xr:uid="{00000000-0005-0000-0000-00004D080000}"/>
    <cellStyle name="Comma 70" xfId="46569" xr:uid="{00000000-0005-0000-0000-00004E080000}"/>
    <cellStyle name="Comma 71" xfId="46577" xr:uid="{00000000-0005-0000-0000-00004F080000}"/>
    <cellStyle name="Comma 72" xfId="46581" xr:uid="{00000000-0005-0000-0000-000050080000}"/>
    <cellStyle name="Comma 73" xfId="46580" xr:uid="{00000000-0005-0000-0000-000051080000}"/>
    <cellStyle name="Comma 74" xfId="16341" xr:uid="{00000000-0005-0000-0000-000052080000}"/>
    <cellStyle name="Comma 75" xfId="46583" xr:uid="{00000000-0005-0000-0000-000053080000}"/>
    <cellStyle name="Comma 76" xfId="46779" xr:uid="{00000000-0005-0000-0000-000054080000}"/>
    <cellStyle name="Comma 77" xfId="46749" xr:uid="{00000000-0005-0000-0000-000055080000}"/>
    <cellStyle name="Comma 78" xfId="46776" xr:uid="{00000000-0005-0000-0000-000056080000}"/>
    <cellStyle name="Comma 79" xfId="46752" xr:uid="{00000000-0005-0000-0000-000057080000}"/>
    <cellStyle name="Comma 8" xfId="59" xr:uid="{00000000-0005-0000-0000-000058080000}"/>
    <cellStyle name="Comma 80" xfId="46772" xr:uid="{00000000-0005-0000-0000-000059080000}"/>
    <cellStyle name="Comma 81" xfId="46754" xr:uid="{00000000-0005-0000-0000-00005A080000}"/>
    <cellStyle name="Comma 82" xfId="46770" xr:uid="{00000000-0005-0000-0000-00005B080000}"/>
    <cellStyle name="Comma 83" xfId="46757" xr:uid="{00000000-0005-0000-0000-00005C080000}"/>
    <cellStyle name="Comma 84" xfId="46768" xr:uid="{00000000-0005-0000-0000-00005D080000}"/>
    <cellStyle name="Comma 85" xfId="46759" xr:uid="{00000000-0005-0000-0000-00005E080000}"/>
    <cellStyle name="Comma 86" xfId="46766" xr:uid="{00000000-0005-0000-0000-00005F080000}"/>
    <cellStyle name="Comma 87" xfId="46761" xr:uid="{00000000-0005-0000-0000-000060080000}"/>
    <cellStyle name="Comma 88" xfId="46750" xr:uid="{00000000-0005-0000-0000-000061080000}"/>
    <cellStyle name="Comma 89" xfId="46762" xr:uid="{00000000-0005-0000-0000-000062080000}"/>
    <cellStyle name="Comma 9" xfId="60" xr:uid="{00000000-0005-0000-0000-000063080000}"/>
    <cellStyle name="Comma 9 2" xfId="688" xr:uid="{00000000-0005-0000-0000-000064080000}"/>
    <cellStyle name="Comma 90" xfId="46764" xr:uid="{00000000-0005-0000-0000-000065080000}"/>
    <cellStyle name="Comma 91" xfId="46775" xr:uid="{00000000-0005-0000-0000-000066080000}"/>
    <cellStyle name="Comma 92" xfId="46783" xr:uid="{00000000-0005-0000-0000-000067080000}"/>
    <cellStyle name="Comma 93" xfId="46778" xr:uid="{00000000-0005-0000-0000-000068080000}"/>
    <cellStyle name="Comma 94" xfId="46819" xr:uid="{00000000-0005-0000-0000-000069080000}"/>
    <cellStyle name="Comma 95" xfId="46830" xr:uid="{C4F3F7F1-BC9F-4FB0-B1F3-E2F2972855B2}"/>
    <cellStyle name="Comma 96" xfId="46833" xr:uid="{5B32AB5A-B809-420B-AAB9-B9118012985D}"/>
    <cellStyle name="Comma 97" xfId="46836" xr:uid="{B6D44970-9B1D-4264-80BB-3D6C5053C690}"/>
    <cellStyle name="Comma 98" xfId="46839" xr:uid="{63CB3A27-C35E-48DC-B896-7C9765B5F7F4}"/>
    <cellStyle name="Comma 99" xfId="46842" xr:uid="{FAD43DA5-2A79-4433-B193-70422FF63871}"/>
    <cellStyle name="Comma0" xfId="61" xr:uid="{00000000-0005-0000-0000-00006A080000}"/>
    <cellStyle name="Comma0 10" xfId="690" xr:uid="{00000000-0005-0000-0000-00006B080000}"/>
    <cellStyle name="Comma0 10 2" xfId="691" xr:uid="{00000000-0005-0000-0000-00006C080000}"/>
    <cellStyle name="Comma0 11" xfId="689" xr:uid="{00000000-0005-0000-0000-00006D080000}"/>
    <cellStyle name="Comma0 2" xfId="62" xr:uid="{00000000-0005-0000-0000-00006E080000}"/>
    <cellStyle name="Comma0 2 2" xfId="63" xr:uid="{00000000-0005-0000-0000-00006F080000}"/>
    <cellStyle name="Comma0 2 2 2" xfId="508" xr:uid="{00000000-0005-0000-0000-000070080000}"/>
    <cellStyle name="Comma0 2 3" xfId="507" xr:uid="{00000000-0005-0000-0000-000071080000}"/>
    <cellStyle name="Comma0 3" xfId="64" xr:uid="{00000000-0005-0000-0000-000072080000}"/>
    <cellStyle name="Comma0 3 2" xfId="509" xr:uid="{00000000-0005-0000-0000-000073080000}"/>
    <cellStyle name="Comma0 4" xfId="692" xr:uid="{00000000-0005-0000-0000-000074080000}"/>
    <cellStyle name="Comma0 5" xfId="693" xr:uid="{00000000-0005-0000-0000-000075080000}"/>
    <cellStyle name="Comma0 5 2" xfId="694" xr:uid="{00000000-0005-0000-0000-000076080000}"/>
    <cellStyle name="Comma0 5 3" xfId="695" xr:uid="{00000000-0005-0000-0000-000077080000}"/>
    <cellStyle name="Comma0 6" xfId="696" xr:uid="{00000000-0005-0000-0000-000078080000}"/>
    <cellStyle name="Comma0 6 2" xfId="697" xr:uid="{00000000-0005-0000-0000-000079080000}"/>
    <cellStyle name="Comma0 7" xfId="698" xr:uid="{00000000-0005-0000-0000-00007A080000}"/>
    <cellStyle name="Comma0 7 2" xfId="699" xr:uid="{00000000-0005-0000-0000-00007B080000}"/>
    <cellStyle name="Comma0 8" xfId="700" xr:uid="{00000000-0005-0000-0000-00007C080000}"/>
    <cellStyle name="Comma0 9" xfId="701" xr:uid="{00000000-0005-0000-0000-00007D080000}"/>
    <cellStyle name="Comma0 9 2" xfId="702" xr:uid="{00000000-0005-0000-0000-00007E080000}"/>
    <cellStyle name="Currency" xfId="2" builtinId="4"/>
    <cellStyle name="Currency 10" xfId="704" xr:uid="{00000000-0005-0000-0000-000080080000}"/>
    <cellStyle name="Currency 10 2" xfId="705" xr:uid="{00000000-0005-0000-0000-000081080000}"/>
    <cellStyle name="Currency 11" xfId="706" xr:uid="{00000000-0005-0000-0000-000082080000}"/>
    <cellStyle name="Currency 11 2" xfId="707" xr:uid="{00000000-0005-0000-0000-000083080000}"/>
    <cellStyle name="Currency 11 3" xfId="46884" xr:uid="{B41EA491-32FD-4D57-A8F9-A3FAA1D0D532}"/>
    <cellStyle name="Currency 12" xfId="708" xr:uid="{00000000-0005-0000-0000-000084080000}"/>
    <cellStyle name="Currency 13" xfId="709" xr:uid="{00000000-0005-0000-0000-000085080000}"/>
    <cellStyle name="Currency 14" xfId="703" xr:uid="{00000000-0005-0000-0000-000086080000}"/>
    <cellStyle name="Currency 15" xfId="46786" xr:uid="{00000000-0005-0000-0000-000087080000}"/>
    <cellStyle name="Currency 16" xfId="46787" xr:uid="{00000000-0005-0000-0000-000088080000}"/>
    <cellStyle name="Currency 17" xfId="46788" xr:uid="{00000000-0005-0000-0000-000089080000}"/>
    <cellStyle name="Currency 18" xfId="46789" xr:uid="{00000000-0005-0000-0000-00008A080000}"/>
    <cellStyle name="Currency 19" xfId="46790" xr:uid="{00000000-0005-0000-0000-00008B080000}"/>
    <cellStyle name="Currency 2" xfId="65" xr:uid="{00000000-0005-0000-0000-00008C080000}"/>
    <cellStyle name="Currency 2 2" xfId="66" xr:uid="{00000000-0005-0000-0000-00008D080000}"/>
    <cellStyle name="Currency 2 2 2" xfId="511" xr:uid="{00000000-0005-0000-0000-00008E080000}"/>
    <cellStyle name="Currency 2 3" xfId="510" xr:uid="{00000000-0005-0000-0000-00008F080000}"/>
    <cellStyle name="Currency 20" xfId="46791" xr:uid="{00000000-0005-0000-0000-000090080000}"/>
    <cellStyle name="Currency 21" xfId="46792" xr:uid="{00000000-0005-0000-0000-000091080000}"/>
    <cellStyle name="Currency 22" xfId="46793" xr:uid="{00000000-0005-0000-0000-000092080000}"/>
    <cellStyle name="Currency 23" xfId="46794" xr:uid="{00000000-0005-0000-0000-000093080000}"/>
    <cellStyle name="Currency 24" xfId="46825" xr:uid="{00000000-0005-0000-0000-000094080000}"/>
    <cellStyle name="Currency 25" xfId="46885" xr:uid="{44524CB9-2C40-4FC4-9BE2-C018B4A5F1AD}"/>
    <cellStyle name="Currency 25 2" xfId="46892" xr:uid="{9AA95CED-E2DB-4894-99E0-E23DAFE083C3}"/>
    <cellStyle name="Currency 3" xfId="67" xr:uid="{00000000-0005-0000-0000-000095080000}"/>
    <cellStyle name="Currency 3 2" xfId="68" xr:uid="{00000000-0005-0000-0000-000096080000}"/>
    <cellStyle name="Currency 4" xfId="69" xr:uid="{00000000-0005-0000-0000-000097080000}"/>
    <cellStyle name="Currency 5" xfId="70" xr:uid="{00000000-0005-0000-0000-000098080000}"/>
    <cellStyle name="Currency 5 2" xfId="710" xr:uid="{00000000-0005-0000-0000-000099080000}"/>
    <cellStyle name="Currency 5 3" xfId="711" xr:uid="{00000000-0005-0000-0000-00009A080000}"/>
    <cellStyle name="Currency 6" xfId="712" xr:uid="{00000000-0005-0000-0000-00009B080000}"/>
    <cellStyle name="Currency 6 2" xfId="713" xr:uid="{00000000-0005-0000-0000-00009C080000}"/>
    <cellStyle name="Currency 6 3" xfId="46591" xr:uid="{00000000-0005-0000-0000-00009D080000}"/>
    <cellStyle name="Currency 7" xfId="714" xr:uid="{00000000-0005-0000-0000-00009E080000}"/>
    <cellStyle name="Currency 7 2" xfId="715" xr:uid="{00000000-0005-0000-0000-00009F080000}"/>
    <cellStyle name="Currency 8" xfId="716" xr:uid="{00000000-0005-0000-0000-0000A0080000}"/>
    <cellStyle name="Currency 8 2" xfId="717" xr:uid="{00000000-0005-0000-0000-0000A1080000}"/>
    <cellStyle name="Currency 9" xfId="718" xr:uid="{00000000-0005-0000-0000-0000A2080000}"/>
    <cellStyle name="Currency0" xfId="71" xr:uid="{00000000-0005-0000-0000-0000A3080000}"/>
    <cellStyle name="Currency0 10" xfId="720" xr:uid="{00000000-0005-0000-0000-0000A4080000}"/>
    <cellStyle name="Currency0 10 2" xfId="721" xr:uid="{00000000-0005-0000-0000-0000A5080000}"/>
    <cellStyle name="Currency0 11" xfId="719" xr:uid="{00000000-0005-0000-0000-0000A6080000}"/>
    <cellStyle name="Currency0 12" xfId="418" xr:uid="{00000000-0005-0000-0000-0000A7080000}"/>
    <cellStyle name="Currency0 13" xfId="31458" xr:uid="{00000000-0005-0000-0000-0000A8080000}"/>
    <cellStyle name="Currency0 2" xfId="72" xr:uid="{00000000-0005-0000-0000-0000A9080000}"/>
    <cellStyle name="Currency0 2 2" xfId="73" xr:uid="{00000000-0005-0000-0000-0000AA080000}"/>
    <cellStyle name="Currency0 2 2 2" xfId="513" xr:uid="{00000000-0005-0000-0000-0000AB080000}"/>
    <cellStyle name="Currency0 2 2 3" xfId="420" xr:uid="{00000000-0005-0000-0000-0000AC080000}"/>
    <cellStyle name="Currency0 2 2 4" xfId="31456" xr:uid="{00000000-0005-0000-0000-0000AD080000}"/>
    <cellStyle name="Currency0 2 3" xfId="512" xr:uid="{00000000-0005-0000-0000-0000AE080000}"/>
    <cellStyle name="Currency0 2 4" xfId="419" xr:uid="{00000000-0005-0000-0000-0000AF080000}"/>
    <cellStyle name="Currency0 2 5" xfId="31457" xr:uid="{00000000-0005-0000-0000-0000B0080000}"/>
    <cellStyle name="Currency0 3" xfId="74" xr:uid="{00000000-0005-0000-0000-0000B1080000}"/>
    <cellStyle name="Currency0 3 2" xfId="514" xr:uid="{00000000-0005-0000-0000-0000B2080000}"/>
    <cellStyle name="Currency0 3 3" xfId="421" xr:uid="{00000000-0005-0000-0000-0000B3080000}"/>
    <cellStyle name="Currency0 3 4" xfId="31491" xr:uid="{00000000-0005-0000-0000-0000B4080000}"/>
    <cellStyle name="Currency0 4" xfId="722" xr:uid="{00000000-0005-0000-0000-0000B5080000}"/>
    <cellStyle name="Currency0 5" xfId="723" xr:uid="{00000000-0005-0000-0000-0000B6080000}"/>
    <cellStyle name="Currency0 5 2" xfId="724" xr:uid="{00000000-0005-0000-0000-0000B7080000}"/>
    <cellStyle name="Currency0 5 3" xfId="725" xr:uid="{00000000-0005-0000-0000-0000B8080000}"/>
    <cellStyle name="Currency0 6" xfId="726" xr:uid="{00000000-0005-0000-0000-0000B9080000}"/>
    <cellStyle name="Currency0 6 2" xfId="727" xr:uid="{00000000-0005-0000-0000-0000BA080000}"/>
    <cellStyle name="Currency0 7" xfId="728" xr:uid="{00000000-0005-0000-0000-0000BB080000}"/>
    <cellStyle name="Currency0 7 2" xfId="729" xr:uid="{00000000-0005-0000-0000-0000BC080000}"/>
    <cellStyle name="Currency0 8" xfId="730" xr:uid="{00000000-0005-0000-0000-0000BD080000}"/>
    <cellStyle name="Currency0 9" xfId="731" xr:uid="{00000000-0005-0000-0000-0000BE080000}"/>
    <cellStyle name="Currency0 9 2" xfId="732" xr:uid="{00000000-0005-0000-0000-0000BF080000}"/>
    <cellStyle name="Date" xfId="75" xr:uid="{00000000-0005-0000-0000-0000C0080000}"/>
    <cellStyle name="Date 10" xfId="734" xr:uid="{00000000-0005-0000-0000-0000C1080000}"/>
    <cellStyle name="Date 10 2" xfId="735" xr:uid="{00000000-0005-0000-0000-0000C2080000}"/>
    <cellStyle name="Date 11" xfId="733" xr:uid="{00000000-0005-0000-0000-0000C3080000}"/>
    <cellStyle name="Date 2" xfId="76" xr:uid="{00000000-0005-0000-0000-0000C4080000}"/>
    <cellStyle name="Date 2 2" xfId="77" xr:uid="{00000000-0005-0000-0000-0000C5080000}"/>
    <cellStyle name="Date 2 2 2" xfId="516" xr:uid="{00000000-0005-0000-0000-0000C6080000}"/>
    <cellStyle name="Date 2 3" xfId="515" xr:uid="{00000000-0005-0000-0000-0000C7080000}"/>
    <cellStyle name="Date 3" xfId="78" xr:uid="{00000000-0005-0000-0000-0000C8080000}"/>
    <cellStyle name="Date 3 2" xfId="517" xr:uid="{00000000-0005-0000-0000-0000C9080000}"/>
    <cellStyle name="Date 4" xfId="736" xr:uid="{00000000-0005-0000-0000-0000CA080000}"/>
    <cellStyle name="Date 5" xfId="737" xr:uid="{00000000-0005-0000-0000-0000CB080000}"/>
    <cellStyle name="Date 5 2" xfId="738" xr:uid="{00000000-0005-0000-0000-0000CC080000}"/>
    <cellStyle name="Date 5 3" xfId="739" xr:uid="{00000000-0005-0000-0000-0000CD080000}"/>
    <cellStyle name="Date 6" xfId="740" xr:uid="{00000000-0005-0000-0000-0000CE080000}"/>
    <cellStyle name="Date 6 2" xfId="741" xr:uid="{00000000-0005-0000-0000-0000CF080000}"/>
    <cellStyle name="Date 7" xfId="742" xr:uid="{00000000-0005-0000-0000-0000D0080000}"/>
    <cellStyle name="Date 7 2" xfId="743" xr:uid="{00000000-0005-0000-0000-0000D1080000}"/>
    <cellStyle name="Date 8" xfId="744" xr:uid="{00000000-0005-0000-0000-0000D2080000}"/>
    <cellStyle name="Date 9" xfId="745" xr:uid="{00000000-0005-0000-0000-0000D3080000}"/>
    <cellStyle name="Date 9 2" xfId="746" xr:uid="{00000000-0005-0000-0000-0000D4080000}"/>
    <cellStyle name="Emphasis 1" xfId="46592" xr:uid="{00000000-0005-0000-0000-0000D5080000}"/>
    <cellStyle name="Emphasis 2" xfId="46678" xr:uid="{00000000-0005-0000-0000-0000D6080000}"/>
    <cellStyle name="Emphasis 3" xfId="46677" xr:uid="{00000000-0005-0000-0000-0000D7080000}"/>
    <cellStyle name="Explanatory Text 2" xfId="79" xr:uid="{00000000-0005-0000-0000-0000D8080000}"/>
    <cellStyle name="Explanatory Text 2 2" xfId="400" xr:uid="{00000000-0005-0000-0000-0000D9080000}"/>
    <cellStyle name="Explanatory Text 2 2 2" xfId="46638" xr:uid="{00000000-0005-0000-0000-0000DA080000}"/>
    <cellStyle name="Explanatory Text 2 3" xfId="31455" xr:uid="{00000000-0005-0000-0000-0000DB080000}"/>
    <cellStyle name="Explanatory Text 3" xfId="31363" xr:uid="{00000000-0005-0000-0000-0000DC080000}"/>
    <cellStyle name="Explanatory Text 3 2" xfId="46593" xr:uid="{00000000-0005-0000-0000-0000DD080000}"/>
    <cellStyle name="Fixed" xfId="80" xr:uid="{00000000-0005-0000-0000-0000DE080000}"/>
    <cellStyle name="Fixed 10" xfId="748" xr:uid="{00000000-0005-0000-0000-0000DF080000}"/>
    <cellStyle name="Fixed 10 2" xfId="749" xr:uid="{00000000-0005-0000-0000-0000E0080000}"/>
    <cellStyle name="Fixed 11" xfId="747" xr:uid="{00000000-0005-0000-0000-0000E1080000}"/>
    <cellStyle name="Fixed 2" xfId="81" xr:uid="{00000000-0005-0000-0000-0000E2080000}"/>
    <cellStyle name="Fixed 2 2" xfId="82" xr:uid="{00000000-0005-0000-0000-0000E3080000}"/>
    <cellStyle name="Fixed 2 2 2" xfId="519" xr:uid="{00000000-0005-0000-0000-0000E4080000}"/>
    <cellStyle name="Fixed 2 3" xfId="518" xr:uid="{00000000-0005-0000-0000-0000E5080000}"/>
    <cellStyle name="Fixed 3" xfId="83" xr:uid="{00000000-0005-0000-0000-0000E6080000}"/>
    <cellStyle name="Fixed 3 2" xfId="520" xr:uid="{00000000-0005-0000-0000-0000E7080000}"/>
    <cellStyle name="Fixed 4" xfId="750" xr:uid="{00000000-0005-0000-0000-0000E8080000}"/>
    <cellStyle name="Fixed 5" xfId="751" xr:uid="{00000000-0005-0000-0000-0000E9080000}"/>
    <cellStyle name="Fixed 5 2" xfId="752" xr:uid="{00000000-0005-0000-0000-0000EA080000}"/>
    <cellStyle name="Fixed 5 3" xfId="753" xr:uid="{00000000-0005-0000-0000-0000EB080000}"/>
    <cellStyle name="Fixed 6" xfId="754" xr:uid="{00000000-0005-0000-0000-0000EC080000}"/>
    <cellStyle name="Fixed 6 2" xfId="755" xr:uid="{00000000-0005-0000-0000-0000ED080000}"/>
    <cellStyle name="Fixed 7" xfId="756" xr:uid="{00000000-0005-0000-0000-0000EE080000}"/>
    <cellStyle name="Fixed 7 2" xfId="757" xr:uid="{00000000-0005-0000-0000-0000EF080000}"/>
    <cellStyle name="Fixed 8" xfId="758" xr:uid="{00000000-0005-0000-0000-0000F0080000}"/>
    <cellStyle name="Fixed 9" xfId="759" xr:uid="{00000000-0005-0000-0000-0000F1080000}"/>
    <cellStyle name="Fixed 9 2" xfId="760" xr:uid="{00000000-0005-0000-0000-0000F2080000}"/>
    <cellStyle name="Good 2" xfId="84" xr:uid="{00000000-0005-0000-0000-0000F3080000}"/>
    <cellStyle name="Good 2 2" xfId="401" xr:uid="{00000000-0005-0000-0000-0000F4080000}"/>
    <cellStyle name="Good 2 2 2" xfId="46621" xr:uid="{00000000-0005-0000-0000-0000F5080000}"/>
    <cellStyle name="Good 2 3" xfId="31490" xr:uid="{00000000-0005-0000-0000-0000F6080000}"/>
    <cellStyle name="Good 3" xfId="31364" xr:uid="{00000000-0005-0000-0000-0000F7080000}"/>
    <cellStyle name="Good 3 2" xfId="46676" xr:uid="{00000000-0005-0000-0000-0000F8080000}"/>
    <cellStyle name="Grey" xfId="85" xr:uid="{00000000-0005-0000-0000-0000F9080000}"/>
    <cellStyle name="Grey 2" xfId="86" xr:uid="{00000000-0005-0000-0000-0000FA080000}"/>
    <cellStyle name="HEADER" xfId="87" xr:uid="{00000000-0005-0000-0000-0000FB080000}"/>
    <cellStyle name="HEADER 2" xfId="423" xr:uid="{00000000-0005-0000-0000-0000FC080000}"/>
    <cellStyle name="HEADER 3" xfId="31454" xr:uid="{00000000-0005-0000-0000-0000FD080000}"/>
    <cellStyle name="Header1" xfId="88" xr:uid="{00000000-0005-0000-0000-0000FE080000}"/>
    <cellStyle name="Header1 2" xfId="424" xr:uid="{00000000-0005-0000-0000-0000FF080000}"/>
    <cellStyle name="Header1 3" xfId="31489" xr:uid="{00000000-0005-0000-0000-000000090000}"/>
    <cellStyle name="Header2" xfId="89" xr:uid="{00000000-0005-0000-0000-000001090000}"/>
    <cellStyle name="Header2 2" xfId="425" xr:uid="{00000000-0005-0000-0000-000002090000}"/>
    <cellStyle name="Header2 3" xfId="31453" xr:uid="{00000000-0005-0000-0000-000003090000}"/>
    <cellStyle name="Heading 1 2" xfId="90" xr:uid="{00000000-0005-0000-0000-000004090000}"/>
    <cellStyle name="Heading 1 2 2" xfId="91" xr:uid="{00000000-0005-0000-0000-000005090000}"/>
    <cellStyle name="Heading 1 2 3" xfId="426" xr:uid="{00000000-0005-0000-0000-000006090000}"/>
    <cellStyle name="Heading 1 2 3 2" xfId="46647" xr:uid="{00000000-0005-0000-0000-000007090000}"/>
    <cellStyle name="Heading 1 2 4" xfId="31488" xr:uid="{00000000-0005-0000-0000-000008090000}"/>
    <cellStyle name="Heading 1 3" xfId="92" xr:uid="{00000000-0005-0000-0000-000009090000}"/>
    <cellStyle name="Heading 1 3 2" xfId="762" xr:uid="{00000000-0005-0000-0000-00000A090000}"/>
    <cellStyle name="Heading 1 3 3" xfId="763" xr:uid="{00000000-0005-0000-0000-00000B090000}"/>
    <cellStyle name="Heading 1 3 4" xfId="764" xr:uid="{00000000-0005-0000-0000-00000C090000}"/>
    <cellStyle name="Heading 1 3 5" xfId="765" xr:uid="{00000000-0005-0000-0000-00000D090000}"/>
    <cellStyle name="Heading 1 3 6" xfId="766" xr:uid="{00000000-0005-0000-0000-00000E090000}"/>
    <cellStyle name="Heading 1 3 7" xfId="761" xr:uid="{00000000-0005-0000-0000-00000F090000}"/>
    <cellStyle name="Heading 1 3 8" xfId="402" xr:uid="{00000000-0005-0000-0000-000010090000}"/>
    <cellStyle name="Heading 1 3 9" xfId="31452" xr:uid="{00000000-0005-0000-0000-000011090000}"/>
    <cellStyle name="Heading 1 4" xfId="767" xr:uid="{00000000-0005-0000-0000-000012090000}"/>
    <cellStyle name="Heading 1 4 2" xfId="31535" xr:uid="{00000000-0005-0000-0000-000013090000}"/>
    <cellStyle name="Heading 1 4 3" xfId="31365" xr:uid="{00000000-0005-0000-0000-000014090000}"/>
    <cellStyle name="Heading 1 4 4" xfId="46675" xr:uid="{00000000-0005-0000-0000-000015090000}"/>
    <cellStyle name="Heading 1 5" xfId="768" xr:uid="{00000000-0005-0000-0000-000016090000}"/>
    <cellStyle name="Heading 1 6" xfId="769" xr:uid="{00000000-0005-0000-0000-000017090000}"/>
    <cellStyle name="Heading 1 7" xfId="770" xr:uid="{00000000-0005-0000-0000-000018090000}"/>
    <cellStyle name="Heading 1 8" xfId="771" xr:uid="{00000000-0005-0000-0000-000019090000}"/>
    <cellStyle name="Heading 1 9" xfId="772" xr:uid="{00000000-0005-0000-0000-00001A090000}"/>
    <cellStyle name="Heading 2 10" xfId="773" xr:uid="{00000000-0005-0000-0000-00001B090000}"/>
    <cellStyle name="Heading 2 2" xfId="93" xr:uid="{00000000-0005-0000-0000-00001C090000}"/>
    <cellStyle name="Heading 2 2 2" xfId="94" xr:uid="{00000000-0005-0000-0000-00001D090000}"/>
    <cellStyle name="Heading 2 2 3" xfId="428" xr:uid="{00000000-0005-0000-0000-00001E090000}"/>
    <cellStyle name="Heading 2 2 3 2" xfId="46642" xr:uid="{00000000-0005-0000-0000-00001F090000}"/>
    <cellStyle name="Heading 2 2 4" xfId="31451" xr:uid="{00000000-0005-0000-0000-000020090000}"/>
    <cellStyle name="Heading 2 3" xfId="95" xr:uid="{00000000-0005-0000-0000-000021090000}"/>
    <cellStyle name="Heading 2 3 2" xfId="427" xr:uid="{00000000-0005-0000-0000-000022090000}"/>
    <cellStyle name="Heading 2 3 3" xfId="31450" xr:uid="{00000000-0005-0000-0000-000023090000}"/>
    <cellStyle name="Heading 2 4" xfId="403" xr:uid="{00000000-0005-0000-0000-000024090000}"/>
    <cellStyle name="Heading 2 4 2" xfId="775" xr:uid="{00000000-0005-0000-0000-000025090000}"/>
    <cellStyle name="Heading 2 4 3" xfId="776" xr:uid="{00000000-0005-0000-0000-000026090000}"/>
    <cellStyle name="Heading 2 4 4" xfId="777" xr:uid="{00000000-0005-0000-0000-000027090000}"/>
    <cellStyle name="Heading 2 4 5" xfId="778" xr:uid="{00000000-0005-0000-0000-000028090000}"/>
    <cellStyle name="Heading 2 4 6" xfId="779" xr:uid="{00000000-0005-0000-0000-000029090000}"/>
    <cellStyle name="Heading 2 4 7" xfId="774" xr:uid="{00000000-0005-0000-0000-00002A090000}"/>
    <cellStyle name="Heading 2 5" xfId="780" xr:uid="{00000000-0005-0000-0000-00002B090000}"/>
    <cellStyle name="Heading 2 5 2" xfId="31536" xr:uid="{00000000-0005-0000-0000-00002C090000}"/>
    <cellStyle name="Heading 2 5 3" xfId="31366" xr:uid="{00000000-0005-0000-0000-00002D090000}"/>
    <cellStyle name="Heading 2 6" xfId="781" xr:uid="{00000000-0005-0000-0000-00002E090000}"/>
    <cellStyle name="Heading 2 7" xfId="782" xr:uid="{00000000-0005-0000-0000-00002F090000}"/>
    <cellStyle name="Heading 2 8" xfId="783" xr:uid="{00000000-0005-0000-0000-000030090000}"/>
    <cellStyle name="Heading 2 9" xfId="784" xr:uid="{00000000-0005-0000-0000-000031090000}"/>
    <cellStyle name="Heading 3 2" xfId="96" xr:uid="{00000000-0005-0000-0000-000032090000}"/>
    <cellStyle name="Heading 3 2 2" xfId="786" xr:uid="{00000000-0005-0000-0000-000033090000}"/>
    <cellStyle name="Heading 3 2 2 2" xfId="46641" xr:uid="{00000000-0005-0000-0000-000034090000}"/>
    <cellStyle name="Heading 3 2 3" xfId="787" xr:uid="{00000000-0005-0000-0000-000035090000}"/>
    <cellStyle name="Heading 3 2 4" xfId="788" xr:uid="{00000000-0005-0000-0000-000036090000}"/>
    <cellStyle name="Heading 3 2 5" xfId="789" xr:uid="{00000000-0005-0000-0000-000037090000}"/>
    <cellStyle name="Heading 3 2 6" xfId="790" xr:uid="{00000000-0005-0000-0000-000038090000}"/>
    <cellStyle name="Heading 3 2 7" xfId="785" xr:uid="{00000000-0005-0000-0000-000039090000}"/>
    <cellStyle name="Heading 3 2 8" xfId="404" xr:uid="{00000000-0005-0000-0000-00003A090000}"/>
    <cellStyle name="Heading 3 2 9" xfId="31449" xr:uid="{00000000-0005-0000-0000-00003B090000}"/>
    <cellStyle name="Heading 3 3" xfId="31367" xr:uid="{00000000-0005-0000-0000-00003C090000}"/>
    <cellStyle name="Heading 3 3 2" xfId="46594" xr:uid="{00000000-0005-0000-0000-00003D090000}"/>
    <cellStyle name="Heading 4 2" xfId="97" xr:uid="{00000000-0005-0000-0000-00003E090000}"/>
    <cellStyle name="Heading 4 2 2" xfId="792" xr:uid="{00000000-0005-0000-0000-00003F090000}"/>
    <cellStyle name="Heading 4 2 2 2" xfId="46646" xr:uid="{00000000-0005-0000-0000-000040090000}"/>
    <cellStyle name="Heading 4 2 3" xfId="793" xr:uid="{00000000-0005-0000-0000-000041090000}"/>
    <cellStyle name="Heading 4 2 4" xfId="794" xr:uid="{00000000-0005-0000-0000-000042090000}"/>
    <cellStyle name="Heading 4 2 5" xfId="795" xr:uid="{00000000-0005-0000-0000-000043090000}"/>
    <cellStyle name="Heading 4 2 6" xfId="796" xr:uid="{00000000-0005-0000-0000-000044090000}"/>
    <cellStyle name="Heading 4 2 7" xfId="791" xr:uid="{00000000-0005-0000-0000-000045090000}"/>
    <cellStyle name="Heading 4 2 8" xfId="405" xr:uid="{00000000-0005-0000-0000-000046090000}"/>
    <cellStyle name="Heading 4 2 9" xfId="31448" xr:uid="{00000000-0005-0000-0000-000047090000}"/>
    <cellStyle name="Heading 4 3" xfId="31368" xr:uid="{00000000-0005-0000-0000-000048090000}"/>
    <cellStyle name="Heading 4 3 2" xfId="46674" xr:uid="{00000000-0005-0000-0000-000049090000}"/>
    <cellStyle name="Heading1" xfId="98" xr:uid="{00000000-0005-0000-0000-00004A090000}"/>
    <cellStyle name="Heading1 10" xfId="798" xr:uid="{00000000-0005-0000-0000-00004B090000}"/>
    <cellStyle name="Heading1 10 2" xfId="799" xr:uid="{00000000-0005-0000-0000-00004C090000}"/>
    <cellStyle name="Heading1 11" xfId="797" xr:uid="{00000000-0005-0000-0000-00004D090000}"/>
    <cellStyle name="Heading1 2" xfId="99" xr:uid="{00000000-0005-0000-0000-00004E090000}"/>
    <cellStyle name="Heading1 2 2" xfId="100" xr:uid="{00000000-0005-0000-0000-00004F090000}"/>
    <cellStyle name="Heading1 2 2 2" xfId="522" xr:uid="{00000000-0005-0000-0000-000050090000}"/>
    <cellStyle name="Heading1 2 3" xfId="521" xr:uid="{00000000-0005-0000-0000-000051090000}"/>
    <cellStyle name="Heading1 3" xfId="101" xr:uid="{00000000-0005-0000-0000-000052090000}"/>
    <cellStyle name="Heading1 3 2" xfId="523" xr:uid="{00000000-0005-0000-0000-000053090000}"/>
    <cellStyle name="Heading1 4" xfId="800" xr:uid="{00000000-0005-0000-0000-000054090000}"/>
    <cellStyle name="Heading1 5" xfId="801" xr:uid="{00000000-0005-0000-0000-000055090000}"/>
    <cellStyle name="Heading1 5 2" xfId="802" xr:uid="{00000000-0005-0000-0000-000056090000}"/>
    <cellStyle name="Heading1 5 3" xfId="803" xr:uid="{00000000-0005-0000-0000-000057090000}"/>
    <cellStyle name="Heading1 6" xfId="804" xr:uid="{00000000-0005-0000-0000-000058090000}"/>
    <cellStyle name="Heading1 6 2" xfId="805" xr:uid="{00000000-0005-0000-0000-000059090000}"/>
    <cellStyle name="Heading1 7" xfId="806" xr:uid="{00000000-0005-0000-0000-00005A090000}"/>
    <cellStyle name="Heading1 7 2" xfId="807" xr:uid="{00000000-0005-0000-0000-00005B090000}"/>
    <cellStyle name="Heading1 8" xfId="808" xr:uid="{00000000-0005-0000-0000-00005C090000}"/>
    <cellStyle name="Heading1 9" xfId="809" xr:uid="{00000000-0005-0000-0000-00005D090000}"/>
    <cellStyle name="Heading1 9 2" xfId="810" xr:uid="{00000000-0005-0000-0000-00005E090000}"/>
    <cellStyle name="Heading1_2011-10 LIEE Table 6 (2)" xfId="102" xr:uid="{00000000-0005-0000-0000-00005F090000}"/>
    <cellStyle name="Heading2" xfId="103" xr:uid="{00000000-0005-0000-0000-000060090000}"/>
    <cellStyle name="Heading2 10" xfId="812" xr:uid="{00000000-0005-0000-0000-000061090000}"/>
    <cellStyle name="Heading2 10 2" xfId="813" xr:uid="{00000000-0005-0000-0000-000062090000}"/>
    <cellStyle name="Heading2 11" xfId="811" xr:uid="{00000000-0005-0000-0000-000063090000}"/>
    <cellStyle name="Heading2 2" xfId="104" xr:uid="{00000000-0005-0000-0000-000064090000}"/>
    <cellStyle name="Heading2 2 2" xfId="105" xr:uid="{00000000-0005-0000-0000-000065090000}"/>
    <cellStyle name="Heading2 2 2 2" xfId="525" xr:uid="{00000000-0005-0000-0000-000066090000}"/>
    <cellStyle name="Heading2 2 3" xfId="524" xr:uid="{00000000-0005-0000-0000-000067090000}"/>
    <cellStyle name="Heading2 3" xfId="106" xr:uid="{00000000-0005-0000-0000-000068090000}"/>
    <cellStyle name="Heading2 3 2" xfId="526" xr:uid="{00000000-0005-0000-0000-000069090000}"/>
    <cellStyle name="Heading2 4" xfId="814" xr:uid="{00000000-0005-0000-0000-00006A090000}"/>
    <cellStyle name="Heading2 5" xfId="815" xr:uid="{00000000-0005-0000-0000-00006B090000}"/>
    <cellStyle name="Heading2 5 2" xfId="816" xr:uid="{00000000-0005-0000-0000-00006C090000}"/>
    <cellStyle name="Heading2 5 3" xfId="817" xr:uid="{00000000-0005-0000-0000-00006D090000}"/>
    <cellStyle name="Heading2 6" xfId="818" xr:uid="{00000000-0005-0000-0000-00006E090000}"/>
    <cellStyle name="Heading2 6 2" xfId="819" xr:uid="{00000000-0005-0000-0000-00006F090000}"/>
    <cellStyle name="Heading2 7" xfId="820" xr:uid="{00000000-0005-0000-0000-000070090000}"/>
    <cellStyle name="Heading2 7 2" xfId="821" xr:uid="{00000000-0005-0000-0000-000071090000}"/>
    <cellStyle name="Heading2 8" xfId="822" xr:uid="{00000000-0005-0000-0000-000072090000}"/>
    <cellStyle name="Heading2 9" xfId="823" xr:uid="{00000000-0005-0000-0000-000073090000}"/>
    <cellStyle name="Heading2 9 2" xfId="824" xr:uid="{00000000-0005-0000-0000-000074090000}"/>
    <cellStyle name="Heading2_2011-10 LIEE Table 6 (2)" xfId="107" xr:uid="{00000000-0005-0000-0000-000075090000}"/>
    <cellStyle name="Hidden" xfId="108" xr:uid="{00000000-0005-0000-0000-000076090000}"/>
    <cellStyle name="Hidden 2" xfId="527" xr:uid="{00000000-0005-0000-0000-000077090000}"/>
    <cellStyle name="HIGHLIGHT" xfId="109" xr:uid="{00000000-0005-0000-0000-000078090000}"/>
    <cellStyle name="HIGHLIGHT 2" xfId="429" xr:uid="{00000000-0005-0000-0000-000079090000}"/>
    <cellStyle name="HIGHLIGHT 3" xfId="31447" xr:uid="{00000000-0005-0000-0000-00007A090000}"/>
    <cellStyle name="Hyperlink 2" xfId="110" xr:uid="{00000000-0005-0000-0000-00007B090000}"/>
    <cellStyle name="Hyperlink 3" xfId="46891" xr:uid="{546619E4-49F4-4A9E-9FFE-B8A61C3BD2E5}"/>
    <cellStyle name="Input [yellow]" xfId="111" xr:uid="{00000000-0005-0000-0000-00007C090000}"/>
    <cellStyle name="Input [yellow] 2" xfId="112" xr:uid="{00000000-0005-0000-0000-00007D090000}"/>
    <cellStyle name="Input 10" xfId="16242" xr:uid="{00000000-0005-0000-0000-00007E090000}"/>
    <cellStyle name="Input 11" xfId="46568" xr:uid="{00000000-0005-0000-0000-00007F090000}"/>
    <cellStyle name="Input 2" xfId="113" xr:uid="{00000000-0005-0000-0000-000080090000}"/>
    <cellStyle name="Input 2 2" xfId="826" xr:uid="{00000000-0005-0000-0000-000081090000}"/>
    <cellStyle name="Input 2 2 2" xfId="46631" xr:uid="{00000000-0005-0000-0000-000082090000}"/>
    <cellStyle name="Input 2 3" xfId="827" xr:uid="{00000000-0005-0000-0000-000083090000}"/>
    <cellStyle name="Input 2 4" xfId="828" xr:uid="{00000000-0005-0000-0000-000084090000}"/>
    <cellStyle name="Input 2 5" xfId="829" xr:uid="{00000000-0005-0000-0000-000085090000}"/>
    <cellStyle name="Input 2 6" xfId="830" xr:uid="{00000000-0005-0000-0000-000086090000}"/>
    <cellStyle name="Input 2 7" xfId="825" xr:uid="{00000000-0005-0000-0000-000087090000}"/>
    <cellStyle name="Input 2 8" xfId="406" xr:uid="{00000000-0005-0000-0000-000088090000}"/>
    <cellStyle name="Input 2 9" xfId="31446" xr:uid="{00000000-0005-0000-0000-000089090000}"/>
    <cellStyle name="Input 3" xfId="114" xr:uid="{00000000-0005-0000-0000-00008A090000}"/>
    <cellStyle name="Input 3 2" xfId="831" xr:uid="{00000000-0005-0000-0000-00008B090000}"/>
    <cellStyle name="Input 3 2 2" xfId="46741" xr:uid="{00000000-0005-0000-0000-00008C090000}"/>
    <cellStyle name="Input 3 3" xfId="31445" xr:uid="{00000000-0005-0000-0000-00008D090000}"/>
    <cellStyle name="Input 4" xfId="115" xr:uid="{00000000-0005-0000-0000-00008E090000}"/>
    <cellStyle name="Input 4 2" xfId="832" xr:uid="{00000000-0005-0000-0000-00008F090000}"/>
    <cellStyle name="Input 4 3" xfId="31444" xr:uid="{00000000-0005-0000-0000-000090090000}"/>
    <cellStyle name="Input 5" xfId="116" xr:uid="{00000000-0005-0000-0000-000091090000}"/>
    <cellStyle name="Input 5 2" xfId="833" xr:uid="{00000000-0005-0000-0000-000092090000}"/>
    <cellStyle name="Input 6" xfId="117" xr:uid="{00000000-0005-0000-0000-000093090000}"/>
    <cellStyle name="Input 6 2" xfId="834" xr:uid="{00000000-0005-0000-0000-000094090000}"/>
    <cellStyle name="Input 7" xfId="835" xr:uid="{00000000-0005-0000-0000-000095090000}"/>
    <cellStyle name="Input 7 2" xfId="46731" xr:uid="{00000000-0005-0000-0000-000096090000}"/>
    <cellStyle name="Input 8" xfId="2804" xr:uid="{00000000-0005-0000-0000-000097090000}"/>
    <cellStyle name="Input 9" xfId="16244" xr:uid="{00000000-0005-0000-0000-000098090000}"/>
    <cellStyle name="Linked Cell 2" xfId="118" xr:uid="{00000000-0005-0000-0000-000099090000}"/>
    <cellStyle name="Linked Cell 2 2" xfId="407" xr:uid="{00000000-0005-0000-0000-00009A090000}"/>
    <cellStyle name="Linked Cell 2 2 2" xfId="46640" xr:uid="{00000000-0005-0000-0000-00009B090000}"/>
    <cellStyle name="Linked Cell 2 3" xfId="31443" xr:uid="{00000000-0005-0000-0000-00009C090000}"/>
    <cellStyle name="Linked Cell 3" xfId="31369" xr:uid="{00000000-0005-0000-0000-00009D090000}"/>
    <cellStyle name="Linked Cell 3 2" xfId="46673" xr:uid="{00000000-0005-0000-0000-00009E090000}"/>
    <cellStyle name="Neutral 2" xfId="119" xr:uid="{00000000-0005-0000-0000-00009F090000}"/>
    <cellStyle name="Neutral 2 2" xfId="408" xr:uid="{00000000-0005-0000-0000-0000A0090000}"/>
    <cellStyle name="Neutral 2 2 2" xfId="46663" xr:uid="{00000000-0005-0000-0000-0000A1090000}"/>
    <cellStyle name="Neutral 2 3" xfId="31442" xr:uid="{00000000-0005-0000-0000-0000A2090000}"/>
    <cellStyle name="Neutral 3" xfId="31370" xr:uid="{00000000-0005-0000-0000-0000A3090000}"/>
    <cellStyle name="Neutral 3 2" xfId="46672" xr:uid="{00000000-0005-0000-0000-0000A4090000}"/>
    <cellStyle name="no dec" xfId="120" xr:uid="{00000000-0005-0000-0000-0000A5090000}"/>
    <cellStyle name="no dec 2" xfId="121" xr:uid="{00000000-0005-0000-0000-0000A6090000}"/>
    <cellStyle name="no dec 2 2" xfId="122" xr:uid="{00000000-0005-0000-0000-0000A7090000}"/>
    <cellStyle name="no dec_2011-12 LIEE Table 1 Updated budget" xfId="123" xr:uid="{00000000-0005-0000-0000-0000A8090000}"/>
    <cellStyle name="Normal" xfId="0" builtinId="0"/>
    <cellStyle name="Normal - Style1" xfId="124" xr:uid="{00000000-0005-0000-0000-0000AA090000}"/>
    <cellStyle name="Normal - Style1 2" xfId="125" xr:uid="{00000000-0005-0000-0000-0000AB090000}"/>
    <cellStyle name="Normal - Style1 2 2" xfId="126" xr:uid="{00000000-0005-0000-0000-0000AC090000}"/>
    <cellStyle name="Normal - Style1_2011-12 LIEE Table 1 Updated budget" xfId="127" xr:uid="{00000000-0005-0000-0000-0000AD090000}"/>
    <cellStyle name="Normal 10" xfId="128" xr:uid="{00000000-0005-0000-0000-0000AE090000}"/>
    <cellStyle name="Normal 10 2" xfId="129" xr:uid="{00000000-0005-0000-0000-0000AF090000}"/>
    <cellStyle name="Normal 10 3" xfId="836" xr:uid="{00000000-0005-0000-0000-0000B0090000}"/>
    <cellStyle name="Normal 10 4" xfId="31441" xr:uid="{00000000-0005-0000-0000-0000B1090000}"/>
    <cellStyle name="Normal 10 5" xfId="46795" xr:uid="{00000000-0005-0000-0000-0000B2090000}"/>
    <cellStyle name="Normal 100" xfId="16239" xr:uid="{00000000-0005-0000-0000-0000B3090000}"/>
    <cellStyle name="Normal 101" xfId="16243" xr:uid="{00000000-0005-0000-0000-0000B4090000}"/>
    <cellStyle name="Normal 102" xfId="11216" xr:uid="{00000000-0005-0000-0000-0000B5090000}"/>
    <cellStyle name="Normal 102 2" xfId="41550" xr:uid="{00000000-0005-0000-0000-0000B6090000}"/>
    <cellStyle name="Normal 102 3" xfId="26317" xr:uid="{00000000-0005-0000-0000-0000B7090000}"/>
    <cellStyle name="Normal 103" xfId="11221" xr:uid="{00000000-0005-0000-0000-0000B8090000}"/>
    <cellStyle name="Normal 103 2" xfId="41554" xr:uid="{00000000-0005-0000-0000-0000B9090000}"/>
    <cellStyle name="Normal 103 3" xfId="26321" xr:uid="{00000000-0005-0000-0000-0000BA090000}"/>
    <cellStyle name="Normal 104" xfId="11219" xr:uid="{00000000-0005-0000-0000-0000BB090000}"/>
    <cellStyle name="Normal 104 2" xfId="41552" xr:uid="{00000000-0005-0000-0000-0000BC090000}"/>
    <cellStyle name="Normal 104 3" xfId="26319" xr:uid="{00000000-0005-0000-0000-0000BD090000}"/>
    <cellStyle name="Normal 105" xfId="11218" xr:uid="{00000000-0005-0000-0000-0000BE090000}"/>
    <cellStyle name="Normal 105 2" xfId="41551" xr:uid="{00000000-0005-0000-0000-0000BF090000}"/>
    <cellStyle name="Normal 105 3" xfId="26318" xr:uid="{00000000-0005-0000-0000-0000C0090000}"/>
    <cellStyle name="Normal 106" xfId="6194" xr:uid="{00000000-0005-0000-0000-0000C1090000}"/>
    <cellStyle name="Normal 107" xfId="6199" xr:uid="{00000000-0005-0000-0000-0000C2090000}"/>
    <cellStyle name="Normal 108" xfId="7879" xr:uid="{00000000-0005-0000-0000-0000C3090000}"/>
    <cellStyle name="Normal 109" xfId="6196" xr:uid="{00000000-0005-0000-0000-0000C4090000}"/>
    <cellStyle name="Normal 11" xfId="130" xr:uid="{00000000-0005-0000-0000-0000C5090000}"/>
    <cellStyle name="Normal 11 2" xfId="31438" xr:uid="{00000000-0005-0000-0000-0000C6090000}"/>
    <cellStyle name="Normal 11 3" xfId="31393" xr:uid="{00000000-0005-0000-0000-0000C7090000}"/>
    <cellStyle name="Normal 11 4" xfId="46796" xr:uid="{00000000-0005-0000-0000-0000C8090000}"/>
    <cellStyle name="Normal 110" xfId="16276" xr:uid="{00000000-0005-0000-0000-0000C9090000}"/>
    <cellStyle name="Normal 111" xfId="16271" xr:uid="{00000000-0005-0000-0000-0000CA090000}"/>
    <cellStyle name="Normal 112" xfId="16258" xr:uid="{00000000-0005-0000-0000-0000CB090000}"/>
    <cellStyle name="Normal 113" xfId="16265" xr:uid="{00000000-0005-0000-0000-0000CC090000}"/>
    <cellStyle name="Normal 114" xfId="16262" xr:uid="{00000000-0005-0000-0000-0000CD090000}"/>
    <cellStyle name="Normal 115" xfId="16278" xr:uid="{00000000-0005-0000-0000-0000CE090000}"/>
    <cellStyle name="Normal 116" xfId="16270" xr:uid="{00000000-0005-0000-0000-0000CF090000}"/>
    <cellStyle name="Normal 117" xfId="16263" xr:uid="{00000000-0005-0000-0000-0000D0090000}"/>
    <cellStyle name="Normal 118" xfId="16268" xr:uid="{00000000-0005-0000-0000-0000D1090000}"/>
    <cellStyle name="Normal 119" xfId="16261" xr:uid="{00000000-0005-0000-0000-0000D2090000}"/>
    <cellStyle name="Normal 12" xfId="131" xr:uid="{00000000-0005-0000-0000-0000D3090000}"/>
    <cellStyle name="Normal 120" xfId="16274" xr:uid="{00000000-0005-0000-0000-0000D4090000}"/>
    <cellStyle name="Normal 121" xfId="16285" xr:uid="{00000000-0005-0000-0000-0000D5090000}"/>
    <cellStyle name="Normal 122" xfId="16281" xr:uid="{00000000-0005-0000-0000-0000D6090000}"/>
    <cellStyle name="Normal 123" xfId="31513" xr:uid="{00000000-0005-0000-0000-0000D7090000}"/>
    <cellStyle name="Normal 124" xfId="31527" xr:uid="{00000000-0005-0000-0000-0000D8090000}"/>
    <cellStyle name="Normal 125" xfId="46571" xr:uid="{00000000-0005-0000-0000-0000D9090000}"/>
    <cellStyle name="Normal 126" xfId="46567" xr:uid="{00000000-0005-0000-0000-0000DA090000}"/>
    <cellStyle name="Normal 127" xfId="46573" xr:uid="{00000000-0005-0000-0000-0000DB090000}"/>
    <cellStyle name="Normal 128" xfId="46574" xr:uid="{00000000-0005-0000-0000-0000DC090000}"/>
    <cellStyle name="Normal 129" xfId="31334" xr:uid="{00000000-0005-0000-0000-0000DD090000}"/>
    <cellStyle name="Normal 129 2" xfId="46744" xr:uid="{00000000-0005-0000-0000-0000DE090000}"/>
    <cellStyle name="Normal 13" xfId="132" xr:uid="{00000000-0005-0000-0000-0000DF090000}"/>
    <cellStyle name="Normal 130" xfId="46582" xr:uid="{00000000-0005-0000-0000-0000E0090000}"/>
    <cellStyle name="Normal 131" xfId="46743" xr:uid="{00000000-0005-0000-0000-0000E1090000}"/>
    <cellStyle name="Normal 132" xfId="46742" xr:uid="{00000000-0005-0000-0000-0000E2090000}"/>
    <cellStyle name="Normal 133" xfId="46747" xr:uid="{00000000-0005-0000-0000-0000E3090000}"/>
    <cellStyle name="Normal 134" xfId="46748" xr:uid="{00000000-0005-0000-0000-0000E4090000}"/>
    <cellStyle name="Normal 135" xfId="46810" xr:uid="{00000000-0005-0000-0000-0000E5090000}"/>
    <cellStyle name="Normal 135 2" xfId="46815" xr:uid="{00000000-0005-0000-0000-0000E6090000}"/>
    <cellStyle name="Normal 136" xfId="46811" xr:uid="{00000000-0005-0000-0000-0000E7090000}"/>
    <cellStyle name="Normal 137" xfId="46813" xr:uid="{00000000-0005-0000-0000-0000E8090000}"/>
    <cellStyle name="Normal 138" xfId="46812" xr:uid="{00000000-0005-0000-0000-0000E9090000}"/>
    <cellStyle name="Normal 139" xfId="46817" xr:uid="{00000000-0005-0000-0000-0000EA090000}"/>
    <cellStyle name="Normal 14" xfId="133" xr:uid="{00000000-0005-0000-0000-0000EB090000}"/>
    <cellStyle name="Normal 14 2" xfId="837" xr:uid="{00000000-0005-0000-0000-0000EC090000}"/>
    <cellStyle name="Normal 140" xfId="46820" xr:uid="{00000000-0005-0000-0000-0000ED090000}"/>
    <cellStyle name="Normal 141" xfId="46824" xr:uid="{00000000-0005-0000-0000-0000EE090000}"/>
    <cellStyle name="Normal 142" xfId="46827" xr:uid="{00000000-0005-0000-0000-0000EF090000}"/>
    <cellStyle name="Normal 143" xfId="6" xr:uid="{00000000-0005-0000-0000-0000F0090000}"/>
    <cellStyle name="Normal 144" xfId="46828" xr:uid="{79945C9F-A971-4B0A-A9DF-325BE4145E82}"/>
    <cellStyle name="Normal 144 2" xfId="46890" xr:uid="{BEE26015-F0C9-4A12-9F0A-D477AF43776D}"/>
    <cellStyle name="Normal 145" xfId="46829" xr:uid="{130977BC-424A-4B44-9936-8C6FD06F8479}"/>
    <cellStyle name="Normal 146" xfId="46832" xr:uid="{0A9A5A36-0851-428A-A5C5-E7A82241BE94}"/>
    <cellStyle name="Normal 147" xfId="46835" xr:uid="{5711EAFA-7DBA-4AF2-9057-75ADBADA4AD1}"/>
    <cellStyle name="Normal 148" xfId="46838" xr:uid="{D9184483-DC62-4A36-AE64-DBE86493DA3F}"/>
    <cellStyle name="Normal 149" xfId="46841" xr:uid="{D9848F35-B80C-45B2-88B0-BE41A81B30E3}"/>
    <cellStyle name="Normal 15" xfId="134" xr:uid="{00000000-0005-0000-0000-0000F1090000}"/>
    <cellStyle name="Normal 150" xfId="46844" xr:uid="{9E5753BA-5818-4827-8104-ADE49A6E03E4}"/>
    <cellStyle name="Normal 151" xfId="46847" xr:uid="{70CB2961-D198-4040-A853-768DD567DA8A}"/>
    <cellStyle name="Normal 152" xfId="46850" xr:uid="{D04E9917-A8B7-4D65-8D4C-40B8DBD9E975}"/>
    <cellStyle name="Normal 153" xfId="46853" xr:uid="{11940E25-9383-4051-B0FB-5E4447D6C26C}"/>
    <cellStyle name="Normal 154" xfId="46856" xr:uid="{68449701-7AAC-4B70-BB2D-1E6C8A69369A}"/>
    <cellStyle name="Normal 155" xfId="46859" xr:uid="{F553AA8C-C6EB-4E24-B904-C5A4233D5171}"/>
    <cellStyle name="Normal 156" xfId="46862" xr:uid="{3D0E09D6-C6FA-4DF0-8C4D-1767CB6B5272}"/>
    <cellStyle name="Normal 157" xfId="46865" xr:uid="{530CCBF1-E600-4AA5-B0A5-2424D3FF00A2}"/>
    <cellStyle name="Normal 158" xfId="46868" xr:uid="{37E39630-52C2-4BE7-9291-CD557286ACC4}"/>
    <cellStyle name="Normal 159" xfId="46871" xr:uid="{A8655CF5-C529-422F-9F27-900CAC11DE14}"/>
    <cellStyle name="Normal 16" xfId="135" xr:uid="{00000000-0005-0000-0000-0000F2090000}"/>
    <cellStyle name="Normal 160" xfId="46874" xr:uid="{E08B8EE0-DA42-443E-896C-654655BA62D0}"/>
    <cellStyle name="Normal 161" xfId="46877" xr:uid="{93DABF6D-D44C-424E-B4E8-A7AD19DA043C}"/>
    <cellStyle name="Normal 162" xfId="46880" xr:uid="{55FB4028-02D0-428F-B112-8D2DB1BEE1DD}"/>
    <cellStyle name="Normal 162 2" xfId="46893" xr:uid="{EA8537FD-ECFA-4123-A8FD-9DD17612374E}"/>
    <cellStyle name="Normal 163" xfId="46882" xr:uid="{7669674A-A453-409B-AFA4-61975CDAACAA}"/>
    <cellStyle name="Normal 163 2" xfId="46889" xr:uid="{8FE4D6AB-5429-4FA3-86BC-63333AFF099E}"/>
    <cellStyle name="Normal 17" xfId="136" xr:uid="{00000000-0005-0000-0000-0000F3090000}"/>
    <cellStyle name="Normal 17 2" xfId="838" xr:uid="{00000000-0005-0000-0000-0000F4090000}"/>
    <cellStyle name="Normal 17 3" xfId="839" xr:uid="{00000000-0005-0000-0000-0000F5090000}"/>
    <cellStyle name="Normal 18" xfId="137" xr:uid="{00000000-0005-0000-0000-0000F6090000}"/>
    <cellStyle name="Normal 18 2" xfId="840" xr:uid="{00000000-0005-0000-0000-0000F7090000}"/>
    <cellStyle name="Normal 18 2 10" xfId="6209" xr:uid="{00000000-0005-0000-0000-0000F8090000}"/>
    <cellStyle name="Normal 18 2 10 2" xfId="36546" xr:uid="{00000000-0005-0000-0000-0000F9090000}"/>
    <cellStyle name="Normal 18 2 10 3" xfId="21313" xr:uid="{00000000-0005-0000-0000-0000FA090000}"/>
    <cellStyle name="Normal 18 2 11" xfId="31537" xr:uid="{00000000-0005-0000-0000-0000FB090000}"/>
    <cellStyle name="Normal 18 2 12" xfId="16298" xr:uid="{00000000-0005-0000-0000-0000FC090000}"/>
    <cellStyle name="Normal 18 2 2" xfId="1173" xr:uid="{00000000-0005-0000-0000-0000FD090000}"/>
    <cellStyle name="Normal 18 2 2 10" xfId="31589" xr:uid="{00000000-0005-0000-0000-0000FE090000}"/>
    <cellStyle name="Normal 18 2 2 11" xfId="16352" xr:uid="{00000000-0005-0000-0000-0000FF090000}"/>
    <cellStyle name="Normal 18 2 2 2" xfId="1281" xr:uid="{00000000-0005-0000-0000-0000000A0000}"/>
    <cellStyle name="Normal 18 2 2 2 10" xfId="16456" xr:uid="{00000000-0005-0000-0000-0000010A0000}"/>
    <cellStyle name="Normal 18 2 2 2 2" xfId="1498" xr:uid="{00000000-0005-0000-0000-0000020A0000}"/>
    <cellStyle name="Normal 18 2 2 2 2 2" xfId="1919" xr:uid="{00000000-0005-0000-0000-0000030A0000}"/>
    <cellStyle name="Normal 18 2 2 2 2 2 2" xfId="2758" xr:uid="{00000000-0005-0000-0000-0000040A0000}"/>
    <cellStyle name="Normal 18 2 2 2 2 2 2 2" xfId="4448" xr:uid="{00000000-0005-0000-0000-0000050A0000}"/>
    <cellStyle name="Normal 18 2 2 2 2 2 2 2 2" xfId="14521" xr:uid="{00000000-0005-0000-0000-0000060A0000}"/>
    <cellStyle name="Normal 18 2 2 2 2 2 2 2 2 2" xfId="44852" xr:uid="{00000000-0005-0000-0000-0000070A0000}"/>
    <cellStyle name="Normal 18 2 2 2 2 2 2 2 2 3" xfId="29619" xr:uid="{00000000-0005-0000-0000-0000080A0000}"/>
    <cellStyle name="Normal 18 2 2 2 2 2 2 2 3" xfId="9501" xr:uid="{00000000-0005-0000-0000-0000090A0000}"/>
    <cellStyle name="Normal 18 2 2 2 2 2 2 2 3 2" xfId="39835" xr:uid="{00000000-0005-0000-0000-00000A0A0000}"/>
    <cellStyle name="Normal 18 2 2 2 2 2 2 2 3 3" xfId="24602" xr:uid="{00000000-0005-0000-0000-00000B0A0000}"/>
    <cellStyle name="Normal 18 2 2 2 2 2 2 2 4" xfId="34822" xr:uid="{00000000-0005-0000-0000-00000C0A0000}"/>
    <cellStyle name="Normal 18 2 2 2 2 2 2 2 5" xfId="19589" xr:uid="{00000000-0005-0000-0000-00000D0A0000}"/>
    <cellStyle name="Normal 18 2 2 2 2 2 2 3" xfId="6140" xr:uid="{00000000-0005-0000-0000-00000E0A0000}"/>
    <cellStyle name="Normal 18 2 2 2 2 2 2 3 2" xfId="16192" xr:uid="{00000000-0005-0000-0000-00000F0A0000}"/>
    <cellStyle name="Normal 18 2 2 2 2 2 2 3 2 2" xfId="46523" xr:uid="{00000000-0005-0000-0000-0000100A0000}"/>
    <cellStyle name="Normal 18 2 2 2 2 2 2 3 2 3" xfId="31290" xr:uid="{00000000-0005-0000-0000-0000110A0000}"/>
    <cellStyle name="Normal 18 2 2 2 2 2 2 3 3" xfId="11172" xr:uid="{00000000-0005-0000-0000-0000120A0000}"/>
    <cellStyle name="Normal 18 2 2 2 2 2 2 3 3 2" xfId="41506" xr:uid="{00000000-0005-0000-0000-0000130A0000}"/>
    <cellStyle name="Normal 18 2 2 2 2 2 2 3 3 3" xfId="26273" xr:uid="{00000000-0005-0000-0000-0000140A0000}"/>
    <cellStyle name="Normal 18 2 2 2 2 2 2 3 4" xfId="36493" xr:uid="{00000000-0005-0000-0000-0000150A0000}"/>
    <cellStyle name="Normal 18 2 2 2 2 2 2 3 5" xfId="21260" xr:uid="{00000000-0005-0000-0000-0000160A0000}"/>
    <cellStyle name="Normal 18 2 2 2 2 2 2 4" xfId="12850" xr:uid="{00000000-0005-0000-0000-0000170A0000}"/>
    <cellStyle name="Normal 18 2 2 2 2 2 2 4 2" xfId="43181" xr:uid="{00000000-0005-0000-0000-0000180A0000}"/>
    <cellStyle name="Normal 18 2 2 2 2 2 2 4 3" xfId="27948" xr:uid="{00000000-0005-0000-0000-0000190A0000}"/>
    <cellStyle name="Normal 18 2 2 2 2 2 2 5" xfId="7829" xr:uid="{00000000-0005-0000-0000-00001A0A0000}"/>
    <cellStyle name="Normal 18 2 2 2 2 2 2 5 2" xfId="38164" xr:uid="{00000000-0005-0000-0000-00001B0A0000}"/>
    <cellStyle name="Normal 18 2 2 2 2 2 2 5 3" xfId="22931" xr:uid="{00000000-0005-0000-0000-00001C0A0000}"/>
    <cellStyle name="Normal 18 2 2 2 2 2 2 6" xfId="33152" xr:uid="{00000000-0005-0000-0000-00001D0A0000}"/>
    <cellStyle name="Normal 18 2 2 2 2 2 2 7" xfId="17918" xr:uid="{00000000-0005-0000-0000-00001E0A0000}"/>
    <cellStyle name="Normal 18 2 2 2 2 2 3" xfId="3611" xr:uid="{00000000-0005-0000-0000-00001F0A0000}"/>
    <cellStyle name="Normal 18 2 2 2 2 2 3 2" xfId="13685" xr:uid="{00000000-0005-0000-0000-0000200A0000}"/>
    <cellStyle name="Normal 18 2 2 2 2 2 3 2 2" xfId="44016" xr:uid="{00000000-0005-0000-0000-0000210A0000}"/>
    <cellStyle name="Normal 18 2 2 2 2 2 3 2 3" xfId="28783" xr:uid="{00000000-0005-0000-0000-0000220A0000}"/>
    <cellStyle name="Normal 18 2 2 2 2 2 3 3" xfId="8665" xr:uid="{00000000-0005-0000-0000-0000230A0000}"/>
    <cellStyle name="Normal 18 2 2 2 2 2 3 3 2" xfId="38999" xr:uid="{00000000-0005-0000-0000-0000240A0000}"/>
    <cellStyle name="Normal 18 2 2 2 2 2 3 3 3" xfId="23766" xr:uid="{00000000-0005-0000-0000-0000250A0000}"/>
    <cellStyle name="Normal 18 2 2 2 2 2 3 4" xfId="33986" xr:uid="{00000000-0005-0000-0000-0000260A0000}"/>
    <cellStyle name="Normal 18 2 2 2 2 2 3 5" xfId="18753" xr:uid="{00000000-0005-0000-0000-0000270A0000}"/>
    <cellStyle name="Normal 18 2 2 2 2 2 4" xfId="5304" xr:uid="{00000000-0005-0000-0000-0000280A0000}"/>
    <cellStyle name="Normal 18 2 2 2 2 2 4 2" xfId="15356" xr:uid="{00000000-0005-0000-0000-0000290A0000}"/>
    <cellStyle name="Normal 18 2 2 2 2 2 4 2 2" xfId="45687" xr:uid="{00000000-0005-0000-0000-00002A0A0000}"/>
    <cellStyle name="Normal 18 2 2 2 2 2 4 2 3" xfId="30454" xr:uid="{00000000-0005-0000-0000-00002B0A0000}"/>
    <cellStyle name="Normal 18 2 2 2 2 2 4 3" xfId="10336" xr:uid="{00000000-0005-0000-0000-00002C0A0000}"/>
    <cellStyle name="Normal 18 2 2 2 2 2 4 3 2" xfId="40670" xr:uid="{00000000-0005-0000-0000-00002D0A0000}"/>
    <cellStyle name="Normal 18 2 2 2 2 2 4 3 3" xfId="25437" xr:uid="{00000000-0005-0000-0000-00002E0A0000}"/>
    <cellStyle name="Normal 18 2 2 2 2 2 4 4" xfId="35657" xr:uid="{00000000-0005-0000-0000-00002F0A0000}"/>
    <cellStyle name="Normal 18 2 2 2 2 2 4 5" xfId="20424" xr:uid="{00000000-0005-0000-0000-0000300A0000}"/>
    <cellStyle name="Normal 18 2 2 2 2 2 5" xfId="12014" xr:uid="{00000000-0005-0000-0000-0000310A0000}"/>
    <cellStyle name="Normal 18 2 2 2 2 2 5 2" xfId="42345" xr:uid="{00000000-0005-0000-0000-0000320A0000}"/>
    <cellStyle name="Normal 18 2 2 2 2 2 5 3" xfId="27112" xr:uid="{00000000-0005-0000-0000-0000330A0000}"/>
    <cellStyle name="Normal 18 2 2 2 2 2 6" xfId="6993" xr:uid="{00000000-0005-0000-0000-0000340A0000}"/>
    <cellStyle name="Normal 18 2 2 2 2 2 6 2" xfId="37328" xr:uid="{00000000-0005-0000-0000-0000350A0000}"/>
    <cellStyle name="Normal 18 2 2 2 2 2 6 3" xfId="22095" xr:uid="{00000000-0005-0000-0000-0000360A0000}"/>
    <cellStyle name="Normal 18 2 2 2 2 2 7" xfId="32316" xr:uid="{00000000-0005-0000-0000-0000370A0000}"/>
    <cellStyle name="Normal 18 2 2 2 2 2 8" xfId="17082" xr:uid="{00000000-0005-0000-0000-0000380A0000}"/>
    <cellStyle name="Normal 18 2 2 2 2 3" xfId="2340" xr:uid="{00000000-0005-0000-0000-0000390A0000}"/>
    <cellStyle name="Normal 18 2 2 2 2 3 2" xfId="4030" xr:uid="{00000000-0005-0000-0000-00003A0A0000}"/>
    <cellStyle name="Normal 18 2 2 2 2 3 2 2" xfId="14103" xr:uid="{00000000-0005-0000-0000-00003B0A0000}"/>
    <cellStyle name="Normal 18 2 2 2 2 3 2 2 2" xfId="44434" xr:uid="{00000000-0005-0000-0000-00003C0A0000}"/>
    <cellStyle name="Normal 18 2 2 2 2 3 2 2 3" xfId="29201" xr:uid="{00000000-0005-0000-0000-00003D0A0000}"/>
    <cellStyle name="Normal 18 2 2 2 2 3 2 3" xfId="9083" xr:uid="{00000000-0005-0000-0000-00003E0A0000}"/>
    <cellStyle name="Normal 18 2 2 2 2 3 2 3 2" xfId="39417" xr:uid="{00000000-0005-0000-0000-00003F0A0000}"/>
    <cellStyle name="Normal 18 2 2 2 2 3 2 3 3" xfId="24184" xr:uid="{00000000-0005-0000-0000-0000400A0000}"/>
    <cellStyle name="Normal 18 2 2 2 2 3 2 4" xfId="34404" xr:uid="{00000000-0005-0000-0000-0000410A0000}"/>
    <cellStyle name="Normal 18 2 2 2 2 3 2 5" xfId="19171" xr:uid="{00000000-0005-0000-0000-0000420A0000}"/>
    <cellStyle name="Normal 18 2 2 2 2 3 3" xfId="5722" xr:uid="{00000000-0005-0000-0000-0000430A0000}"/>
    <cellStyle name="Normal 18 2 2 2 2 3 3 2" xfId="15774" xr:uid="{00000000-0005-0000-0000-0000440A0000}"/>
    <cellStyle name="Normal 18 2 2 2 2 3 3 2 2" xfId="46105" xr:uid="{00000000-0005-0000-0000-0000450A0000}"/>
    <cellStyle name="Normal 18 2 2 2 2 3 3 2 3" xfId="30872" xr:uid="{00000000-0005-0000-0000-0000460A0000}"/>
    <cellStyle name="Normal 18 2 2 2 2 3 3 3" xfId="10754" xr:uid="{00000000-0005-0000-0000-0000470A0000}"/>
    <cellStyle name="Normal 18 2 2 2 2 3 3 3 2" xfId="41088" xr:uid="{00000000-0005-0000-0000-0000480A0000}"/>
    <cellStyle name="Normal 18 2 2 2 2 3 3 3 3" xfId="25855" xr:uid="{00000000-0005-0000-0000-0000490A0000}"/>
    <cellStyle name="Normal 18 2 2 2 2 3 3 4" xfId="36075" xr:uid="{00000000-0005-0000-0000-00004A0A0000}"/>
    <cellStyle name="Normal 18 2 2 2 2 3 3 5" xfId="20842" xr:uid="{00000000-0005-0000-0000-00004B0A0000}"/>
    <cellStyle name="Normal 18 2 2 2 2 3 4" xfId="12432" xr:uid="{00000000-0005-0000-0000-00004C0A0000}"/>
    <cellStyle name="Normal 18 2 2 2 2 3 4 2" xfId="42763" xr:uid="{00000000-0005-0000-0000-00004D0A0000}"/>
    <cellStyle name="Normal 18 2 2 2 2 3 4 3" xfId="27530" xr:uid="{00000000-0005-0000-0000-00004E0A0000}"/>
    <cellStyle name="Normal 18 2 2 2 2 3 5" xfId="7411" xr:uid="{00000000-0005-0000-0000-00004F0A0000}"/>
    <cellStyle name="Normal 18 2 2 2 2 3 5 2" xfId="37746" xr:uid="{00000000-0005-0000-0000-0000500A0000}"/>
    <cellStyle name="Normal 18 2 2 2 2 3 5 3" xfId="22513" xr:uid="{00000000-0005-0000-0000-0000510A0000}"/>
    <cellStyle name="Normal 18 2 2 2 2 3 6" xfId="32734" xr:uid="{00000000-0005-0000-0000-0000520A0000}"/>
    <cellStyle name="Normal 18 2 2 2 2 3 7" xfId="17500" xr:uid="{00000000-0005-0000-0000-0000530A0000}"/>
    <cellStyle name="Normal 18 2 2 2 2 4" xfId="3193" xr:uid="{00000000-0005-0000-0000-0000540A0000}"/>
    <cellStyle name="Normal 18 2 2 2 2 4 2" xfId="13267" xr:uid="{00000000-0005-0000-0000-0000550A0000}"/>
    <cellStyle name="Normal 18 2 2 2 2 4 2 2" xfId="43598" xr:uid="{00000000-0005-0000-0000-0000560A0000}"/>
    <cellStyle name="Normal 18 2 2 2 2 4 2 3" xfId="28365" xr:uid="{00000000-0005-0000-0000-0000570A0000}"/>
    <cellStyle name="Normal 18 2 2 2 2 4 3" xfId="8247" xr:uid="{00000000-0005-0000-0000-0000580A0000}"/>
    <cellStyle name="Normal 18 2 2 2 2 4 3 2" xfId="38581" xr:uid="{00000000-0005-0000-0000-0000590A0000}"/>
    <cellStyle name="Normal 18 2 2 2 2 4 3 3" xfId="23348" xr:uid="{00000000-0005-0000-0000-00005A0A0000}"/>
    <cellStyle name="Normal 18 2 2 2 2 4 4" xfId="33568" xr:uid="{00000000-0005-0000-0000-00005B0A0000}"/>
    <cellStyle name="Normal 18 2 2 2 2 4 5" xfId="18335" xr:uid="{00000000-0005-0000-0000-00005C0A0000}"/>
    <cellStyle name="Normal 18 2 2 2 2 5" xfId="4886" xr:uid="{00000000-0005-0000-0000-00005D0A0000}"/>
    <cellStyle name="Normal 18 2 2 2 2 5 2" xfId="14938" xr:uid="{00000000-0005-0000-0000-00005E0A0000}"/>
    <cellStyle name="Normal 18 2 2 2 2 5 2 2" xfId="45269" xr:uid="{00000000-0005-0000-0000-00005F0A0000}"/>
    <cellStyle name="Normal 18 2 2 2 2 5 2 3" xfId="30036" xr:uid="{00000000-0005-0000-0000-0000600A0000}"/>
    <cellStyle name="Normal 18 2 2 2 2 5 3" xfId="9918" xr:uid="{00000000-0005-0000-0000-0000610A0000}"/>
    <cellStyle name="Normal 18 2 2 2 2 5 3 2" xfId="40252" xr:uid="{00000000-0005-0000-0000-0000620A0000}"/>
    <cellStyle name="Normal 18 2 2 2 2 5 3 3" xfId="25019" xr:uid="{00000000-0005-0000-0000-0000630A0000}"/>
    <cellStyle name="Normal 18 2 2 2 2 5 4" xfId="35239" xr:uid="{00000000-0005-0000-0000-0000640A0000}"/>
    <cellStyle name="Normal 18 2 2 2 2 5 5" xfId="20006" xr:uid="{00000000-0005-0000-0000-0000650A0000}"/>
    <cellStyle name="Normal 18 2 2 2 2 6" xfId="11596" xr:uid="{00000000-0005-0000-0000-0000660A0000}"/>
    <cellStyle name="Normal 18 2 2 2 2 6 2" xfId="41927" xr:uid="{00000000-0005-0000-0000-0000670A0000}"/>
    <cellStyle name="Normal 18 2 2 2 2 6 3" xfId="26694" xr:uid="{00000000-0005-0000-0000-0000680A0000}"/>
    <cellStyle name="Normal 18 2 2 2 2 7" xfId="6575" xr:uid="{00000000-0005-0000-0000-0000690A0000}"/>
    <cellStyle name="Normal 18 2 2 2 2 7 2" xfId="36910" xr:uid="{00000000-0005-0000-0000-00006A0A0000}"/>
    <cellStyle name="Normal 18 2 2 2 2 7 3" xfId="21677" xr:uid="{00000000-0005-0000-0000-00006B0A0000}"/>
    <cellStyle name="Normal 18 2 2 2 2 8" xfId="31898" xr:uid="{00000000-0005-0000-0000-00006C0A0000}"/>
    <cellStyle name="Normal 18 2 2 2 2 9" xfId="16664" xr:uid="{00000000-0005-0000-0000-00006D0A0000}"/>
    <cellStyle name="Normal 18 2 2 2 3" xfId="1711" xr:uid="{00000000-0005-0000-0000-00006E0A0000}"/>
    <cellStyle name="Normal 18 2 2 2 3 2" xfId="2550" xr:uid="{00000000-0005-0000-0000-00006F0A0000}"/>
    <cellStyle name="Normal 18 2 2 2 3 2 2" xfId="4240" xr:uid="{00000000-0005-0000-0000-0000700A0000}"/>
    <cellStyle name="Normal 18 2 2 2 3 2 2 2" xfId="14313" xr:uid="{00000000-0005-0000-0000-0000710A0000}"/>
    <cellStyle name="Normal 18 2 2 2 3 2 2 2 2" xfId="44644" xr:uid="{00000000-0005-0000-0000-0000720A0000}"/>
    <cellStyle name="Normal 18 2 2 2 3 2 2 2 3" xfId="29411" xr:uid="{00000000-0005-0000-0000-0000730A0000}"/>
    <cellStyle name="Normal 18 2 2 2 3 2 2 3" xfId="9293" xr:uid="{00000000-0005-0000-0000-0000740A0000}"/>
    <cellStyle name="Normal 18 2 2 2 3 2 2 3 2" xfId="39627" xr:uid="{00000000-0005-0000-0000-0000750A0000}"/>
    <cellStyle name="Normal 18 2 2 2 3 2 2 3 3" xfId="24394" xr:uid="{00000000-0005-0000-0000-0000760A0000}"/>
    <cellStyle name="Normal 18 2 2 2 3 2 2 4" xfId="34614" xr:uid="{00000000-0005-0000-0000-0000770A0000}"/>
    <cellStyle name="Normal 18 2 2 2 3 2 2 5" xfId="19381" xr:uid="{00000000-0005-0000-0000-0000780A0000}"/>
    <cellStyle name="Normal 18 2 2 2 3 2 3" xfId="5932" xr:uid="{00000000-0005-0000-0000-0000790A0000}"/>
    <cellStyle name="Normal 18 2 2 2 3 2 3 2" xfId="15984" xr:uid="{00000000-0005-0000-0000-00007A0A0000}"/>
    <cellStyle name="Normal 18 2 2 2 3 2 3 2 2" xfId="46315" xr:uid="{00000000-0005-0000-0000-00007B0A0000}"/>
    <cellStyle name="Normal 18 2 2 2 3 2 3 2 3" xfId="31082" xr:uid="{00000000-0005-0000-0000-00007C0A0000}"/>
    <cellStyle name="Normal 18 2 2 2 3 2 3 3" xfId="10964" xr:uid="{00000000-0005-0000-0000-00007D0A0000}"/>
    <cellStyle name="Normal 18 2 2 2 3 2 3 3 2" xfId="41298" xr:uid="{00000000-0005-0000-0000-00007E0A0000}"/>
    <cellStyle name="Normal 18 2 2 2 3 2 3 3 3" xfId="26065" xr:uid="{00000000-0005-0000-0000-00007F0A0000}"/>
    <cellStyle name="Normal 18 2 2 2 3 2 3 4" xfId="36285" xr:uid="{00000000-0005-0000-0000-0000800A0000}"/>
    <cellStyle name="Normal 18 2 2 2 3 2 3 5" xfId="21052" xr:uid="{00000000-0005-0000-0000-0000810A0000}"/>
    <cellStyle name="Normal 18 2 2 2 3 2 4" xfId="12642" xr:uid="{00000000-0005-0000-0000-0000820A0000}"/>
    <cellStyle name="Normal 18 2 2 2 3 2 4 2" xfId="42973" xr:uid="{00000000-0005-0000-0000-0000830A0000}"/>
    <cellStyle name="Normal 18 2 2 2 3 2 4 3" xfId="27740" xr:uid="{00000000-0005-0000-0000-0000840A0000}"/>
    <cellStyle name="Normal 18 2 2 2 3 2 5" xfId="7621" xr:uid="{00000000-0005-0000-0000-0000850A0000}"/>
    <cellStyle name="Normal 18 2 2 2 3 2 5 2" xfId="37956" xr:uid="{00000000-0005-0000-0000-0000860A0000}"/>
    <cellStyle name="Normal 18 2 2 2 3 2 5 3" xfId="22723" xr:uid="{00000000-0005-0000-0000-0000870A0000}"/>
    <cellStyle name="Normal 18 2 2 2 3 2 6" xfId="32944" xr:uid="{00000000-0005-0000-0000-0000880A0000}"/>
    <cellStyle name="Normal 18 2 2 2 3 2 7" xfId="17710" xr:uid="{00000000-0005-0000-0000-0000890A0000}"/>
    <cellStyle name="Normal 18 2 2 2 3 3" xfId="3403" xr:uid="{00000000-0005-0000-0000-00008A0A0000}"/>
    <cellStyle name="Normal 18 2 2 2 3 3 2" xfId="13477" xr:uid="{00000000-0005-0000-0000-00008B0A0000}"/>
    <cellStyle name="Normal 18 2 2 2 3 3 2 2" xfId="43808" xr:uid="{00000000-0005-0000-0000-00008C0A0000}"/>
    <cellStyle name="Normal 18 2 2 2 3 3 2 3" xfId="28575" xr:uid="{00000000-0005-0000-0000-00008D0A0000}"/>
    <cellStyle name="Normal 18 2 2 2 3 3 3" xfId="8457" xr:uid="{00000000-0005-0000-0000-00008E0A0000}"/>
    <cellStyle name="Normal 18 2 2 2 3 3 3 2" xfId="38791" xr:uid="{00000000-0005-0000-0000-00008F0A0000}"/>
    <cellStyle name="Normal 18 2 2 2 3 3 3 3" xfId="23558" xr:uid="{00000000-0005-0000-0000-0000900A0000}"/>
    <cellStyle name="Normal 18 2 2 2 3 3 4" xfId="33778" xr:uid="{00000000-0005-0000-0000-0000910A0000}"/>
    <cellStyle name="Normal 18 2 2 2 3 3 5" xfId="18545" xr:uid="{00000000-0005-0000-0000-0000920A0000}"/>
    <cellStyle name="Normal 18 2 2 2 3 4" xfId="5096" xr:uid="{00000000-0005-0000-0000-0000930A0000}"/>
    <cellStyle name="Normal 18 2 2 2 3 4 2" xfId="15148" xr:uid="{00000000-0005-0000-0000-0000940A0000}"/>
    <cellStyle name="Normal 18 2 2 2 3 4 2 2" xfId="45479" xr:uid="{00000000-0005-0000-0000-0000950A0000}"/>
    <cellStyle name="Normal 18 2 2 2 3 4 2 3" xfId="30246" xr:uid="{00000000-0005-0000-0000-0000960A0000}"/>
    <cellStyle name="Normal 18 2 2 2 3 4 3" xfId="10128" xr:uid="{00000000-0005-0000-0000-0000970A0000}"/>
    <cellStyle name="Normal 18 2 2 2 3 4 3 2" xfId="40462" xr:uid="{00000000-0005-0000-0000-0000980A0000}"/>
    <cellStyle name="Normal 18 2 2 2 3 4 3 3" xfId="25229" xr:uid="{00000000-0005-0000-0000-0000990A0000}"/>
    <cellStyle name="Normal 18 2 2 2 3 4 4" xfId="35449" xr:uid="{00000000-0005-0000-0000-00009A0A0000}"/>
    <cellStyle name="Normal 18 2 2 2 3 4 5" xfId="20216" xr:uid="{00000000-0005-0000-0000-00009B0A0000}"/>
    <cellStyle name="Normal 18 2 2 2 3 5" xfId="11806" xr:uid="{00000000-0005-0000-0000-00009C0A0000}"/>
    <cellStyle name="Normal 18 2 2 2 3 5 2" xfId="42137" xr:uid="{00000000-0005-0000-0000-00009D0A0000}"/>
    <cellStyle name="Normal 18 2 2 2 3 5 3" xfId="26904" xr:uid="{00000000-0005-0000-0000-00009E0A0000}"/>
    <cellStyle name="Normal 18 2 2 2 3 6" xfId="6785" xr:uid="{00000000-0005-0000-0000-00009F0A0000}"/>
    <cellStyle name="Normal 18 2 2 2 3 6 2" xfId="37120" xr:uid="{00000000-0005-0000-0000-0000A00A0000}"/>
    <cellStyle name="Normal 18 2 2 2 3 6 3" xfId="21887" xr:uid="{00000000-0005-0000-0000-0000A10A0000}"/>
    <cellStyle name="Normal 18 2 2 2 3 7" xfId="32108" xr:uid="{00000000-0005-0000-0000-0000A20A0000}"/>
    <cellStyle name="Normal 18 2 2 2 3 8" xfId="16874" xr:uid="{00000000-0005-0000-0000-0000A30A0000}"/>
    <cellStyle name="Normal 18 2 2 2 4" xfId="2132" xr:uid="{00000000-0005-0000-0000-0000A40A0000}"/>
    <cellStyle name="Normal 18 2 2 2 4 2" xfId="3822" xr:uid="{00000000-0005-0000-0000-0000A50A0000}"/>
    <cellStyle name="Normal 18 2 2 2 4 2 2" xfId="13895" xr:uid="{00000000-0005-0000-0000-0000A60A0000}"/>
    <cellStyle name="Normal 18 2 2 2 4 2 2 2" xfId="44226" xr:uid="{00000000-0005-0000-0000-0000A70A0000}"/>
    <cellStyle name="Normal 18 2 2 2 4 2 2 3" xfId="28993" xr:uid="{00000000-0005-0000-0000-0000A80A0000}"/>
    <cellStyle name="Normal 18 2 2 2 4 2 3" xfId="8875" xr:uid="{00000000-0005-0000-0000-0000A90A0000}"/>
    <cellStyle name="Normal 18 2 2 2 4 2 3 2" xfId="39209" xr:uid="{00000000-0005-0000-0000-0000AA0A0000}"/>
    <cellStyle name="Normal 18 2 2 2 4 2 3 3" xfId="23976" xr:uid="{00000000-0005-0000-0000-0000AB0A0000}"/>
    <cellStyle name="Normal 18 2 2 2 4 2 4" xfId="34196" xr:uid="{00000000-0005-0000-0000-0000AC0A0000}"/>
    <cellStyle name="Normal 18 2 2 2 4 2 5" xfId="18963" xr:uid="{00000000-0005-0000-0000-0000AD0A0000}"/>
    <cellStyle name="Normal 18 2 2 2 4 3" xfId="5514" xr:uid="{00000000-0005-0000-0000-0000AE0A0000}"/>
    <cellStyle name="Normal 18 2 2 2 4 3 2" xfId="15566" xr:uid="{00000000-0005-0000-0000-0000AF0A0000}"/>
    <cellStyle name="Normal 18 2 2 2 4 3 2 2" xfId="45897" xr:uid="{00000000-0005-0000-0000-0000B00A0000}"/>
    <cellStyle name="Normal 18 2 2 2 4 3 2 3" xfId="30664" xr:uid="{00000000-0005-0000-0000-0000B10A0000}"/>
    <cellStyle name="Normal 18 2 2 2 4 3 3" xfId="10546" xr:uid="{00000000-0005-0000-0000-0000B20A0000}"/>
    <cellStyle name="Normal 18 2 2 2 4 3 3 2" xfId="40880" xr:uid="{00000000-0005-0000-0000-0000B30A0000}"/>
    <cellStyle name="Normal 18 2 2 2 4 3 3 3" xfId="25647" xr:uid="{00000000-0005-0000-0000-0000B40A0000}"/>
    <cellStyle name="Normal 18 2 2 2 4 3 4" xfId="35867" xr:uid="{00000000-0005-0000-0000-0000B50A0000}"/>
    <cellStyle name="Normal 18 2 2 2 4 3 5" xfId="20634" xr:uid="{00000000-0005-0000-0000-0000B60A0000}"/>
    <cellStyle name="Normal 18 2 2 2 4 4" xfId="12224" xr:uid="{00000000-0005-0000-0000-0000B70A0000}"/>
    <cellStyle name="Normal 18 2 2 2 4 4 2" xfId="42555" xr:uid="{00000000-0005-0000-0000-0000B80A0000}"/>
    <cellStyle name="Normal 18 2 2 2 4 4 3" xfId="27322" xr:uid="{00000000-0005-0000-0000-0000B90A0000}"/>
    <cellStyle name="Normal 18 2 2 2 4 5" xfId="7203" xr:uid="{00000000-0005-0000-0000-0000BA0A0000}"/>
    <cellStyle name="Normal 18 2 2 2 4 5 2" xfId="37538" xr:uid="{00000000-0005-0000-0000-0000BB0A0000}"/>
    <cellStyle name="Normal 18 2 2 2 4 5 3" xfId="22305" xr:uid="{00000000-0005-0000-0000-0000BC0A0000}"/>
    <cellStyle name="Normal 18 2 2 2 4 6" xfId="32526" xr:uid="{00000000-0005-0000-0000-0000BD0A0000}"/>
    <cellStyle name="Normal 18 2 2 2 4 7" xfId="17292" xr:uid="{00000000-0005-0000-0000-0000BE0A0000}"/>
    <cellStyle name="Normal 18 2 2 2 5" xfId="2985" xr:uid="{00000000-0005-0000-0000-0000BF0A0000}"/>
    <cellStyle name="Normal 18 2 2 2 5 2" xfId="13059" xr:uid="{00000000-0005-0000-0000-0000C00A0000}"/>
    <cellStyle name="Normal 18 2 2 2 5 2 2" xfId="43390" xr:uid="{00000000-0005-0000-0000-0000C10A0000}"/>
    <cellStyle name="Normal 18 2 2 2 5 2 3" xfId="28157" xr:uid="{00000000-0005-0000-0000-0000C20A0000}"/>
    <cellStyle name="Normal 18 2 2 2 5 3" xfId="8039" xr:uid="{00000000-0005-0000-0000-0000C30A0000}"/>
    <cellStyle name="Normal 18 2 2 2 5 3 2" xfId="38373" xr:uid="{00000000-0005-0000-0000-0000C40A0000}"/>
    <cellStyle name="Normal 18 2 2 2 5 3 3" xfId="23140" xr:uid="{00000000-0005-0000-0000-0000C50A0000}"/>
    <cellStyle name="Normal 18 2 2 2 5 4" xfId="33360" xr:uid="{00000000-0005-0000-0000-0000C60A0000}"/>
    <cellStyle name="Normal 18 2 2 2 5 5" xfId="18127" xr:uid="{00000000-0005-0000-0000-0000C70A0000}"/>
    <cellStyle name="Normal 18 2 2 2 6" xfId="4678" xr:uid="{00000000-0005-0000-0000-0000C80A0000}"/>
    <cellStyle name="Normal 18 2 2 2 6 2" xfId="14730" xr:uid="{00000000-0005-0000-0000-0000C90A0000}"/>
    <cellStyle name="Normal 18 2 2 2 6 2 2" xfId="45061" xr:uid="{00000000-0005-0000-0000-0000CA0A0000}"/>
    <cellStyle name="Normal 18 2 2 2 6 2 3" xfId="29828" xr:uid="{00000000-0005-0000-0000-0000CB0A0000}"/>
    <cellStyle name="Normal 18 2 2 2 6 3" xfId="9710" xr:uid="{00000000-0005-0000-0000-0000CC0A0000}"/>
    <cellStyle name="Normal 18 2 2 2 6 3 2" xfId="40044" xr:uid="{00000000-0005-0000-0000-0000CD0A0000}"/>
    <cellStyle name="Normal 18 2 2 2 6 3 3" xfId="24811" xr:uid="{00000000-0005-0000-0000-0000CE0A0000}"/>
    <cellStyle name="Normal 18 2 2 2 6 4" xfId="35031" xr:uid="{00000000-0005-0000-0000-0000CF0A0000}"/>
    <cellStyle name="Normal 18 2 2 2 6 5" xfId="19798" xr:uid="{00000000-0005-0000-0000-0000D00A0000}"/>
    <cellStyle name="Normal 18 2 2 2 7" xfId="11388" xr:uid="{00000000-0005-0000-0000-0000D10A0000}"/>
    <cellStyle name="Normal 18 2 2 2 7 2" xfId="41719" xr:uid="{00000000-0005-0000-0000-0000D20A0000}"/>
    <cellStyle name="Normal 18 2 2 2 7 3" xfId="26486" xr:uid="{00000000-0005-0000-0000-0000D30A0000}"/>
    <cellStyle name="Normal 18 2 2 2 8" xfId="6367" xr:uid="{00000000-0005-0000-0000-0000D40A0000}"/>
    <cellStyle name="Normal 18 2 2 2 8 2" xfId="36702" xr:uid="{00000000-0005-0000-0000-0000D50A0000}"/>
    <cellStyle name="Normal 18 2 2 2 8 3" xfId="21469" xr:uid="{00000000-0005-0000-0000-0000D60A0000}"/>
    <cellStyle name="Normal 18 2 2 2 9" xfId="31690" xr:uid="{00000000-0005-0000-0000-0000D70A0000}"/>
    <cellStyle name="Normal 18 2 2 3" xfId="1394" xr:uid="{00000000-0005-0000-0000-0000D80A0000}"/>
    <cellStyle name="Normal 18 2 2 3 2" xfId="1815" xr:uid="{00000000-0005-0000-0000-0000D90A0000}"/>
    <cellStyle name="Normal 18 2 2 3 2 2" xfId="2654" xr:uid="{00000000-0005-0000-0000-0000DA0A0000}"/>
    <cellStyle name="Normal 18 2 2 3 2 2 2" xfId="4344" xr:uid="{00000000-0005-0000-0000-0000DB0A0000}"/>
    <cellStyle name="Normal 18 2 2 3 2 2 2 2" xfId="14417" xr:uid="{00000000-0005-0000-0000-0000DC0A0000}"/>
    <cellStyle name="Normal 18 2 2 3 2 2 2 2 2" xfId="44748" xr:uid="{00000000-0005-0000-0000-0000DD0A0000}"/>
    <cellStyle name="Normal 18 2 2 3 2 2 2 2 3" xfId="29515" xr:uid="{00000000-0005-0000-0000-0000DE0A0000}"/>
    <cellStyle name="Normal 18 2 2 3 2 2 2 3" xfId="9397" xr:uid="{00000000-0005-0000-0000-0000DF0A0000}"/>
    <cellStyle name="Normal 18 2 2 3 2 2 2 3 2" xfId="39731" xr:uid="{00000000-0005-0000-0000-0000E00A0000}"/>
    <cellStyle name="Normal 18 2 2 3 2 2 2 3 3" xfId="24498" xr:uid="{00000000-0005-0000-0000-0000E10A0000}"/>
    <cellStyle name="Normal 18 2 2 3 2 2 2 4" xfId="34718" xr:uid="{00000000-0005-0000-0000-0000E20A0000}"/>
    <cellStyle name="Normal 18 2 2 3 2 2 2 5" xfId="19485" xr:uid="{00000000-0005-0000-0000-0000E30A0000}"/>
    <cellStyle name="Normal 18 2 2 3 2 2 3" xfId="6036" xr:uid="{00000000-0005-0000-0000-0000E40A0000}"/>
    <cellStyle name="Normal 18 2 2 3 2 2 3 2" xfId="16088" xr:uid="{00000000-0005-0000-0000-0000E50A0000}"/>
    <cellStyle name="Normal 18 2 2 3 2 2 3 2 2" xfId="46419" xr:uid="{00000000-0005-0000-0000-0000E60A0000}"/>
    <cellStyle name="Normal 18 2 2 3 2 2 3 2 3" xfId="31186" xr:uid="{00000000-0005-0000-0000-0000E70A0000}"/>
    <cellStyle name="Normal 18 2 2 3 2 2 3 3" xfId="11068" xr:uid="{00000000-0005-0000-0000-0000E80A0000}"/>
    <cellStyle name="Normal 18 2 2 3 2 2 3 3 2" xfId="41402" xr:uid="{00000000-0005-0000-0000-0000E90A0000}"/>
    <cellStyle name="Normal 18 2 2 3 2 2 3 3 3" xfId="26169" xr:uid="{00000000-0005-0000-0000-0000EA0A0000}"/>
    <cellStyle name="Normal 18 2 2 3 2 2 3 4" xfId="36389" xr:uid="{00000000-0005-0000-0000-0000EB0A0000}"/>
    <cellStyle name="Normal 18 2 2 3 2 2 3 5" xfId="21156" xr:uid="{00000000-0005-0000-0000-0000EC0A0000}"/>
    <cellStyle name="Normal 18 2 2 3 2 2 4" xfId="12746" xr:uid="{00000000-0005-0000-0000-0000ED0A0000}"/>
    <cellStyle name="Normal 18 2 2 3 2 2 4 2" xfId="43077" xr:uid="{00000000-0005-0000-0000-0000EE0A0000}"/>
    <cellStyle name="Normal 18 2 2 3 2 2 4 3" xfId="27844" xr:uid="{00000000-0005-0000-0000-0000EF0A0000}"/>
    <cellStyle name="Normal 18 2 2 3 2 2 5" xfId="7725" xr:uid="{00000000-0005-0000-0000-0000F00A0000}"/>
    <cellStyle name="Normal 18 2 2 3 2 2 5 2" xfId="38060" xr:uid="{00000000-0005-0000-0000-0000F10A0000}"/>
    <cellStyle name="Normal 18 2 2 3 2 2 5 3" xfId="22827" xr:uid="{00000000-0005-0000-0000-0000F20A0000}"/>
    <cellStyle name="Normal 18 2 2 3 2 2 6" xfId="33048" xr:uid="{00000000-0005-0000-0000-0000F30A0000}"/>
    <cellStyle name="Normal 18 2 2 3 2 2 7" xfId="17814" xr:uid="{00000000-0005-0000-0000-0000F40A0000}"/>
    <cellStyle name="Normal 18 2 2 3 2 3" xfId="3507" xr:uid="{00000000-0005-0000-0000-0000F50A0000}"/>
    <cellStyle name="Normal 18 2 2 3 2 3 2" xfId="13581" xr:uid="{00000000-0005-0000-0000-0000F60A0000}"/>
    <cellStyle name="Normal 18 2 2 3 2 3 2 2" xfId="43912" xr:uid="{00000000-0005-0000-0000-0000F70A0000}"/>
    <cellStyle name="Normal 18 2 2 3 2 3 2 3" xfId="28679" xr:uid="{00000000-0005-0000-0000-0000F80A0000}"/>
    <cellStyle name="Normal 18 2 2 3 2 3 3" xfId="8561" xr:uid="{00000000-0005-0000-0000-0000F90A0000}"/>
    <cellStyle name="Normal 18 2 2 3 2 3 3 2" xfId="38895" xr:uid="{00000000-0005-0000-0000-0000FA0A0000}"/>
    <cellStyle name="Normal 18 2 2 3 2 3 3 3" xfId="23662" xr:uid="{00000000-0005-0000-0000-0000FB0A0000}"/>
    <cellStyle name="Normal 18 2 2 3 2 3 4" xfId="33882" xr:uid="{00000000-0005-0000-0000-0000FC0A0000}"/>
    <cellStyle name="Normal 18 2 2 3 2 3 5" xfId="18649" xr:uid="{00000000-0005-0000-0000-0000FD0A0000}"/>
    <cellStyle name="Normal 18 2 2 3 2 4" xfId="5200" xr:uid="{00000000-0005-0000-0000-0000FE0A0000}"/>
    <cellStyle name="Normal 18 2 2 3 2 4 2" xfId="15252" xr:uid="{00000000-0005-0000-0000-0000FF0A0000}"/>
    <cellStyle name="Normal 18 2 2 3 2 4 2 2" xfId="45583" xr:uid="{00000000-0005-0000-0000-0000000B0000}"/>
    <cellStyle name="Normal 18 2 2 3 2 4 2 3" xfId="30350" xr:uid="{00000000-0005-0000-0000-0000010B0000}"/>
    <cellStyle name="Normal 18 2 2 3 2 4 3" xfId="10232" xr:uid="{00000000-0005-0000-0000-0000020B0000}"/>
    <cellStyle name="Normal 18 2 2 3 2 4 3 2" xfId="40566" xr:uid="{00000000-0005-0000-0000-0000030B0000}"/>
    <cellStyle name="Normal 18 2 2 3 2 4 3 3" xfId="25333" xr:uid="{00000000-0005-0000-0000-0000040B0000}"/>
    <cellStyle name="Normal 18 2 2 3 2 4 4" xfId="35553" xr:uid="{00000000-0005-0000-0000-0000050B0000}"/>
    <cellStyle name="Normal 18 2 2 3 2 4 5" xfId="20320" xr:uid="{00000000-0005-0000-0000-0000060B0000}"/>
    <cellStyle name="Normal 18 2 2 3 2 5" xfId="11910" xr:uid="{00000000-0005-0000-0000-0000070B0000}"/>
    <cellStyle name="Normal 18 2 2 3 2 5 2" xfId="42241" xr:uid="{00000000-0005-0000-0000-0000080B0000}"/>
    <cellStyle name="Normal 18 2 2 3 2 5 3" xfId="27008" xr:uid="{00000000-0005-0000-0000-0000090B0000}"/>
    <cellStyle name="Normal 18 2 2 3 2 6" xfId="6889" xr:uid="{00000000-0005-0000-0000-00000A0B0000}"/>
    <cellStyle name="Normal 18 2 2 3 2 6 2" xfId="37224" xr:uid="{00000000-0005-0000-0000-00000B0B0000}"/>
    <cellStyle name="Normal 18 2 2 3 2 6 3" xfId="21991" xr:uid="{00000000-0005-0000-0000-00000C0B0000}"/>
    <cellStyle name="Normal 18 2 2 3 2 7" xfId="32212" xr:uid="{00000000-0005-0000-0000-00000D0B0000}"/>
    <cellStyle name="Normal 18 2 2 3 2 8" xfId="16978" xr:uid="{00000000-0005-0000-0000-00000E0B0000}"/>
    <cellStyle name="Normal 18 2 2 3 3" xfId="2236" xr:uid="{00000000-0005-0000-0000-00000F0B0000}"/>
    <cellStyle name="Normal 18 2 2 3 3 2" xfId="3926" xr:uid="{00000000-0005-0000-0000-0000100B0000}"/>
    <cellStyle name="Normal 18 2 2 3 3 2 2" xfId="13999" xr:uid="{00000000-0005-0000-0000-0000110B0000}"/>
    <cellStyle name="Normal 18 2 2 3 3 2 2 2" xfId="44330" xr:uid="{00000000-0005-0000-0000-0000120B0000}"/>
    <cellStyle name="Normal 18 2 2 3 3 2 2 3" xfId="29097" xr:uid="{00000000-0005-0000-0000-0000130B0000}"/>
    <cellStyle name="Normal 18 2 2 3 3 2 3" xfId="8979" xr:uid="{00000000-0005-0000-0000-0000140B0000}"/>
    <cellStyle name="Normal 18 2 2 3 3 2 3 2" xfId="39313" xr:uid="{00000000-0005-0000-0000-0000150B0000}"/>
    <cellStyle name="Normal 18 2 2 3 3 2 3 3" xfId="24080" xr:uid="{00000000-0005-0000-0000-0000160B0000}"/>
    <cellStyle name="Normal 18 2 2 3 3 2 4" xfId="34300" xr:uid="{00000000-0005-0000-0000-0000170B0000}"/>
    <cellStyle name="Normal 18 2 2 3 3 2 5" xfId="19067" xr:uid="{00000000-0005-0000-0000-0000180B0000}"/>
    <cellStyle name="Normal 18 2 2 3 3 3" xfId="5618" xr:uid="{00000000-0005-0000-0000-0000190B0000}"/>
    <cellStyle name="Normal 18 2 2 3 3 3 2" xfId="15670" xr:uid="{00000000-0005-0000-0000-00001A0B0000}"/>
    <cellStyle name="Normal 18 2 2 3 3 3 2 2" xfId="46001" xr:uid="{00000000-0005-0000-0000-00001B0B0000}"/>
    <cellStyle name="Normal 18 2 2 3 3 3 2 3" xfId="30768" xr:uid="{00000000-0005-0000-0000-00001C0B0000}"/>
    <cellStyle name="Normal 18 2 2 3 3 3 3" xfId="10650" xr:uid="{00000000-0005-0000-0000-00001D0B0000}"/>
    <cellStyle name="Normal 18 2 2 3 3 3 3 2" xfId="40984" xr:uid="{00000000-0005-0000-0000-00001E0B0000}"/>
    <cellStyle name="Normal 18 2 2 3 3 3 3 3" xfId="25751" xr:uid="{00000000-0005-0000-0000-00001F0B0000}"/>
    <cellStyle name="Normal 18 2 2 3 3 3 4" xfId="35971" xr:uid="{00000000-0005-0000-0000-0000200B0000}"/>
    <cellStyle name="Normal 18 2 2 3 3 3 5" xfId="20738" xr:uid="{00000000-0005-0000-0000-0000210B0000}"/>
    <cellStyle name="Normal 18 2 2 3 3 4" xfId="12328" xr:uid="{00000000-0005-0000-0000-0000220B0000}"/>
    <cellStyle name="Normal 18 2 2 3 3 4 2" xfId="42659" xr:uid="{00000000-0005-0000-0000-0000230B0000}"/>
    <cellStyle name="Normal 18 2 2 3 3 4 3" xfId="27426" xr:uid="{00000000-0005-0000-0000-0000240B0000}"/>
    <cellStyle name="Normal 18 2 2 3 3 5" xfId="7307" xr:uid="{00000000-0005-0000-0000-0000250B0000}"/>
    <cellStyle name="Normal 18 2 2 3 3 5 2" xfId="37642" xr:uid="{00000000-0005-0000-0000-0000260B0000}"/>
    <cellStyle name="Normal 18 2 2 3 3 5 3" xfId="22409" xr:uid="{00000000-0005-0000-0000-0000270B0000}"/>
    <cellStyle name="Normal 18 2 2 3 3 6" xfId="32630" xr:uid="{00000000-0005-0000-0000-0000280B0000}"/>
    <cellStyle name="Normal 18 2 2 3 3 7" xfId="17396" xr:uid="{00000000-0005-0000-0000-0000290B0000}"/>
    <cellStyle name="Normal 18 2 2 3 4" xfId="3089" xr:uid="{00000000-0005-0000-0000-00002A0B0000}"/>
    <cellStyle name="Normal 18 2 2 3 4 2" xfId="13163" xr:uid="{00000000-0005-0000-0000-00002B0B0000}"/>
    <cellStyle name="Normal 18 2 2 3 4 2 2" xfId="43494" xr:uid="{00000000-0005-0000-0000-00002C0B0000}"/>
    <cellStyle name="Normal 18 2 2 3 4 2 3" xfId="28261" xr:uid="{00000000-0005-0000-0000-00002D0B0000}"/>
    <cellStyle name="Normal 18 2 2 3 4 3" xfId="8143" xr:uid="{00000000-0005-0000-0000-00002E0B0000}"/>
    <cellStyle name="Normal 18 2 2 3 4 3 2" xfId="38477" xr:uid="{00000000-0005-0000-0000-00002F0B0000}"/>
    <cellStyle name="Normal 18 2 2 3 4 3 3" xfId="23244" xr:uid="{00000000-0005-0000-0000-0000300B0000}"/>
    <cellStyle name="Normal 18 2 2 3 4 4" xfId="33464" xr:uid="{00000000-0005-0000-0000-0000310B0000}"/>
    <cellStyle name="Normal 18 2 2 3 4 5" xfId="18231" xr:uid="{00000000-0005-0000-0000-0000320B0000}"/>
    <cellStyle name="Normal 18 2 2 3 5" xfId="4782" xr:uid="{00000000-0005-0000-0000-0000330B0000}"/>
    <cellStyle name="Normal 18 2 2 3 5 2" xfId="14834" xr:uid="{00000000-0005-0000-0000-0000340B0000}"/>
    <cellStyle name="Normal 18 2 2 3 5 2 2" xfId="45165" xr:uid="{00000000-0005-0000-0000-0000350B0000}"/>
    <cellStyle name="Normal 18 2 2 3 5 2 3" xfId="29932" xr:uid="{00000000-0005-0000-0000-0000360B0000}"/>
    <cellStyle name="Normal 18 2 2 3 5 3" xfId="9814" xr:uid="{00000000-0005-0000-0000-0000370B0000}"/>
    <cellStyle name="Normal 18 2 2 3 5 3 2" xfId="40148" xr:uid="{00000000-0005-0000-0000-0000380B0000}"/>
    <cellStyle name="Normal 18 2 2 3 5 3 3" xfId="24915" xr:uid="{00000000-0005-0000-0000-0000390B0000}"/>
    <cellStyle name="Normal 18 2 2 3 5 4" xfId="35135" xr:uid="{00000000-0005-0000-0000-00003A0B0000}"/>
    <cellStyle name="Normal 18 2 2 3 5 5" xfId="19902" xr:uid="{00000000-0005-0000-0000-00003B0B0000}"/>
    <cellStyle name="Normal 18 2 2 3 6" xfId="11492" xr:uid="{00000000-0005-0000-0000-00003C0B0000}"/>
    <cellStyle name="Normal 18 2 2 3 6 2" xfId="41823" xr:uid="{00000000-0005-0000-0000-00003D0B0000}"/>
    <cellStyle name="Normal 18 2 2 3 6 3" xfId="26590" xr:uid="{00000000-0005-0000-0000-00003E0B0000}"/>
    <cellStyle name="Normal 18 2 2 3 7" xfId="6471" xr:uid="{00000000-0005-0000-0000-00003F0B0000}"/>
    <cellStyle name="Normal 18 2 2 3 7 2" xfId="36806" xr:uid="{00000000-0005-0000-0000-0000400B0000}"/>
    <cellStyle name="Normal 18 2 2 3 7 3" xfId="21573" xr:uid="{00000000-0005-0000-0000-0000410B0000}"/>
    <cellStyle name="Normal 18 2 2 3 8" xfId="31794" xr:uid="{00000000-0005-0000-0000-0000420B0000}"/>
    <cellStyle name="Normal 18 2 2 3 9" xfId="16560" xr:uid="{00000000-0005-0000-0000-0000430B0000}"/>
    <cellStyle name="Normal 18 2 2 4" xfId="1607" xr:uid="{00000000-0005-0000-0000-0000440B0000}"/>
    <cellStyle name="Normal 18 2 2 4 2" xfId="2446" xr:uid="{00000000-0005-0000-0000-0000450B0000}"/>
    <cellStyle name="Normal 18 2 2 4 2 2" xfId="4136" xr:uid="{00000000-0005-0000-0000-0000460B0000}"/>
    <cellStyle name="Normal 18 2 2 4 2 2 2" xfId="14209" xr:uid="{00000000-0005-0000-0000-0000470B0000}"/>
    <cellStyle name="Normal 18 2 2 4 2 2 2 2" xfId="44540" xr:uid="{00000000-0005-0000-0000-0000480B0000}"/>
    <cellStyle name="Normal 18 2 2 4 2 2 2 3" xfId="29307" xr:uid="{00000000-0005-0000-0000-0000490B0000}"/>
    <cellStyle name="Normal 18 2 2 4 2 2 3" xfId="9189" xr:uid="{00000000-0005-0000-0000-00004A0B0000}"/>
    <cellStyle name="Normal 18 2 2 4 2 2 3 2" xfId="39523" xr:uid="{00000000-0005-0000-0000-00004B0B0000}"/>
    <cellStyle name="Normal 18 2 2 4 2 2 3 3" xfId="24290" xr:uid="{00000000-0005-0000-0000-00004C0B0000}"/>
    <cellStyle name="Normal 18 2 2 4 2 2 4" xfId="34510" xr:uid="{00000000-0005-0000-0000-00004D0B0000}"/>
    <cellStyle name="Normal 18 2 2 4 2 2 5" xfId="19277" xr:uid="{00000000-0005-0000-0000-00004E0B0000}"/>
    <cellStyle name="Normal 18 2 2 4 2 3" xfId="5828" xr:uid="{00000000-0005-0000-0000-00004F0B0000}"/>
    <cellStyle name="Normal 18 2 2 4 2 3 2" xfId="15880" xr:uid="{00000000-0005-0000-0000-0000500B0000}"/>
    <cellStyle name="Normal 18 2 2 4 2 3 2 2" xfId="46211" xr:uid="{00000000-0005-0000-0000-0000510B0000}"/>
    <cellStyle name="Normal 18 2 2 4 2 3 2 3" xfId="30978" xr:uid="{00000000-0005-0000-0000-0000520B0000}"/>
    <cellStyle name="Normal 18 2 2 4 2 3 3" xfId="10860" xr:uid="{00000000-0005-0000-0000-0000530B0000}"/>
    <cellStyle name="Normal 18 2 2 4 2 3 3 2" xfId="41194" xr:uid="{00000000-0005-0000-0000-0000540B0000}"/>
    <cellStyle name="Normal 18 2 2 4 2 3 3 3" xfId="25961" xr:uid="{00000000-0005-0000-0000-0000550B0000}"/>
    <cellStyle name="Normal 18 2 2 4 2 3 4" xfId="36181" xr:uid="{00000000-0005-0000-0000-0000560B0000}"/>
    <cellStyle name="Normal 18 2 2 4 2 3 5" xfId="20948" xr:uid="{00000000-0005-0000-0000-0000570B0000}"/>
    <cellStyle name="Normal 18 2 2 4 2 4" xfId="12538" xr:uid="{00000000-0005-0000-0000-0000580B0000}"/>
    <cellStyle name="Normal 18 2 2 4 2 4 2" xfId="42869" xr:uid="{00000000-0005-0000-0000-0000590B0000}"/>
    <cellStyle name="Normal 18 2 2 4 2 4 3" xfId="27636" xr:uid="{00000000-0005-0000-0000-00005A0B0000}"/>
    <cellStyle name="Normal 18 2 2 4 2 5" xfId="7517" xr:uid="{00000000-0005-0000-0000-00005B0B0000}"/>
    <cellStyle name="Normal 18 2 2 4 2 5 2" xfId="37852" xr:uid="{00000000-0005-0000-0000-00005C0B0000}"/>
    <cellStyle name="Normal 18 2 2 4 2 5 3" xfId="22619" xr:uid="{00000000-0005-0000-0000-00005D0B0000}"/>
    <cellStyle name="Normal 18 2 2 4 2 6" xfId="32840" xr:uid="{00000000-0005-0000-0000-00005E0B0000}"/>
    <cellStyle name="Normal 18 2 2 4 2 7" xfId="17606" xr:uid="{00000000-0005-0000-0000-00005F0B0000}"/>
    <cellStyle name="Normal 18 2 2 4 3" xfId="3299" xr:uid="{00000000-0005-0000-0000-0000600B0000}"/>
    <cellStyle name="Normal 18 2 2 4 3 2" xfId="13373" xr:uid="{00000000-0005-0000-0000-0000610B0000}"/>
    <cellStyle name="Normal 18 2 2 4 3 2 2" xfId="43704" xr:uid="{00000000-0005-0000-0000-0000620B0000}"/>
    <cellStyle name="Normal 18 2 2 4 3 2 3" xfId="28471" xr:uid="{00000000-0005-0000-0000-0000630B0000}"/>
    <cellStyle name="Normal 18 2 2 4 3 3" xfId="8353" xr:uid="{00000000-0005-0000-0000-0000640B0000}"/>
    <cellStyle name="Normal 18 2 2 4 3 3 2" xfId="38687" xr:uid="{00000000-0005-0000-0000-0000650B0000}"/>
    <cellStyle name="Normal 18 2 2 4 3 3 3" xfId="23454" xr:uid="{00000000-0005-0000-0000-0000660B0000}"/>
    <cellStyle name="Normal 18 2 2 4 3 4" xfId="33674" xr:uid="{00000000-0005-0000-0000-0000670B0000}"/>
    <cellStyle name="Normal 18 2 2 4 3 5" xfId="18441" xr:uid="{00000000-0005-0000-0000-0000680B0000}"/>
    <cellStyle name="Normal 18 2 2 4 4" xfId="4992" xr:uid="{00000000-0005-0000-0000-0000690B0000}"/>
    <cellStyle name="Normal 18 2 2 4 4 2" xfId="15044" xr:uid="{00000000-0005-0000-0000-00006A0B0000}"/>
    <cellStyle name="Normal 18 2 2 4 4 2 2" xfId="45375" xr:uid="{00000000-0005-0000-0000-00006B0B0000}"/>
    <cellStyle name="Normal 18 2 2 4 4 2 3" xfId="30142" xr:uid="{00000000-0005-0000-0000-00006C0B0000}"/>
    <cellStyle name="Normal 18 2 2 4 4 3" xfId="10024" xr:uid="{00000000-0005-0000-0000-00006D0B0000}"/>
    <cellStyle name="Normal 18 2 2 4 4 3 2" xfId="40358" xr:uid="{00000000-0005-0000-0000-00006E0B0000}"/>
    <cellStyle name="Normal 18 2 2 4 4 3 3" xfId="25125" xr:uid="{00000000-0005-0000-0000-00006F0B0000}"/>
    <cellStyle name="Normal 18 2 2 4 4 4" xfId="35345" xr:uid="{00000000-0005-0000-0000-0000700B0000}"/>
    <cellStyle name="Normal 18 2 2 4 4 5" xfId="20112" xr:uid="{00000000-0005-0000-0000-0000710B0000}"/>
    <cellStyle name="Normal 18 2 2 4 5" xfId="11702" xr:uid="{00000000-0005-0000-0000-0000720B0000}"/>
    <cellStyle name="Normal 18 2 2 4 5 2" xfId="42033" xr:uid="{00000000-0005-0000-0000-0000730B0000}"/>
    <cellStyle name="Normal 18 2 2 4 5 3" xfId="26800" xr:uid="{00000000-0005-0000-0000-0000740B0000}"/>
    <cellStyle name="Normal 18 2 2 4 6" xfId="6681" xr:uid="{00000000-0005-0000-0000-0000750B0000}"/>
    <cellStyle name="Normal 18 2 2 4 6 2" xfId="37016" xr:uid="{00000000-0005-0000-0000-0000760B0000}"/>
    <cellStyle name="Normal 18 2 2 4 6 3" xfId="21783" xr:uid="{00000000-0005-0000-0000-0000770B0000}"/>
    <cellStyle name="Normal 18 2 2 4 7" xfId="32004" xr:uid="{00000000-0005-0000-0000-0000780B0000}"/>
    <cellStyle name="Normal 18 2 2 4 8" xfId="16770" xr:uid="{00000000-0005-0000-0000-0000790B0000}"/>
    <cellStyle name="Normal 18 2 2 5" xfId="2028" xr:uid="{00000000-0005-0000-0000-00007A0B0000}"/>
    <cellStyle name="Normal 18 2 2 5 2" xfId="3718" xr:uid="{00000000-0005-0000-0000-00007B0B0000}"/>
    <cellStyle name="Normal 18 2 2 5 2 2" xfId="13791" xr:uid="{00000000-0005-0000-0000-00007C0B0000}"/>
    <cellStyle name="Normal 18 2 2 5 2 2 2" xfId="44122" xr:uid="{00000000-0005-0000-0000-00007D0B0000}"/>
    <cellStyle name="Normal 18 2 2 5 2 2 3" xfId="28889" xr:uid="{00000000-0005-0000-0000-00007E0B0000}"/>
    <cellStyle name="Normal 18 2 2 5 2 3" xfId="8771" xr:uid="{00000000-0005-0000-0000-00007F0B0000}"/>
    <cellStyle name="Normal 18 2 2 5 2 3 2" xfId="39105" xr:uid="{00000000-0005-0000-0000-0000800B0000}"/>
    <cellStyle name="Normal 18 2 2 5 2 3 3" xfId="23872" xr:uid="{00000000-0005-0000-0000-0000810B0000}"/>
    <cellStyle name="Normal 18 2 2 5 2 4" xfId="34092" xr:uid="{00000000-0005-0000-0000-0000820B0000}"/>
    <cellStyle name="Normal 18 2 2 5 2 5" xfId="18859" xr:uid="{00000000-0005-0000-0000-0000830B0000}"/>
    <cellStyle name="Normal 18 2 2 5 3" xfId="5410" xr:uid="{00000000-0005-0000-0000-0000840B0000}"/>
    <cellStyle name="Normal 18 2 2 5 3 2" xfId="15462" xr:uid="{00000000-0005-0000-0000-0000850B0000}"/>
    <cellStyle name="Normal 18 2 2 5 3 2 2" xfId="45793" xr:uid="{00000000-0005-0000-0000-0000860B0000}"/>
    <cellStyle name="Normal 18 2 2 5 3 2 3" xfId="30560" xr:uid="{00000000-0005-0000-0000-0000870B0000}"/>
    <cellStyle name="Normal 18 2 2 5 3 3" xfId="10442" xr:uid="{00000000-0005-0000-0000-0000880B0000}"/>
    <cellStyle name="Normal 18 2 2 5 3 3 2" xfId="40776" xr:uid="{00000000-0005-0000-0000-0000890B0000}"/>
    <cellStyle name="Normal 18 2 2 5 3 3 3" xfId="25543" xr:uid="{00000000-0005-0000-0000-00008A0B0000}"/>
    <cellStyle name="Normal 18 2 2 5 3 4" xfId="35763" xr:uid="{00000000-0005-0000-0000-00008B0B0000}"/>
    <cellStyle name="Normal 18 2 2 5 3 5" xfId="20530" xr:uid="{00000000-0005-0000-0000-00008C0B0000}"/>
    <cellStyle name="Normal 18 2 2 5 4" xfId="12120" xr:uid="{00000000-0005-0000-0000-00008D0B0000}"/>
    <cellStyle name="Normal 18 2 2 5 4 2" xfId="42451" xr:uid="{00000000-0005-0000-0000-00008E0B0000}"/>
    <cellStyle name="Normal 18 2 2 5 4 3" xfId="27218" xr:uid="{00000000-0005-0000-0000-00008F0B0000}"/>
    <cellStyle name="Normal 18 2 2 5 5" xfId="7099" xr:uid="{00000000-0005-0000-0000-0000900B0000}"/>
    <cellStyle name="Normal 18 2 2 5 5 2" xfId="37434" xr:uid="{00000000-0005-0000-0000-0000910B0000}"/>
    <cellStyle name="Normal 18 2 2 5 5 3" xfId="22201" xr:uid="{00000000-0005-0000-0000-0000920B0000}"/>
    <cellStyle name="Normal 18 2 2 5 6" xfId="32422" xr:uid="{00000000-0005-0000-0000-0000930B0000}"/>
    <cellStyle name="Normal 18 2 2 5 7" xfId="17188" xr:uid="{00000000-0005-0000-0000-0000940B0000}"/>
    <cellStyle name="Normal 18 2 2 6" xfId="2881" xr:uid="{00000000-0005-0000-0000-0000950B0000}"/>
    <cellStyle name="Normal 18 2 2 6 2" xfId="12955" xr:uid="{00000000-0005-0000-0000-0000960B0000}"/>
    <cellStyle name="Normal 18 2 2 6 2 2" xfId="43286" xr:uid="{00000000-0005-0000-0000-0000970B0000}"/>
    <cellStyle name="Normal 18 2 2 6 2 3" xfId="28053" xr:uid="{00000000-0005-0000-0000-0000980B0000}"/>
    <cellStyle name="Normal 18 2 2 6 3" xfId="7935" xr:uid="{00000000-0005-0000-0000-0000990B0000}"/>
    <cellStyle name="Normal 18 2 2 6 3 2" xfId="38269" xr:uid="{00000000-0005-0000-0000-00009A0B0000}"/>
    <cellStyle name="Normal 18 2 2 6 3 3" xfId="23036" xr:uid="{00000000-0005-0000-0000-00009B0B0000}"/>
    <cellStyle name="Normal 18 2 2 6 4" xfId="33256" xr:uid="{00000000-0005-0000-0000-00009C0B0000}"/>
    <cellStyle name="Normal 18 2 2 6 5" xfId="18023" xr:uid="{00000000-0005-0000-0000-00009D0B0000}"/>
    <cellStyle name="Normal 18 2 2 7" xfId="4574" xr:uid="{00000000-0005-0000-0000-00009E0B0000}"/>
    <cellStyle name="Normal 18 2 2 7 2" xfId="14626" xr:uid="{00000000-0005-0000-0000-00009F0B0000}"/>
    <cellStyle name="Normal 18 2 2 7 2 2" xfId="44957" xr:uid="{00000000-0005-0000-0000-0000A00B0000}"/>
    <cellStyle name="Normal 18 2 2 7 2 3" xfId="29724" xr:uid="{00000000-0005-0000-0000-0000A10B0000}"/>
    <cellStyle name="Normal 18 2 2 7 3" xfId="9606" xr:uid="{00000000-0005-0000-0000-0000A20B0000}"/>
    <cellStyle name="Normal 18 2 2 7 3 2" xfId="39940" xr:uid="{00000000-0005-0000-0000-0000A30B0000}"/>
    <cellStyle name="Normal 18 2 2 7 3 3" xfId="24707" xr:uid="{00000000-0005-0000-0000-0000A40B0000}"/>
    <cellStyle name="Normal 18 2 2 7 4" xfId="34927" xr:uid="{00000000-0005-0000-0000-0000A50B0000}"/>
    <cellStyle name="Normal 18 2 2 7 5" xfId="19694" xr:uid="{00000000-0005-0000-0000-0000A60B0000}"/>
    <cellStyle name="Normal 18 2 2 8" xfId="11284" xr:uid="{00000000-0005-0000-0000-0000A70B0000}"/>
    <cellStyle name="Normal 18 2 2 8 2" xfId="41615" xr:uid="{00000000-0005-0000-0000-0000A80B0000}"/>
    <cellStyle name="Normal 18 2 2 8 3" xfId="26382" xr:uid="{00000000-0005-0000-0000-0000A90B0000}"/>
    <cellStyle name="Normal 18 2 2 9" xfId="6263" xr:uid="{00000000-0005-0000-0000-0000AA0B0000}"/>
    <cellStyle name="Normal 18 2 2 9 2" xfId="36598" xr:uid="{00000000-0005-0000-0000-0000AB0B0000}"/>
    <cellStyle name="Normal 18 2 2 9 3" xfId="21365" xr:uid="{00000000-0005-0000-0000-0000AC0B0000}"/>
    <cellStyle name="Normal 18 2 3" xfId="1227" xr:uid="{00000000-0005-0000-0000-0000AD0B0000}"/>
    <cellStyle name="Normal 18 2 3 10" xfId="16404" xr:uid="{00000000-0005-0000-0000-0000AE0B0000}"/>
    <cellStyle name="Normal 18 2 3 2" xfId="1446" xr:uid="{00000000-0005-0000-0000-0000AF0B0000}"/>
    <cellStyle name="Normal 18 2 3 2 2" xfId="1867" xr:uid="{00000000-0005-0000-0000-0000B00B0000}"/>
    <cellStyle name="Normal 18 2 3 2 2 2" xfId="2706" xr:uid="{00000000-0005-0000-0000-0000B10B0000}"/>
    <cellStyle name="Normal 18 2 3 2 2 2 2" xfId="4396" xr:uid="{00000000-0005-0000-0000-0000B20B0000}"/>
    <cellStyle name="Normal 18 2 3 2 2 2 2 2" xfId="14469" xr:uid="{00000000-0005-0000-0000-0000B30B0000}"/>
    <cellStyle name="Normal 18 2 3 2 2 2 2 2 2" xfId="44800" xr:uid="{00000000-0005-0000-0000-0000B40B0000}"/>
    <cellStyle name="Normal 18 2 3 2 2 2 2 2 3" xfId="29567" xr:uid="{00000000-0005-0000-0000-0000B50B0000}"/>
    <cellStyle name="Normal 18 2 3 2 2 2 2 3" xfId="9449" xr:uid="{00000000-0005-0000-0000-0000B60B0000}"/>
    <cellStyle name="Normal 18 2 3 2 2 2 2 3 2" xfId="39783" xr:uid="{00000000-0005-0000-0000-0000B70B0000}"/>
    <cellStyle name="Normal 18 2 3 2 2 2 2 3 3" xfId="24550" xr:uid="{00000000-0005-0000-0000-0000B80B0000}"/>
    <cellStyle name="Normal 18 2 3 2 2 2 2 4" xfId="34770" xr:uid="{00000000-0005-0000-0000-0000B90B0000}"/>
    <cellStyle name="Normal 18 2 3 2 2 2 2 5" xfId="19537" xr:uid="{00000000-0005-0000-0000-0000BA0B0000}"/>
    <cellStyle name="Normal 18 2 3 2 2 2 3" xfId="6088" xr:uid="{00000000-0005-0000-0000-0000BB0B0000}"/>
    <cellStyle name="Normal 18 2 3 2 2 2 3 2" xfId="16140" xr:uid="{00000000-0005-0000-0000-0000BC0B0000}"/>
    <cellStyle name="Normal 18 2 3 2 2 2 3 2 2" xfId="46471" xr:uid="{00000000-0005-0000-0000-0000BD0B0000}"/>
    <cellStyle name="Normal 18 2 3 2 2 2 3 2 3" xfId="31238" xr:uid="{00000000-0005-0000-0000-0000BE0B0000}"/>
    <cellStyle name="Normal 18 2 3 2 2 2 3 3" xfId="11120" xr:uid="{00000000-0005-0000-0000-0000BF0B0000}"/>
    <cellStyle name="Normal 18 2 3 2 2 2 3 3 2" xfId="41454" xr:uid="{00000000-0005-0000-0000-0000C00B0000}"/>
    <cellStyle name="Normal 18 2 3 2 2 2 3 3 3" xfId="26221" xr:uid="{00000000-0005-0000-0000-0000C10B0000}"/>
    <cellStyle name="Normal 18 2 3 2 2 2 3 4" xfId="36441" xr:uid="{00000000-0005-0000-0000-0000C20B0000}"/>
    <cellStyle name="Normal 18 2 3 2 2 2 3 5" xfId="21208" xr:uid="{00000000-0005-0000-0000-0000C30B0000}"/>
    <cellStyle name="Normal 18 2 3 2 2 2 4" xfId="12798" xr:uid="{00000000-0005-0000-0000-0000C40B0000}"/>
    <cellStyle name="Normal 18 2 3 2 2 2 4 2" xfId="43129" xr:uid="{00000000-0005-0000-0000-0000C50B0000}"/>
    <cellStyle name="Normal 18 2 3 2 2 2 4 3" xfId="27896" xr:uid="{00000000-0005-0000-0000-0000C60B0000}"/>
    <cellStyle name="Normal 18 2 3 2 2 2 5" xfId="7777" xr:uid="{00000000-0005-0000-0000-0000C70B0000}"/>
    <cellStyle name="Normal 18 2 3 2 2 2 5 2" xfId="38112" xr:uid="{00000000-0005-0000-0000-0000C80B0000}"/>
    <cellStyle name="Normal 18 2 3 2 2 2 5 3" xfId="22879" xr:uid="{00000000-0005-0000-0000-0000C90B0000}"/>
    <cellStyle name="Normal 18 2 3 2 2 2 6" xfId="33100" xr:uid="{00000000-0005-0000-0000-0000CA0B0000}"/>
    <cellStyle name="Normal 18 2 3 2 2 2 7" xfId="17866" xr:uid="{00000000-0005-0000-0000-0000CB0B0000}"/>
    <cellStyle name="Normal 18 2 3 2 2 3" xfId="3559" xr:uid="{00000000-0005-0000-0000-0000CC0B0000}"/>
    <cellStyle name="Normal 18 2 3 2 2 3 2" xfId="13633" xr:uid="{00000000-0005-0000-0000-0000CD0B0000}"/>
    <cellStyle name="Normal 18 2 3 2 2 3 2 2" xfId="43964" xr:uid="{00000000-0005-0000-0000-0000CE0B0000}"/>
    <cellStyle name="Normal 18 2 3 2 2 3 2 3" xfId="28731" xr:uid="{00000000-0005-0000-0000-0000CF0B0000}"/>
    <cellStyle name="Normal 18 2 3 2 2 3 3" xfId="8613" xr:uid="{00000000-0005-0000-0000-0000D00B0000}"/>
    <cellStyle name="Normal 18 2 3 2 2 3 3 2" xfId="38947" xr:uid="{00000000-0005-0000-0000-0000D10B0000}"/>
    <cellStyle name="Normal 18 2 3 2 2 3 3 3" xfId="23714" xr:uid="{00000000-0005-0000-0000-0000D20B0000}"/>
    <cellStyle name="Normal 18 2 3 2 2 3 4" xfId="33934" xr:uid="{00000000-0005-0000-0000-0000D30B0000}"/>
    <cellStyle name="Normal 18 2 3 2 2 3 5" xfId="18701" xr:uid="{00000000-0005-0000-0000-0000D40B0000}"/>
    <cellStyle name="Normal 18 2 3 2 2 4" xfId="5252" xr:uid="{00000000-0005-0000-0000-0000D50B0000}"/>
    <cellStyle name="Normal 18 2 3 2 2 4 2" xfId="15304" xr:uid="{00000000-0005-0000-0000-0000D60B0000}"/>
    <cellStyle name="Normal 18 2 3 2 2 4 2 2" xfId="45635" xr:uid="{00000000-0005-0000-0000-0000D70B0000}"/>
    <cellStyle name="Normal 18 2 3 2 2 4 2 3" xfId="30402" xr:uid="{00000000-0005-0000-0000-0000D80B0000}"/>
    <cellStyle name="Normal 18 2 3 2 2 4 3" xfId="10284" xr:uid="{00000000-0005-0000-0000-0000D90B0000}"/>
    <cellStyle name="Normal 18 2 3 2 2 4 3 2" xfId="40618" xr:uid="{00000000-0005-0000-0000-0000DA0B0000}"/>
    <cellStyle name="Normal 18 2 3 2 2 4 3 3" xfId="25385" xr:uid="{00000000-0005-0000-0000-0000DB0B0000}"/>
    <cellStyle name="Normal 18 2 3 2 2 4 4" xfId="35605" xr:uid="{00000000-0005-0000-0000-0000DC0B0000}"/>
    <cellStyle name="Normal 18 2 3 2 2 4 5" xfId="20372" xr:uid="{00000000-0005-0000-0000-0000DD0B0000}"/>
    <cellStyle name="Normal 18 2 3 2 2 5" xfId="11962" xr:uid="{00000000-0005-0000-0000-0000DE0B0000}"/>
    <cellStyle name="Normal 18 2 3 2 2 5 2" xfId="42293" xr:uid="{00000000-0005-0000-0000-0000DF0B0000}"/>
    <cellStyle name="Normal 18 2 3 2 2 5 3" xfId="27060" xr:uid="{00000000-0005-0000-0000-0000E00B0000}"/>
    <cellStyle name="Normal 18 2 3 2 2 6" xfId="6941" xr:uid="{00000000-0005-0000-0000-0000E10B0000}"/>
    <cellStyle name="Normal 18 2 3 2 2 6 2" xfId="37276" xr:uid="{00000000-0005-0000-0000-0000E20B0000}"/>
    <cellStyle name="Normal 18 2 3 2 2 6 3" xfId="22043" xr:uid="{00000000-0005-0000-0000-0000E30B0000}"/>
    <cellStyle name="Normal 18 2 3 2 2 7" xfId="32264" xr:uid="{00000000-0005-0000-0000-0000E40B0000}"/>
    <cellStyle name="Normal 18 2 3 2 2 8" xfId="17030" xr:uid="{00000000-0005-0000-0000-0000E50B0000}"/>
    <cellStyle name="Normal 18 2 3 2 3" xfId="2288" xr:uid="{00000000-0005-0000-0000-0000E60B0000}"/>
    <cellStyle name="Normal 18 2 3 2 3 2" xfId="3978" xr:uid="{00000000-0005-0000-0000-0000E70B0000}"/>
    <cellStyle name="Normal 18 2 3 2 3 2 2" xfId="14051" xr:uid="{00000000-0005-0000-0000-0000E80B0000}"/>
    <cellStyle name="Normal 18 2 3 2 3 2 2 2" xfId="44382" xr:uid="{00000000-0005-0000-0000-0000E90B0000}"/>
    <cellStyle name="Normal 18 2 3 2 3 2 2 3" xfId="29149" xr:uid="{00000000-0005-0000-0000-0000EA0B0000}"/>
    <cellStyle name="Normal 18 2 3 2 3 2 3" xfId="9031" xr:uid="{00000000-0005-0000-0000-0000EB0B0000}"/>
    <cellStyle name="Normal 18 2 3 2 3 2 3 2" xfId="39365" xr:uid="{00000000-0005-0000-0000-0000EC0B0000}"/>
    <cellStyle name="Normal 18 2 3 2 3 2 3 3" xfId="24132" xr:uid="{00000000-0005-0000-0000-0000ED0B0000}"/>
    <cellStyle name="Normal 18 2 3 2 3 2 4" xfId="34352" xr:uid="{00000000-0005-0000-0000-0000EE0B0000}"/>
    <cellStyle name="Normal 18 2 3 2 3 2 5" xfId="19119" xr:uid="{00000000-0005-0000-0000-0000EF0B0000}"/>
    <cellStyle name="Normal 18 2 3 2 3 3" xfId="5670" xr:uid="{00000000-0005-0000-0000-0000F00B0000}"/>
    <cellStyle name="Normal 18 2 3 2 3 3 2" xfId="15722" xr:uid="{00000000-0005-0000-0000-0000F10B0000}"/>
    <cellStyle name="Normal 18 2 3 2 3 3 2 2" xfId="46053" xr:uid="{00000000-0005-0000-0000-0000F20B0000}"/>
    <cellStyle name="Normal 18 2 3 2 3 3 2 3" xfId="30820" xr:uid="{00000000-0005-0000-0000-0000F30B0000}"/>
    <cellStyle name="Normal 18 2 3 2 3 3 3" xfId="10702" xr:uid="{00000000-0005-0000-0000-0000F40B0000}"/>
    <cellStyle name="Normal 18 2 3 2 3 3 3 2" xfId="41036" xr:uid="{00000000-0005-0000-0000-0000F50B0000}"/>
    <cellStyle name="Normal 18 2 3 2 3 3 3 3" xfId="25803" xr:uid="{00000000-0005-0000-0000-0000F60B0000}"/>
    <cellStyle name="Normal 18 2 3 2 3 3 4" xfId="36023" xr:uid="{00000000-0005-0000-0000-0000F70B0000}"/>
    <cellStyle name="Normal 18 2 3 2 3 3 5" xfId="20790" xr:uid="{00000000-0005-0000-0000-0000F80B0000}"/>
    <cellStyle name="Normal 18 2 3 2 3 4" xfId="12380" xr:uid="{00000000-0005-0000-0000-0000F90B0000}"/>
    <cellStyle name="Normal 18 2 3 2 3 4 2" xfId="42711" xr:uid="{00000000-0005-0000-0000-0000FA0B0000}"/>
    <cellStyle name="Normal 18 2 3 2 3 4 3" xfId="27478" xr:uid="{00000000-0005-0000-0000-0000FB0B0000}"/>
    <cellStyle name="Normal 18 2 3 2 3 5" xfId="7359" xr:uid="{00000000-0005-0000-0000-0000FC0B0000}"/>
    <cellStyle name="Normal 18 2 3 2 3 5 2" xfId="37694" xr:uid="{00000000-0005-0000-0000-0000FD0B0000}"/>
    <cellStyle name="Normal 18 2 3 2 3 5 3" xfId="22461" xr:uid="{00000000-0005-0000-0000-0000FE0B0000}"/>
    <cellStyle name="Normal 18 2 3 2 3 6" xfId="32682" xr:uid="{00000000-0005-0000-0000-0000FF0B0000}"/>
    <cellStyle name="Normal 18 2 3 2 3 7" xfId="17448" xr:uid="{00000000-0005-0000-0000-0000000C0000}"/>
    <cellStyle name="Normal 18 2 3 2 4" xfId="3141" xr:uid="{00000000-0005-0000-0000-0000010C0000}"/>
    <cellStyle name="Normal 18 2 3 2 4 2" xfId="13215" xr:uid="{00000000-0005-0000-0000-0000020C0000}"/>
    <cellStyle name="Normal 18 2 3 2 4 2 2" xfId="43546" xr:uid="{00000000-0005-0000-0000-0000030C0000}"/>
    <cellStyle name="Normal 18 2 3 2 4 2 3" xfId="28313" xr:uid="{00000000-0005-0000-0000-0000040C0000}"/>
    <cellStyle name="Normal 18 2 3 2 4 3" xfId="8195" xr:uid="{00000000-0005-0000-0000-0000050C0000}"/>
    <cellStyle name="Normal 18 2 3 2 4 3 2" xfId="38529" xr:uid="{00000000-0005-0000-0000-0000060C0000}"/>
    <cellStyle name="Normal 18 2 3 2 4 3 3" xfId="23296" xr:uid="{00000000-0005-0000-0000-0000070C0000}"/>
    <cellStyle name="Normal 18 2 3 2 4 4" xfId="33516" xr:uid="{00000000-0005-0000-0000-0000080C0000}"/>
    <cellStyle name="Normal 18 2 3 2 4 5" xfId="18283" xr:uid="{00000000-0005-0000-0000-0000090C0000}"/>
    <cellStyle name="Normal 18 2 3 2 5" xfId="4834" xr:uid="{00000000-0005-0000-0000-00000A0C0000}"/>
    <cellStyle name="Normal 18 2 3 2 5 2" xfId="14886" xr:uid="{00000000-0005-0000-0000-00000B0C0000}"/>
    <cellStyle name="Normal 18 2 3 2 5 2 2" xfId="45217" xr:uid="{00000000-0005-0000-0000-00000C0C0000}"/>
    <cellStyle name="Normal 18 2 3 2 5 2 3" xfId="29984" xr:uid="{00000000-0005-0000-0000-00000D0C0000}"/>
    <cellStyle name="Normal 18 2 3 2 5 3" xfId="9866" xr:uid="{00000000-0005-0000-0000-00000E0C0000}"/>
    <cellStyle name="Normal 18 2 3 2 5 3 2" xfId="40200" xr:uid="{00000000-0005-0000-0000-00000F0C0000}"/>
    <cellStyle name="Normal 18 2 3 2 5 3 3" xfId="24967" xr:uid="{00000000-0005-0000-0000-0000100C0000}"/>
    <cellStyle name="Normal 18 2 3 2 5 4" xfId="35187" xr:uid="{00000000-0005-0000-0000-0000110C0000}"/>
    <cellStyle name="Normal 18 2 3 2 5 5" xfId="19954" xr:uid="{00000000-0005-0000-0000-0000120C0000}"/>
    <cellStyle name="Normal 18 2 3 2 6" xfId="11544" xr:uid="{00000000-0005-0000-0000-0000130C0000}"/>
    <cellStyle name="Normal 18 2 3 2 6 2" xfId="41875" xr:uid="{00000000-0005-0000-0000-0000140C0000}"/>
    <cellStyle name="Normal 18 2 3 2 6 3" xfId="26642" xr:uid="{00000000-0005-0000-0000-0000150C0000}"/>
    <cellStyle name="Normal 18 2 3 2 7" xfId="6523" xr:uid="{00000000-0005-0000-0000-0000160C0000}"/>
    <cellStyle name="Normal 18 2 3 2 7 2" xfId="36858" xr:uid="{00000000-0005-0000-0000-0000170C0000}"/>
    <cellStyle name="Normal 18 2 3 2 7 3" xfId="21625" xr:uid="{00000000-0005-0000-0000-0000180C0000}"/>
    <cellStyle name="Normal 18 2 3 2 8" xfId="31846" xr:uid="{00000000-0005-0000-0000-0000190C0000}"/>
    <cellStyle name="Normal 18 2 3 2 9" xfId="16612" xr:uid="{00000000-0005-0000-0000-00001A0C0000}"/>
    <cellStyle name="Normal 18 2 3 3" xfId="1659" xr:uid="{00000000-0005-0000-0000-00001B0C0000}"/>
    <cellStyle name="Normal 18 2 3 3 2" xfId="2498" xr:uid="{00000000-0005-0000-0000-00001C0C0000}"/>
    <cellStyle name="Normal 18 2 3 3 2 2" xfId="4188" xr:uid="{00000000-0005-0000-0000-00001D0C0000}"/>
    <cellStyle name="Normal 18 2 3 3 2 2 2" xfId="14261" xr:uid="{00000000-0005-0000-0000-00001E0C0000}"/>
    <cellStyle name="Normal 18 2 3 3 2 2 2 2" xfId="44592" xr:uid="{00000000-0005-0000-0000-00001F0C0000}"/>
    <cellStyle name="Normal 18 2 3 3 2 2 2 3" xfId="29359" xr:uid="{00000000-0005-0000-0000-0000200C0000}"/>
    <cellStyle name="Normal 18 2 3 3 2 2 3" xfId="9241" xr:uid="{00000000-0005-0000-0000-0000210C0000}"/>
    <cellStyle name="Normal 18 2 3 3 2 2 3 2" xfId="39575" xr:uid="{00000000-0005-0000-0000-0000220C0000}"/>
    <cellStyle name="Normal 18 2 3 3 2 2 3 3" xfId="24342" xr:uid="{00000000-0005-0000-0000-0000230C0000}"/>
    <cellStyle name="Normal 18 2 3 3 2 2 4" xfId="34562" xr:uid="{00000000-0005-0000-0000-0000240C0000}"/>
    <cellStyle name="Normal 18 2 3 3 2 2 5" xfId="19329" xr:uid="{00000000-0005-0000-0000-0000250C0000}"/>
    <cellStyle name="Normal 18 2 3 3 2 3" xfId="5880" xr:uid="{00000000-0005-0000-0000-0000260C0000}"/>
    <cellStyle name="Normal 18 2 3 3 2 3 2" xfId="15932" xr:uid="{00000000-0005-0000-0000-0000270C0000}"/>
    <cellStyle name="Normal 18 2 3 3 2 3 2 2" xfId="46263" xr:uid="{00000000-0005-0000-0000-0000280C0000}"/>
    <cellStyle name="Normal 18 2 3 3 2 3 2 3" xfId="31030" xr:uid="{00000000-0005-0000-0000-0000290C0000}"/>
    <cellStyle name="Normal 18 2 3 3 2 3 3" xfId="10912" xr:uid="{00000000-0005-0000-0000-00002A0C0000}"/>
    <cellStyle name="Normal 18 2 3 3 2 3 3 2" xfId="41246" xr:uid="{00000000-0005-0000-0000-00002B0C0000}"/>
    <cellStyle name="Normal 18 2 3 3 2 3 3 3" xfId="26013" xr:uid="{00000000-0005-0000-0000-00002C0C0000}"/>
    <cellStyle name="Normal 18 2 3 3 2 3 4" xfId="36233" xr:uid="{00000000-0005-0000-0000-00002D0C0000}"/>
    <cellStyle name="Normal 18 2 3 3 2 3 5" xfId="21000" xr:uid="{00000000-0005-0000-0000-00002E0C0000}"/>
    <cellStyle name="Normal 18 2 3 3 2 4" xfId="12590" xr:uid="{00000000-0005-0000-0000-00002F0C0000}"/>
    <cellStyle name="Normal 18 2 3 3 2 4 2" xfId="42921" xr:uid="{00000000-0005-0000-0000-0000300C0000}"/>
    <cellStyle name="Normal 18 2 3 3 2 4 3" xfId="27688" xr:uid="{00000000-0005-0000-0000-0000310C0000}"/>
    <cellStyle name="Normal 18 2 3 3 2 5" xfId="7569" xr:uid="{00000000-0005-0000-0000-0000320C0000}"/>
    <cellStyle name="Normal 18 2 3 3 2 5 2" xfId="37904" xr:uid="{00000000-0005-0000-0000-0000330C0000}"/>
    <cellStyle name="Normal 18 2 3 3 2 5 3" xfId="22671" xr:uid="{00000000-0005-0000-0000-0000340C0000}"/>
    <cellStyle name="Normal 18 2 3 3 2 6" xfId="32892" xr:uid="{00000000-0005-0000-0000-0000350C0000}"/>
    <cellStyle name="Normal 18 2 3 3 2 7" xfId="17658" xr:uid="{00000000-0005-0000-0000-0000360C0000}"/>
    <cellStyle name="Normal 18 2 3 3 3" xfId="3351" xr:uid="{00000000-0005-0000-0000-0000370C0000}"/>
    <cellStyle name="Normal 18 2 3 3 3 2" xfId="13425" xr:uid="{00000000-0005-0000-0000-0000380C0000}"/>
    <cellStyle name="Normal 18 2 3 3 3 2 2" xfId="43756" xr:uid="{00000000-0005-0000-0000-0000390C0000}"/>
    <cellStyle name="Normal 18 2 3 3 3 2 3" xfId="28523" xr:uid="{00000000-0005-0000-0000-00003A0C0000}"/>
    <cellStyle name="Normal 18 2 3 3 3 3" xfId="8405" xr:uid="{00000000-0005-0000-0000-00003B0C0000}"/>
    <cellStyle name="Normal 18 2 3 3 3 3 2" xfId="38739" xr:uid="{00000000-0005-0000-0000-00003C0C0000}"/>
    <cellStyle name="Normal 18 2 3 3 3 3 3" xfId="23506" xr:uid="{00000000-0005-0000-0000-00003D0C0000}"/>
    <cellStyle name="Normal 18 2 3 3 3 4" xfId="33726" xr:uid="{00000000-0005-0000-0000-00003E0C0000}"/>
    <cellStyle name="Normal 18 2 3 3 3 5" xfId="18493" xr:uid="{00000000-0005-0000-0000-00003F0C0000}"/>
    <cellStyle name="Normal 18 2 3 3 4" xfId="5044" xr:uid="{00000000-0005-0000-0000-0000400C0000}"/>
    <cellStyle name="Normal 18 2 3 3 4 2" xfId="15096" xr:uid="{00000000-0005-0000-0000-0000410C0000}"/>
    <cellStyle name="Normal 18 2 3 3 4 2 2" xfId="45427" xr:uid="{00000000-0005-0000-0000-0000420C0000}"/>
    <cellStyle name="Normal 18 2 3 3 4 2 3" xfId="30194" xr:uid="{00000000-0005-0000-0000-0000430C0000}"/>
    <cellStyle name="Normal 18 2 3 3 4 3" xfId="10076" xr:uid="{00000000-0005-0000-0000-0000440C0000}"/>
    <cellStyle name="Normal 18 2 3 3 4 3 2" xfId="40410" xr:uid="{00000000-0005-0000-0000-0000450C0000}"/>
    <cellStyle name="Normal 18 2 3 3 4 3 3" xfId="25177" xr:uid="{00000000-0005-0000-0000-0000460C0000}"/>
    <cellStyle name="Normal 18 2 3 3 4 4" xfId="35397" xr:uid="{00000000-0005-0000-0000-0000470C0000}"/>
    <cellStyle name="Normal 18 2 3 3 4 5" xfId="20164" xr:uid="{00000000-0005-0000-0000-0000480C0000}"/>
    <cellStyle name="Normal 18 2 3 3 5" xfId="11754" xr:uid="{00000000-0005-0000-0000-0000490C0000}"/>
    <cellStyle name="Normal 18 2 3 3 5 2" xfId="42085" xr:uid="{00000000-0005-0000-0000-00004A0C0000}"/>
    <cellStyle name="Normal 18 2 3 3 5 3" xfId="26852" xr:uid="{00000000-0005-0000-0000-00004B0C0000}"/>
    <cellStyle name="Normal 18 2 3 3 6" xfId="6733" xr:uid="{00000000-0005-0000-0000-00004C0C0000}"/>
    <cellStyle name="Normal 18 2 3 3 6 2" xfId="37068" xr:uid="{00000000-0005-0000-0000-00004D0C0000}"/>
    <cellStyle name="Normal 18 2 3 3 6 3" xfId="21835" xr:uid="{00000000-0005-0000-0000-00004E0C0000}"/>
    <cellStyle name="Normal 18 2 3 3 7" xfId="32056" xr:uid="{00000000-0005-0000-0000-00004F0C0000}"/>
    <cellStyle name="Normal 18 2 3 3 8" xfId="16822" xr:uid="{00000000-0005-0000-0000-0000500C0000}"/>
    <cellStyle name="Normal 18 2 3 4" xfId="2080" xr:uid="{00000000-0005-0000-0000-0000510C0000}"/>
    <cellStyle name="Normal 18 2 3 4 2" xfId="3770" xr:uid="{00000000-0005-0000-0000-0000520C0000}"/>
    <cellStyle name="Normal 18 2 3 4 2 2" xfId="13843" xr:uid="{00000000-0005-0000-0000-0000530C0000}"/>
    <cellStyle name="Normal 18 2 3 4 2 2 2" xfId="44174" xr:uid="{00000000-0005-0000-0000-0000540C0000}"/>
    <cellStyle name="Normal 18 2 3 4 2 2 3" xfId="28941" xr:uid="{00000000-0005-0000-0000-0000550C0000}"/>
    <cellStyle name="Normal 18 2 3 4 2 3" xfId="8823" xr:uid="{00000000-0005-0000-0000-0000560C0000}"/>
    <cellStyle name="Normal 18 2 3 4 2 3 2" xfId="39157" xr:uid="{00000000-0005-0000-0000-0000570C0000}"/>
    <cellStyle name="Normal 18 2 3 4 2 3 3" xfId="23924" xr:uid="{00000000-0005-0000-0000-0000580C0000}"/>
    <cellStyle name="Normal 18 2 3 4 2 4" xfId="34144" xr:uid="{00000000-0005-0000-0000-0000590C0000}"/>
    <cellStyle name="Normal 18 2 3 4 2 5" xfId="18911" xr:uid="{00000000-0005-0000-0000-00005A0C0000}"/>
    <cellStyle name="Normal 18 2 3 4 3" xfId="5462" xr:uid="{00000000-0005-0000-0000-00005B0C0000}"/>
    <cellStyle name="Normal 18 2 3 4 3 2" xfId="15514" xr:uid="{00000000-0005-0000-0000-00005C0C0000}"/>
    <cellStyle name="Normal 18 2 3 4 3 2 2" xfId="45845" xr:uid="{00000000-0005-0000-0000-00005D0C0000}"/>
    <cellStyle name="Normal 18 2 3 4 3 2 3" xfId="30612" xr:uid="{00000000-0005-0000-0000-00005E0C0000}"/>
    <cellStyle name="Normal 18 2 3 4 3 3" xfId="10494" xr:uid="{00000000-0005-0000-0000-00005F0C0000}"/>
    <cellStyle name="Normal 18 2 3 4 3 3 2" xfId="40828" xr:uid="{00000000-0005-0000-0000-0000600C0000}"/>
    <cellStyle name="Normal 18 2 3 4 3 3 3" xfId="25595" xr:uid="{00000000-0005-0000-0000-0000610C0000}"/>
    <cellStyle name="Normal 18 2 3 4 3 4" xfId="35815" xr:uid="{00000000-0005-0000-0000-0000620C0000}"/>
    <cellStyle name="Normal 18 2 3 4 3 5" xfId="20582" xr:uid="{00000000-0005-0000-0000-0000630C0000}"/>
    <cellStyle name="Normal 18 2 3 4 4" xfId="12172" xr:uid="{00000000-0005-0000-0000-0000640C0000}"/>
    <cellStyle name="Normal 18 2 3 4 4 2" xfId="42503" xr:uid="{00000000-0005-0000-0000-0000650C0000}"/>
    <cellStyle name="Normal 18 2 3 4 4 3" xfId="27270" xr:uid="{00000000-0005-0000-0000-0000660C0000}"/>
    <cellStyle name="Normal 18 2 3 4 5" xfId="7151" xr:uid="{00000000-0005-0000-0000-0000670C0000}"/>
    <cellStyle name="Normal 18 2 3 4 5 2" xfId="37486" xr:uid="{00000000-0005-0000-0000-0000680C0000}"/>
    <cellStyle name="Normal 18 2 3 4 5 3" xfId="22253" xr:uid="{00000000-0005-0000-0000-0000690C0000}"/>
    <cellStyle name="Normal 18 2 3 4 6" xfId="32474" xr:uid="{00000000-0005-0000-0000-00006A0C0000}"/>
    <cellStyle name="Normal 18 2 3 4 7" xfId="17240" xr:uid="{00000000-0005-0000-0000-00006B0C0000}"/>
    <cellStyle name="Normal 18 2 3 5" xfId="2933" xr:uid="{00000000-0005-0000-0000-00006C0C0000}"/>
    <cellStyle name="Normal 18 2 3 5 2" xfId="13007" xr:uid="{00000000-0005-0000-0000-00006D0C0000}"/>
    <cellStyle name="Normal 18 2 3 5 2 2" xfId="43338" xr:uid="{00000000-0005-0000-0000-00006E0C0000}"/>
    <cellStyle name="Normal 18 2 3 5 2 3" xfId="28105" xr:uid="{00000000-0005-0000-0000-00006F0C0000}"/>
    <cellStyle name="Normal 18 2 3 5 3" xfId="7987" xr:uid="{00000000-0005-0000-0000-0000700C0000}"/>
    <cellStyle name="Normal 18 2 3 5 3 2" xfId="38321" xr:uid="{00000000-0005-0000-0000-0000710C0000}"/>
    <cellStyle name="Normal 18 2 3 5 3 3" xfId="23088" xr:uid="{00000000-0005-0000-0000-0000720C0000}"/>
    <cellStyle name="Normal 18 2 3 5 4" xfId="33308" xr:uid="{00000000-0005-0000-0000-0000730C0000}"/>
    <cellStyle name="Normal 18 2 3 5 5" xfId="18075" xr:uid="{00000000-0005-0000-0000-0000740C0000}"/>
    <cellStyle name="Normal 18 2 3 6" xfId="4626" xr:uid="{00000000-0005-0000-0000-0000750C0000}"/>
    <cellStyle name="Normal 18 2 3 6 2" xfId="14678" xr:uid="{00000000-0005-0000-0000-0000760C0000}"/>
    <cellStyle name="Normal 18 2 3 6 2 2" xfId="45009" xr:uid="{00000000-0005-0000-0000-0000770C0000}"/>
    <cellStyle name="Normal 18 2 3 6 2 3" xfId="29776" xr:uid="{00000000-0005-0000-0000-0000780C0000}"/>
    <cellStyle name="Normal 18 2 3 6 3" xfId="9658" xr:uid="{00000000-0005-0000-0000-0000790C0000}"/>
    <cellStyle name="Normal 18 2 3 6 3 2" xfId="39992" xr:uid="{00000000-0005-0000-0000-00007A0C0000}"/>
    <cellStyle name="Normal 18 2 3 6 3 3" xfId="24759" xr:uid="{00000000-0005-0000-0000-00007B0C0000}"/>
    <cellStyle name="Normal 18 2 3 6 4" xfId="34979" xr:uid="{00000000-0005-0000-0000-00007C0C0000}"/>
    <cellStyle name="Normal 18 2 3 6 5" xfId="19746" xr:uid="{00000000-0005-0000-0000-00007D0C0000}"/>
    <cellStyle name="Normal 18 2 3 7" xfId="11336" xr:uid="{00000000-0005-0000-0000-00007E0C0000}"/>
    <cellStyle name="Normal 18 2 3 7 2" xfId="41667" xr:uid="{00000000-0005-0000-0000-00007F0C0000}"/>
    <cellStyle name="Normal 18 2 3 7 3" xfId="26434" xr:uid="{00000000-0005-0000-0000-0000800C0000}"/>
    <cellStyle name="Normal 18 2 3 8" xfId="6315" xr:uid="{00000000-0005-0000-0000-0000810C0000}"/>
    <cellStyle name="Normal 18 2 3 8 2" xfId="36650" xr:uid="{00000000-0005-0000-0000-0000820C0000}"/>
    <cellStyle name="Normal 18 2 3 8 3" xfId="21417" xr:uid="{00000000-0005-0000-0000-0000830C0000}"/>
    <cellStyle name="Normal 18 2 3 9" xfId="31639" xr:uid="{00000000-0005-0000-0000-0000840C0000}"/>
    <cellStyle name="Normal 18 2 4" xfId="1340" xr:uid="{00000000-0005-0000-0000-0000850C0000}"/>
    <cellStyle name="Normal 18 2 4 2" xfId="1763" xr:uid="{00000000-0005-0000-0000-0000860C0000}"/>
    <cellStyle name="Normal 18 2 4 2 2" xfId="2602" xr:uid="{00000000-0005-0000-0000-0000870C0000}"/>
    <cellStyle name="Normal 18 2 4 2 2 2" xfId="4292" xr:uid="{00000000-0005-0000-0000-0000880C0000}"/>
    <cellStyle name="Normal 18 2 4 2 2 2 2" xfId="14365" xr:uid="{00000000-0005-0000-0000-0000890C0000}"/>
    <cellStyle name="Normal 18 2 4 2 2 2 2 2" xfId="44696" xr:uid="{00000000-0005-0000-0000-00008A0C0000}"/>
    <cellStyle name="Normal 18 2 4 2 2 2 2 3" xfId="29463" xr:uid="{00000000-0005-0000-0000-00008B0C0000}"/>
    <cellStyle name="Normal 18 2 4 2 2 2 3" xfId="9345" xr:uid="{00000000-0005-0000-0000-00008C0C0000}"/>
    <cellStyle name="Normal 18 2 4 2 2 2 3 2" xfId="39679" xr:uid="{00000000-0005-0000-0000-00008D0C0000}"/>
    <cellStyle name="Normal 18 2 4 2 2 2 3 3" xfId="24446" xr:uid="{00000000-0005-0000-0000-00008E0C0000}"/>
    <cellStyle name="Normal 18 2 4 2 2 2 4" xfId="34666" xr:uid="{00000000-0005-0000-0000-00008F0C0000}"/>
    <cellStyle name="Normal 18 2 4 2 2 2 5" xfId="19433" xr:uid="{00000000-0005-0000-0000-0000900C0000}"/>
    <cellStyle name="Normal 18 2 4 2 2 3" xfId="5984" xr:uid="{00000000-0005-0000-0000-0000910C0000}"/>
    <cellStyle name="Normal 18 2 4 2 2 3 2" xfId="16036" xr:uid="{00000000-0005-0000-0000-0000920C0000}"/>
    <cellStyle name="Normal 18 2 4 2 2 3 2 2" xfId="46367" xr:uid="{00000000-0005-0000-0000-0000930C0000}"/>
    <cellStyle name="Normal 18 2 4 2 2 3 2 3" xfId="31134" xr:uid="{00000000-0005-0000-0000-0000940C0000}"/>
    <cellStyle name="Normal 18 2 4 2 2 3 3" xfId="11016" xr:uid="{00000000-0005-0000-0000-0000950C0000}"/>
    <cellStyle name="Normal 18 2 4 2 2 3 3 2" xfId="41350" xr:uid="{00000000-0005-0000-0000-0000960C0000}"/>
    <cellStyle name="Normal 18 2 4 2 2 3 3 3" xfId="26117" xr:uid="{00000000-0005-0000-0000-0000970C0000}"/>
    <cellStyle name="Normal 18 2 4 2 2 3 4" xfId="36337" xr:uid="{00000000-0005-0000-0000-0000980C0000}"/>
    <cellStyle name="Normal 18 2 4 2 2 3 5" xfId="21104" xr:uid="{00000000-0005-0000-0000-0000990C0000}"/>
    <cellStyle name="Normal 18 2 4 2 2 4" xfId="12694" xr:uid="{00000000-0005-0000-0000-00009A0C0000}"/>
    <cellStyle name="Normal 18 2 4 2 2 4 2" xfId="43025" xr:uid="{00000000-0005-0000-0000-00009B0C0000}"/>
    <cellStyle name="Normal 18 2 4 2 2 4 3" xfId="27792" xr:uid="{00000000-0005-0000-0000-00009C0C0000}"/>
    <cellStyle name="Normal 18 2 4 2 2 5" xfId="7673" xr:uid="{00000000-0005-0000-0000-00009D0C0000}"/>
    <cellStyle name="Normal 18 2 4 2 2 5 2" xfId="38008" xr:uid="{00000000-0005-0000-0000-00009E0C0000}"/>
    <cellStyle name="Normal 18 2 4 2 2 5 3" xfId="22775" xr:uid="{00000000-0005-0000-0000-00009F0C0000}"/>
    <cellStyle name="Normal 18 2 4 2 2 6" xfId="32996" xr:uid="{00000000-0005-0000-0000-0000A00C0000}"/>
    <cellStyle name="Normal 18 2 4 2 2 7" xfId="17762" xr:uid="{00000000-0005-0000-0000-0000A10C0000}"/>
    <cellStyle name="Normal 18 2 4 2 3" xfId="3455" xr:uid="{00000000-0005-0000-0000-0000A20C0000}"/>
    <cellStyle name="Normal 18 2 4 2 3 2" xfId="13529" xr:uid="{00000000-0005-0000-0000-0000A30C0000}"/>
    <cellStyle name="Normal 18 2 4 2 3 2 2" xfId="43860" xr:uid="{00000000-0005-0000-0000-0000A40C0000}"/>
    <cellStyle name="Normal 18 2 4 2 3 2 3" xfId="28627" xr:uid="{00000000-0005-0000-0000-0000A50C0000}"/>
    <cellStyle name="Normal 18 2 4 2 3 3" xfId="8509" xr:uid="{00000000-0005-0000-0000-0000A60C0000}"/>
    <cellStyle name="Normal 18 2 4 2 3 3 2" xfId="38843" xr:uid="{00000000-0005-0000-0000-0000A70C0000}"/>
    <cellStyle name="Normal 18 2 4 2 3 3 3" xfId="23610" xr:uid="{00000000-0005-0000-0000-0000A80C0000}"/>
    <cellStyle name="Normal 18 2 4 2 3 4" xfId="33830" xr:uid="{00000000-0005-0000-0000-0000A90C0000}"/>
    <cellStyle name="Normal 18 2 4 2 3 5" xfId="18597" xr:uid="{00000000-0005-0000-0000-0000AA0C0000}"/>
    <cellStyle name="Normal 18 2 4 2 4" xfId="5148" xr:uid="{00000000-0005-0000-0000-0000AB0C0000}"/>
    <cellStyle name="Normal 18 2 4 2 4 2" xfId="15200" xr:uid="{00000000-0005-0000-0000-0000AC0C0000}"/>
    <cellStyle name="Normal 18 2 4 2 4 2 2" xfId="45531" xr:uid="{00000000-0005-0000-0000-0000AD0C0000}"/>
    <cellStyle name="Normal 18 2 4 2 4 2 3" xfId="30298" xr:uid="{00000000-0005-0000-0000-0000AE0C0000}"/>
    <cellStyle name="Normal 18 2 4 2 4 3" xfId="10180" xr:uid="{00000000-0005-0000-0000-0000AF0C0000}"/>
    <cellStyle name="Normal 18 2 4 2 4 3 2" xfId="40514" xr:uid="{00000000-0005-0000-0000-0000B00C0000}"/>
    <cellStyle name="Normal 18 2 4 2 4 3 3" xfId="25281" xr:uid="{00000000-0005-0000-0000-0000B10C0000}"/>
    <cellStyle name="Normal 18 2 4 2 4 4" xfId="35501" xr:uid="{00000000-0005-0000-0000-0000B20C0000}"/>
    <cellStyle name="Normal 18 2 4 2 4 5" xfId="20268" xr:uid="{00000000-0005-0000-0000-0000B30C0000}"/>
    <cellStyle name="Normal 18 2 4 2 5" xfId="11858" xr:uid="{00000000-0005-0000-0000-0000B40C0000}"/>
    <cellStyle name="Normal 18 2 4 2 5 2" xfId="42189" xr:uid="{00000000-0005-0000-0000-0000B50C0000}"/>
    <cellStyle name="Normal 18 2 4 2 5 3" xfId="26956" xr:uid="{00000000-0005-0000-0000-0000B60C0000}"/>
    <cellStyle name="Normal 18 2 4 2 6" xfId="6837" xr:uid="{00000000-0005-0000-0000-0000B70C0000}"/>
    <cellStyle name="Normal 18 2 4 2 6 2" xfId="37172" xr:uid="{00000000-0005-0000-0000-0000B80C0000}"/>
    <cellStyle name="Normal 18 2 4 2 6 3" xfId="21939" xr:uid="{00000000-0005-0000-0000-0000B90C0000}"/>
    <cellStyle name="Normal 18 2 4 2 7" xfId="32160" xr:uid="{00000000-0005-0000-0000-0000BA0C0000}"/>
    <cellStyle name="Normal 18 2 4 2 8" xfId="16926" xr:uid="{00000000-0005-0000-0000-0000BB0C0000}"/>
    <cellStyle name="Normal 18 2 4 3" xfId="2184" xr:uid="{00000000-0005-0000-0000-0000BC0C0000}"/>
    <cellStyle name="Normal 18 2 4 3 2" xfId="3874" xr:uid="{00000000-0005-0000-0000-0000BD0C0000}"/>
    <cellStyle name="Normal 18 2 4 3 2 2" xfId="13947" xr:uid="{00000000-0005-0000-0000-0000BE0C0000}"/>
    <cellStyle name="Normal 18 2 4 3 2 2 2" xfId="44278" xr:uid="{00000000-0005-0000-0000-0000BF0C0000}"/>
    <cellStyle name="Normal 18 2 4 3 2 2 3" xfId="29045" xr:uid="{00000000-0005-0000-0000-0000C00C0000}"/>
    <cellStyle name="Normal 18 2 4 3 2 3" xfId="8927" xr:uid="{00000000-0005-0000-0000-0000C10C0000}"/>
    <cellStyle name="Normal 18 2 4 3 2 3 2" xfId="39261" xr:uid="{00000000-0005-0000-0000-0000C20C0000}"/>
    <cellStyle name="Normal 18 2 4 3 2 3 3" xfId="24028" xr:uid="{00000000-0005-0000-0000-0000C30C0000}"/>
    <cellStyle name="Normal 18 2 4 3 2 4" xfId="34248" xr:uid="{00000000-0005-0000-0000-0000C40C0000}"/>
    <cellStyle name="Normal 18 2 4 3 2 5" xfId="19015" xr:uid="{00000000-0005-0000-0000-0000C50C0000}"/>
    <cellStyle name="Normal 18 2 4 3 3" xfId="5566" xr:uid="{00000000-0005-0000-0000-0000C60C0000}"/>
    <cellStyle name="Normal 18 2 4 3 3 2" xfId="15618" xr:uid="{00000000-0005-0000-0000-0000C70C0000}"/>
    <cellStyle name="Normal 18 2 4 3 3 2 2" xfId="45949" xr:uid="{00000000-0005-0000-0000-0000C80C0000}"/>
    <cellStyle name="Normal 18 2 4 3 3 2 3" xfId="30716" xr:uid="{00000000-0005-0000-0000-0000C90C0000}"/>
    <cellStyle name="Normal 18 2 4 3 3 3" xfId="10598" xr:uid="{00000000-0005-0000-0000-0000CA0C0000}"/>
    <cellStyle name="Normal 18 2 4 3 3 3 2" xfId="40932" xr:uid="{00000000-0005-0000-0000-0000CB0C0000}"/>
    <cellStyle name="Normal 18 2 4 3 3 3 3" xfId="25699" xr:uid="{00000000-0005-0000-0000-0000CC0C0000}"/>
    <cellStyle name="Normal 18 2 4 3 3 4" xfId="35919" xr:uid="{00000000-0005-0000-0000-0000CD0C0000}"/>
    <cellStyle name="Normal 18 2 4 3 3 5" xfId="20686" xr:uid="{00000000-0005-0000-0000-0000CE0C0000}"/>
    <cellStyle name="Normal 18 2 4 3 4" xfId="12276" xr:uid="{00000000-0005-0000-0000-0000CF0C0000}"/>
    <cellStyle name="Normal 18 2 4 3 4 2" xfId="42607" xr:uid="{00000000-0005-0000-0000-0000D00C0000}"/>
    <cellStyle name="Normal 18 2 4 3 4 3" xfId="27374" xr:uid="{00000000-0005-0000-0000-0000D10C0000}"/>
    <cellStyle name="Normal 18 2 4 3 5" xfId="7255" xr:uid="{00000000-0005-0000-0000-0000D20C0000}"/>
    <cellStyle name="Normal 18 2 4 3 5 2" xfId="37590" xr:uid="{00000000-0005-0000-0000-0000D30C0000}"/>
    <cellStyle name="Normal 18 2 4 3 5 3" xfId="22357" xr:uid="{00000000-0005-0000-0000-0000D40C0000}"/>
    <cellStyle name="Normal 18 2 4 3 6" xfId="32578" xr:uid="{00000000-0005-0000-0000-0000D50C0000}"/>
    <cellStyle name="Normal 18 2 4 3 7" xfId="17344" xr:uid="{00000000-0005-0000-0000-0000D60C0000}"/>
    <cellStyle name="Normal 18 2 4 4" xfId="3037" xr:uid="{00000000-0005-0000-0000-0000D70C0000}"/>
    <cellStyle name="Normal 18 2 4 4 2" xfId="13111" xr:uid="{00000000-0005-0000-0000-0000D80C0000}"/>
    <cellStyle name="Normal 18 2 4 4 2 2" xfId="43442" xr:uid="{00000000-0005-0000-0000-0000D90C0000}"/>
    <cellStyle name="Normal 18 2 4 4 2 3" xfId="28209" xr:uid="{00000000-0005-0000-0000-0000DA0C0000}"/>
    <cellStyle name="Normal 18 2 4 4 3" xfId="8091" xr:uid="{00000000-0005-0000-0000-0000DB0C0000}"/>
    <cellStyle name="Normal 18 2 4 4 3 2" xfId="38425" xr:uid="{00000000-0005-0000-0000-0000DC0C0000}"/>
    <cellStyle name="Normal 18 2 4 4 3 3" xfId="23192" xr:uid="{00000000-0005-0000-0000-0000DD0C0000}"/>
    <cellStyle name="Normal 18 2 4 4 4" xfId="33412" xr:uid="{00000000-0005-0000-0000-0000DE0C0000}"/>
    <cellStyle name="Normal 18 2 4 4 5" xfId="18179" xr:uid="{00000000-0005-0000-0000-0000DF0C0000}"/>
    <cellStyle name="Normal 18 2 4 5" xfId="4730" xr:uid="{00000000-0005-0000-0000-0000E00C0000}"/>
    <cellStyle name="Normal 18 2 4 5 2" xfId="14782" xr:uid="{00000000-0005-0000-0000-0000E10C0000}"/>
    <cellStyle name="Normal 18 2 4 5 2 2" xfId="45113" xr:uid="{00000000-0005-0000-0000-0000E20C0000}"/>
    <cellStyle name="Normal 18 2 4 5 2 3" xfId="29880" xr:uid="{00000000-0005-0000-0000-0000E30C0000}"/>
    <cellStyle name="Normal 18 2 4 5 3" xfId="9762" xr:uid="{00000000-0005-0000-0000-0000E40C0000}"/>
    <cellStyle name="Normal 18 2 4 5 3 2" xfId="40096" xr:uid="{00000000-0005-0000-0000-0000E50C0000}"/>
    <cellStyle name="Normal 18 2 4 5 3 3" xfId="24863" xr:uid="{00000000-0005-0000-0000-0000E60C0000}"/>
    <cellStyle name="Normal 18 2 4 5 4" xfId="35083" xr:uid="{00000000-0005-0000-0000-0000E70C0000}"/>
    <cellStyle name="Normal 18 2 4 5 5" xfId="19850" xr:uid="{00000000-0005-0000-0000-0000E80C0000}"/>
    <cellStyle name="Normal 18 2 4 6" xfId="11440" xr:uid="{00000000-0005-0000-0000-0000E90C0000}"/>
    <cellStyle name="Normal 18 2 4 6 2" xfId="41771" xr:uid="{00000000-0005-0000-0000-0000EA0C0000}"/>
    <cellStyle name="Normal 18 2 4 6 3" xfId="26538" xr:uid="{00000000-0005-0000-0000-0000EB0C0000}"/>
    <cellStyle name="Normal 18 2 4 7" xfId="6419" xr:uid="{00000000-0005-0000-0000-0000EC0C0000}"/>
    <cellStyle name="Normal 18 2 4 7 2" xfId="36754" xr:uid="{00000000-0005-0000-0000-0000ED0C0000}"/>
    <cellStyle name="Normal 18 2 4 7 3" xfId="21521" xr:uid="{00000000-0005-0000-0000-0000EE0C0000}"/>
    <cellStyle name="Normal 18 2 4 8" xfId="31742" xr:uid="{00000000-0005-0000-0000-0000EF0C0000}"/>
    <cellStyle name="Normal 18 2 4 9" xfId="16508" xr:uid="{00000000-0005-0000-0000-0000F00C0000}"/>
    <cellStyle name="Normal 18 2 5" xfId="1553" xr:uid="{00000000-0005-0000-0000-0000F10C0000}"/>
    <cellStyle name="Normal 18 2 5 2" xfId="2394" xr:uid="{00000000-0005-0000-0000-0000F20C0000}"/>
    <cellStyle name="Normal 18 2 5 2 2" xfId="4084" xr:uid="{00000000-0005-0000-0000-0000F30C0000}"/>
    <cellStyle name="Normal 18 2 5 2 2 2" xfId="14157" xr:uid="{00000000-0005-0000-0000-0000F40C0000}"/>
    <cellStyle name="Normal 18 2 5 2 2 2 2" xfId="44488" xr:uid="{00000000-0005-0000-0000-0000F50C0000}"/>
    <cellStyle name="Normal 18 2 5 2 2 2 3" xfId="29255" xr:uid="{00000000-0005-0000-0000-0000F60C0000}"/>
    <cellStyle name="Normal 18 2 5 2 2 3" xfId="9137" xr:uid="{00000000-0005-0000-0000-0000F70C0000}"/>
    <cellStyle name="Normal 18 2 5 2 2 3 2" xfId="39471" xr:uid="{00000000-0005-0000-0000-0000F80C0000}"/>
    <cellStyle name="Normal 18 2 5 2 2 3 3" xfId="24238" xr:uid="{00000000-0005-0000-0000-0000F90C0000}"/>
    <cellStyle name="Normal 18 2 5 2 2 4" xfId="34458" xr:uid="{00000000-0005-0000-0000-0000FA0C0000}"/>
    <cellStyle name="Normal 18 2 5 2 2 5" xfId="19225" xr:uid="{00000000-0005-0000-0000-0000FB0C0000}"/>
    <cellStyle name="Normal 18 2 5 2 3" xfId="5776" xr:uid="{00000000-0005-0000-0000-0000FC0C0000}"/>
    <cellStyle name="Normal 18 2 5 2 3 2" xfId="15828" xr:uid="{00000000-0005-0000-0000-0000FD0C0000}"/>
    <cellStyle name="Normal 18 2 5 2 3 2 2" xfId="46159" xr:uid="{00000000-0005-0000-0000-0000FE0C0000}"/>
    <cellStyle name="Normal 18 2 5 2 3 2 3" xfId="30926" xr:uid="{00000000-0005-0000-0000-0000FF0C0000}"/>
    <cellStyle name="Normal 18 2 5 2 3 3" xfId="10808" xr:uid="{00000000-0005-0000-0000-0000000D0000}"/>
    <cellStyle name="Normal 18 2 5 2 3 3 2" xfId="41142" xr:uid="{00000000-0005-0000-0000-0000010D0000}"/>
    <cellStyle name="Normal 18 2 5 2 3 3 3" xfId="25909" xr:uid="{00000000-0005-0000-0000-0000020D0000}"/>
    <cellStyle name="Normal 18 2 5 2 3 4" xfId="36129" xr:uid="{00000000-0005-0000-0000-0000030D0000}"/>
    <cellStyle name="Normal 18 2 5 2 3 5" xfId="20896" xr:uid="{00000000-0005-0000-0000-0000040D0000}"/>
    <cellStyle name="Normal 18 2 5 2 4" xfId="12486" xr:uid="{00000000-0005-0000-0000-0000050D0000}"/>
    <cellStyle name="Normal 18 2 5 2 4 2" xfId="42817" xr:uid="{00000000-0005-0000-0000-0000060D0000}"/>
    <cellStyle name="Normal 18 2 5 2 4 3" xfId="27584" xr:uid="{00000000-0005-0000-0000-0000070D0000}"/>
    <cellStyle name="Normal 18 2 5 2 5" xfId="7465" xr:uid="{00000000-0005-0000-0000-0000080D0000}"/>
    <cellStyle name="Normal 18 2 5 2 5 2" xfId="37800" xr:uid="{00000000-0005-0000-0000-0000090D0000}"/>
    <cellStyle name="Normal 18 2 5 2 5 3" xfId="22567" xr:uid="{00000000-0005-0000-0000-00000A0D0000}"/>
    <cellStyle name="Normal 18 2 5 2 6" xfId="32788" xr:uid="{00000000-0005-0000-0000-00000B0D0000}"/>
    <cellStyle name="Normal 18 2 5 2 7" xfId="17554" xr:uid="{00000000-0005-0000-0000-00000C0D0000}"/>
    <cellStyle name="Normal 18 2 5 3" xfId="3247" xr:uid="{00000000-0005-0000-0000-00000D0D0000}"/>
    <cellStyle name="Normal 18 2 5 3 2" xfId="13321" xr:uid="{00000000-0005-0000-0000-00000E0D0000}"/>
    <cellStyle name="Normal 18 2 5 3 2 2" xfId="43652" xr:uid="{00000000-0005-0000-0000-00000F0D0000}"/>
    <cellStyle name="Normal 18 2 5 3 2 3" xfId="28419" xr:uid="{00000000-0005-0000-0000-0000100D0000}"/>
    <cellStyle name="Normal 18 2 5 3 3" xfId="8301" xr:uid="{00000000-0005-0000-0000-0000110D0000}"/>
    <cellStyle name="Normal 18 2 5 3 3 2" xfId="38635" xr:uid="{00000000-0005-0000-0000-0000120D0000}"/>
    <cellStyle name="Normal 18 2 5 3 3 3" xfId="23402" xr:uid="{00000000-0005-0000-0000-0000130D0000}"/>
    <cellStyle name="Normal 18 2 5 3 4" xfId="33622" xr:uid="{00000000-0005-0000-0000-0000140D0000}"/>
    <cellStyle name="Normal 18 2 5 3 5" xfId="18389" xr:uid="{00000000-0005-0000-0000-0000150D0000}"/>
    <cellStyle name="Normal 18 2 5 4" xfId="4940" xr:uid="{00000000-0005-0000-0000-0000160D0000}"/>
    <cellStyle name="Normal 18 2 5 4 2" xfId="14992" xr:uid="{00000000-0005-0000-0000-0000170D0000}"/>
    <cellStyle name="Normal 18 2 5 4 2 2" xfId="45323" xr:uid="{00000000-0005-0000-0000-0000180D0000}"/>
    <cellStyle name="Normal 18 2 5 4 2 3" xfId="30090" xr:uid="{00000000-0005-0000-0000-0000190D0000}"/>
    <cellStyle name="Normal 18 2 5 4 3" xfId="9972" xr:uid="{00000000-0005-0000-0000-00001A0D0000}"/>
    <cellStyle name="Normal 18 2 5 4 3 2" xfId="40306" xr:uid="{00000000-0005-0000-0000-00001B0D0000}"/>
    <cellStyle name="Normal 18 2 5 4 3 3" xfId="25073" xr:uid="{00000000-0005-0000-0000-00001C0D0000}"/>
    <cellStyle name="Normal 18 2 5 4 4" xfId="35293" xr:uid="{00000000-0005-0000-0000-00001D0D0000}"/>
    <cellStyle name="Normal 18 2 5 4 5" xfId="20060" xr:uid="{00000000-0005-0000-0000-00001E0D0000}"/>
    <cellStyle name="Normal 18 2 5 5" xfId="11650" xr:uid="{00000000-0005-0000-0000-00001F0D0000}"/>
    <cellStyle name="Normal 18 2 5 5 2" xfId="41981" xr:uid="{00000000-0005-0000-0000-0000200D0000}"/>
    <cellStyle name="Normal 18 2 5 5 3" xfId="26748" xr:uid="{00000000-0005-0000-0000-0000210D0000}"/>
    <cellStyle name="Normal 18 2 5 6" xfId="6629" xr:uid="{00000000-0005-0000-0000-0000220D0000}"/>
    <cellStyle name="Normal 18 2 5 6 2" xfId="36964" xr:uid="{00000000-0005-0000-0000-0000230D0000}"/>
    <cellStyle name="Normal 18 2 5 6 3" xfId="21731" xr:uid="{00000000-0005-0000-0000-0000240D0000}"/>
    <cellStyle name="Normal 18 2 5 7" xfId="31952" xr:uid="{00000000-0005-0000-0000-0000250D0000}"/>
    <cellStyle name="Normal 18 2 5 8" xfId="16718" xr:uid="{00000000-0005-0000-0000-0000260D0000}"/>
    <cellStyle name="Normal 18 2 6" xfId="1974" xr:uid="{00000000-0005-0000-0000-0000270D0000}"/>
    <cellStyle name="Normal 18 2 6 2" xfId="3666" xr:uid="{00000000-0005-0000-0000-0000280D0000}"/>
    <cellStyle name="Normal 18 2 6 2 2" xfId="13739" xr:uid="{00000000-0005-0000-0000-0000290D0000}"/>
    <cellStyle name="Normal 18 2 6 2 2 2" xfId="44070" xr:uid="{00000000-0005-0000-0000-00002A0D0000}"/>
    <cellStyle name="Normal 18 2 6 2 2 3" xfId="28837" xr:uid="{00000000-0005-0000-0000-00002B0D0000}"/>
    <cellStyle name="Normal 18 2 6 2 3" xfId="8719" xr:uid="{00000000-0005-0000-0000-00002C0D0000}"/>
    <cellStyle name="Normal 18 2 6 2 3 2" xfId="39053" xr:uid="{00000000-0005-0000-0000-00002D0D0000}"/>
    <cellStyle name="Normal 18 2 6 2 3 3" xfId="23820" xr:uid="{00000000-0005-0000-0000-00002E0D0000}"/>
    <cellStyle name="Normal 18 2 6 2 4" xfId="34040" xr:uid="{00000000-0005-0000-0000-00002F0D0000}"/>
    <cellStyle name="Normal 18 2 6 2 5" xfId="18807" xr:uid="{00000000-0005-0000-0000-0000300D0000}"/>
    <cellStyle name="Normal 18 2 6 3" xfId="5358" xr:uid="{00000000-0005-0000-0000-0000310D0000}"/>
    <cellStyle name="Normal 18 2 6 3 2" xfId="15410" xr:uid="{00000000-0005-0000-0000-0000320D0000}"/>
    <cellStyle name="Normal 18 2 6 3 2 2" xfId="45741" xr:uid="{00000000-0005-0000-0000-0000330D0000}"/>
    <cellStyle name="Normal 18 2 6 3 2 3" xfId="30508" xr:uid="{00000000-0005-0000-0000-0000340D0000}"/>
    <cellStyle name="Normal 18 2 6 3 3" xfId="10390" xr:uid="{00000000-0005-0000-0000-0000350D0000}"/>
    <cellStyle name="Normal 18 2 6 3 3 2" xfId="40724" xr:uid="{00000000-0005-0000-0000-0000360D0000}"/>
    <cellStyle name="Normal 18 2 6 3 3 3" xfId="25491" xr:uid="{00000000-0005-0000-0000-0000370D0000}"/>
    <cellStyle name="Normal 18 2 6 3 4" xfId="35711" xr:uid="{00000000-0005-0000-0000-0000380D0000}"/>
    <cellStyle name="Normal 18 2 6 3 5" xfId="20478" xr:uid="{00000000-0005-0000-0000-0000390D0000}"/>
    <cellStyle name="Normal 18 2 6 4" xfId="12068" xr:uid="{00000000-0005-0000-0000-00003A0D0000}"/>
    <cellStyle name="Normal 18 2 6 4 2" xfId="42399" xr:uid="{00000000-0005-0000-0000-00003B0D0000}"/>
    <cellStyle name="Normal 18 2 6 4 3" xfId="27166" xr:uid="{00000000-0005-0000-0000-00003C0D0000}"/>
    <cellStyle name="Normal 18 2 6 5" xfId="7047" xr:uid="{00000000-0005-0000-0000-00003D0D0000}"/>
    <cellStyle name="Normal 18 2 6 5 2" xfId="37382" xr:uid="{00000000-0005-0000-0000-00003E0D0000}"/>
    <cellStyle name="Normal 18 2 6 5 3" xfId="22149" xr:uid="{00000000-0005-0000-0000-00003F0D0000}"/>
    <cellStyle name="Normal 18 2 6 6" xfId="32370" xr:uid="{00000000-0005-0000-0000-0000400D0000}"/>
    <cellStyle name="Normal 18 2 6 7" xfId="17136" xr:uid="{00000000-0005-0000-0000-0000410D0000}"/>
    <cellStyle name="Normal 18 2 7" xfId="2825" xr:uid="{00000000-0005-0000-0000-0000420D0000}"/>
    <cellStyle name="Normal 18 2 7 2" xfId="12903" xr:uid="{00000000-0005-0000-0000-0000430D0000}"/>
    <cellStyle name="Normal 18 2 7 2 2" xfId="43234" xr:uid="{00000000-0005-0000-0000-0000440D0000}"/>
    <cellStyle name="Normal 18 2 7 2 3" xfId="28001" xr:uid="{00000000-0005-0000-0000-0000450D0000}"/>
    <cellStyle name="Normal 18 2 7 3" xfId="7883" xr:uid="{00000000-0005-0000-0000-0000460D0000}"/>
    <cellStyle name="Normal 18 2 7 3 2" xfId="38217" xr:uid="{00000000-0005-0000-0000-0000470D0000}"/>
    <cellStyle name="Normal 18 2 7 3 3" xfId="22984" xr:uid="{00000000-0005-0000-0000-0000480D0000}"/>
    <cellStyle name="Normal 18 2 7 4" xfId="33204" xr:uid="{00000000-0005-0000-0000-0000490D0000}"/>
    <cellStyle name="Normal 18 2 7 5" xfId="17971" xr:uid="{00000000-0005-0000-0000-00004A0D0000}"/>
    <cellStyle name="Normal 18 2 8" xfId="4519" xr:uid="{00000000-0005-0000-0000-00004B0D0000}"/>
    <cellStyle name="Normal 18 2 8 2" xfId="14574" xr:uid="{00000000-0005-0000-0000-00004C0D0000}"/>
    <cellStyle name="Normal 18 2 8 2 2" xfId="44905" xr:uid="{00000000-0005-0000-0000-00004D0D0000}"/>
    <cellStyle name="Normal 18 2 8 2 3" xfId="29672" xr:uid="{00000000-0005-0000-0000-00004E0D0000}"/>
    <cellStyle name="Normal 18 2 8 3" xfId="9554" xr:uid="{00000000-0005-0000-0000-00004F0D0000}"/>
    <cellStyle name="Normal 18 2 8 3 2" xfId="39888" xr:uid="{00000000-0005-0000-0000-0000500D0000}"/>
    <cellStyle name="Normal 18 2 8 3 3" xfId="24655" xr:uid="{00000000-0005-0000-0000-0000510D0000}"/>
    <cellStyle name="Normal 18 2 8 4" xfId="34875" xr:uid="{00000000-0005-0000-0000-0000520D0000}"/>
    <cellStyle name="Normal 18 2 8 5" xfId="19642" xr:uid="{00000000-0005-0000-0000-0000530D0000}"/>
    <cellStyle name="Normal 18 2 9" xfId="11230" xr:uid="{00000000-0005-0000-0000-0000540D0000}"/>
    <cellStyle name="Normal 18 2 9 2" xfId="41563" xr:uid="{00000000-0005-0000-0000-0000550D0000}"/>
    <cellStyle name="Normal 18 2 9 3" xfId="26330" xr:uid="{00000000-0005-0000-0000-0000560D0000}"/>
    <cellStyle name="Normal 19" xfId="138" xr:uid="{00000000-0005-0000-0000-0000570D0000}"/>
    <cellStyle name="Normal 19 2" xfId="841" xr:uid="{00000000-0005-0000-0000-0000580D0000}"/>
    <cellStyle name="Normal 19 2 10" xfId="6210" xr:uid="{00000000-0005-0000-0000-0000590D0000}"/>
    <cellStyle name="Normal 19 2 10 2" xfId="36547" xr:uid="{00000000-0005-0000-0000-00005A0D0000}"/>
    <cellStyle name="Normal 19 2 10 3" xfId="21314" xr:uid="{00000000-0005-0000-0000-00005B0D0000}"/>
    <cellStyle name="Normal 19 2 11" xfId="31538" xr:uid="{00000000-0005-0000-0000-00005C0D0000}"/>
    <cellStyle name="Normal 19 2 12" xfId="16299" xr:uid="{00000000-0005-0000-0000-00005D0D0000}"/>
    <cellStyle name="Normal 19 2 2" xfId="1174" xr:uid="{00000000-0005-0000-0000-00005E0D0000}"/>
    <cellStyle name="Normal 19 2 2 10" xfId="31590" xr:uid="{00000000-0005-0000-0000-00005F0D0000}"/>
    <cellStyle name="Normal 19 2 2 11" xfId="16353" xr:uid="{00000000-0005-0000-0000-0000600D0000}"/>
    <cellStyle name="Normal 19 2 2 2" xfId="1282" xr:uid="{00000000-0005-0000-0000-0000610D0000}"/>
    <cellStyle name="Normal 19 2 2 2 10" xfId="16457" xr:uid="{00000000-0005-0000-0000-0000620D0000}"/>
    <cellStyle name="Normal 19 2 2 2 2" xfId="1499" xr:uid="{00000000-0005-0000-0000-0000630D0000}"/>
    <cellStyle name="Normal 19 2 2 2 2 2" xfId="1920" xr:uid="{00000000-0005-0000-0000-0000640D0000}"/>
    <cellStyle name="Normal 19 2 2 2 2 2 2" xfId="2759" xr:uid="{00000000-0005-0000-0000-0000650D0000}"/>
    <cellStyle name="Normal 19 2 2 2 2 2 2 2" xfId="4449" xr:uid="{00000000-0005-0000-0000-0000660D0000}"/>
    <cellStyle name="Normal 19 2 2 2 2 2 2 2 2" xfId="14522" xr:uid="{00000000-0005-0000-0000-0000670D0000}"/>
    <cellStyle name="Normal 19 2 2 2 2 2 2 2 2 2" xfId="44853" xr:uid="{00000000-0005-0000-0000-0000680D0000}"/>
    <cellStyle name="Normal 19 2 2 2 2 2 2 2 2 3" xfId="29620" xr:uid="{00000000-0005-0000-0000-0000690D0000}"/>
    <cellStyle name="Normal 19 2 2 2 2 2 2 2 3" xfId="9502" xr:uid="{00000000-0005-0000-0000-00006A0D0000}"/>
    <cellStyle name="Normal 19 2 2 2 2 2 2 2 3 2" xfId="39836" xr:uid="{00000000-0005-0000-0000-00006B0D0000}"/>
    <cellStyle name="Normal 19 2 2 2 2 2 2 2 3 3" xfId="24603" xr:uid="{00000000-0005-0000-0000-00006C0D0000}"/>
    <cellStyle name="Normal 19 2 2 2 2 2 2 2 4" xfId="34823" xr:uid="{00000000-0005-0000-0000-00006D0D0000}"/>
    <cellStyle name="Normal 19 2 2 2 2 2 2 2 5" xfId="19590" xr:uid="{00000000-0005-0000-0000-00006E0D0000}"/>
    <cellStyle name="Normal 19 2 2 2 2 2 2 3" xfId="6141" xr:uid="{00000000-0005-0000-0000-00006F0D0000}"/>
    <cellStyle name="Normal 19 2 2 2 2 2 2 3 2" xfId="16193" xr:uid="{00000000-0005-0000-0000-0000700D0000}"/>
    <cellStyle name="Normal 19 2 2 2 2 2 2 3 2 2" xfId="46524" xr:uid="{00000000-0005-0000-0000-0000710D0000}"/>
    <cellStyle name="Normal 19 2 2 2 2 2 2 3 2 3" xfId="31291" xr:uid="{00000000-0005-0000-0000-0000720D0000}"/>
    <cellStyle name="Normal 19 2 2 2 2 2 2 3 3" xfId="11173" xr:uid="{00000000-0005-0000-0000-0000730D0000}"/>
    <cellStyle name="Normal 19 2 2 2 2 2 2 3 3 2" xfId="41507" xr:uid="{00000000-0005-0000-0000-0000740D0000}"/>
    <cellStyle name="Normal 19 2 2 2 2 2 2 3 3 3" xfId="26274" xr:uid="{00000000-0005-0000-0000-0000750D0000}"/>
    <cellStyle name="Normal 19 2 2 2 2 2 2 3 4" xfId="36494" xr:uid="{00000000-0005-0000-0000-0000760D0000}"/>
    <cellStyle name="Normal 19 2 2 2 2 2 2 3 5" xfId="21261" xr:uid="{00000000-0005-0000-0000-0000770D0000}"/>
    <cellStyle name="Normal 19 2 2 2 2 2 2 4" xfId="12851" xr:uid="{00000000-0005-0000-0000-0000780D0000}"/>
    <cellStyle name="Normal 19 2 2 2 2 2 2 4 2" xfId="43182" xr:uid="{00000000-0005-0000-0000-0000790D0000}"/>
    <cellStyle name="Normal 19 2 2 2 2 2 2 4 3" xfId="27949" xr:uid="{00000000-0005-0000-0000-00007A0D0000}"/>
    <cellStyle name="Normal 19 2 2 2 2 2 2 5" xfId="7830" xr:uid="{00000000-0005-0000-0000-00007B0D0000}"/>
    <cellStyle name="Normal 19 2 2 2 2 2 2 5 2" xfId="38165" xr:uid="{00000000-0005-0000-0000-00007C0D0000}"/>
    <cellStyle name="Normal 19 2 2 2 2 2 2 5 3" xfId="22932" xr:uid="{00000000-0005-0000-0000-00007D0D0000}"/>
    <cellStyle name="Normal 19 2 2 2 2 2 2 6" xfId="33153" xr:uid="{00000000-0005-0000-0000-00007E0D0000}"/>
    <cellStyle name="Normal 19 2 2 2 2 2 2 7" xfId="17919" xr:uid="{00000000-0005-0000-0000-00007F0D0000}"/>
    <cellStyle name="Normal 19 2 2 2 2 2 3" xfId="3612" xr:uid="{00000000-0005-0000-0000-0000800D0000}"/>
    <cellStyle name="Normal 19 2 2 2 2 2 3 2" xfId="13686" xr:uid="{00000000-0005-0000-0000-0000810D0000}"/>
    <cellStyle name="Normal 19 2 2 2 2 2 3 2 2" xfId="44017" xr:uid="{00000000-0005-0000-0000-0000820D0000}"/>
    <cellStyle name="Normal 19 2 2 2 2 2 3 2 3" xfId="28784" xr:uid="{00000000-0005-0000-0000-0000830D0000}"/>
    <cellStyle name="Normal 19 2 2 2 2 2 3 3" xfId="8666" xr:uid="{00000000-0005-0000-0000-0000840D0000}"/>
    <cellStyle name="Normal 19 2 2 2 2 2 3 3 2" xfId="39000" xr:uid="{00000000-0005-0000-0000-0000850D0000}"/>
    <cellStyle name="Normal 19 2 2 2 2 2 3 3 3" xfId="23767" xr:uid="{00000000-0005-0000-0000-0000860D0000}"/>
    <cellStyle name="Normal 19 2 2 2 2 2 3 4" xfId="33987" xr:uid="{00000000-0005-0000-0000-0000870D0000}"/>
    <cellStyle name="Normal 19 2 2 2 2 2 3 5" xfId="18754" xr:uid="{00000000-0005-0000-0000-0000880D0000}"/>
    <cellStyle name="Normal 19 2 2 2 2 2 4" xfId="5305" xr:uid="{00000000-0005-0000-0000-0000890D0000}"/>
    <cellStyle name="Normal 19 2 2 2 2 2 4 2" xfId="15357" xr:uid="{00000000-0005-0000-0000-00008A0D0000}"/>
    <cellStyle name="Normal 19 2 2 2 2 2 4 2 2" xfId="45688" xr:uid="{00000000-0005-0000-0000-00008B0D0000}"/>
    <cellStyle name="Normal 19 2 2 2 2 2 4 2 3" xfId="30455" xr:uid="{00000000-0005-0000-0000-00008C0D0000}"/>
    <cellStyle name="Normal 19 2 2 2 2 2 4 3" xfId="10337" xr:uid="{00000000-0005-0000-0000-00008D0D0000}"/>
    <cellStyle name="Normal 19 2 2 2 2 2 4 3 2" xfId="40671" xr:uid="{00000000-0005-0000-0000-00008E0D0000}"/>
    <cellStyle name="Normal 19 2 2 2 2 2 4 3 3" xfId="25438" xr:uid="{00000000-0005-0000-0000-00008F0D0000}"/>
    <cellStyle name="Normal 19 2 2 2 2 2 4 4" xfId="35658" xr:uid="{00000000-0005-0000-0000-0000900D0000}"/>
    <cellStyle name="Normal 19 2 2 2 2 2 4 5" xfId="20425" xr:uid="{00000000-0005-0000-0000-0000910D0000}"/>
    <cellStyle name="Normal 19 2 2 2 2 2 5" xfId="12015" xr:uid="{00000000-0005-0000-0000-0000920D0000}"/>
    <cellStyle name="Normal 19 2 2 2 2 2 5 2" xfId="42346" xr:uid="{00000000-0005-0000-0000-0000930D0000}"/>
    <cellStyle name="Normal 19 2 2 2 2 2 5 3" xfId="27113" xr:uid="{00000000-0005-0000-0000-0000940D0000}"/>
    <cellStyle name="Normal 19 2 2 2 2 2 6" xfId="6994" xr:uid="{00000000-0005-0000-0000-0000950D0000}"/>
    <cellStyle name="Normal 19 2 2 2 2 2 6 2" xfId="37329" xr:uid="{00000000-0005-0000-0000-0000960D0000}"/>
    <cellStyle name="Normal 19 2 2 2 2 2 6 3" xfId="22096" xr:uid="{00000000-0005-0000-0000-0000970D0000}"/>
    <cellStyle name="Normal 19 2 2 2 2 2 7" xfId="32317" xr:uid="{00000000-0005-0000-0000-0000980D0000}"/>
    <cellStyle name="Normal 19 2 2 2 2 2 8" xfId="17083" xr:uid="{00000000-0005-0000-0000-0000990D0000}"/>
    <cellStyle name="Normal 19 2 2 2 2 3" xfId="2341" xr:uid="{00000000-0005-0000-0000-00009A0D0000}"/>
    <cellStyle name="Normal 19 2 2 2 2 3 2" xfId="4031" xr:uid="{00000000-0005-0000-0000-00009B0D0000}"/>
    <cellStyle name="Normal 19 2 2 2 2 3 2 2" xfId="14104" xr:uid="{00000000-0005-0000-0000-00009C0D0000}"/>
    <cellStyle name="Normal 19 2 2 2 2 3 2 2 2" xfId="44435" xr:uid="{00000000-0005-0000-0000-00009D0D0000}"/>
    <cellStyle name="Normal 19 2 2 2 2 3 2 2 3" xfId="29202" xr:uid="{00000000-0005-0000-0000-00009E0D0000}"/>
    <cellStyle name="Normal 19 2 2 2 2 3 2 3" xfId="9084" xr:uid="{00000000-0005-0000-0000-00009F0D0000}"/>
    <cellStyle name="Normal 19 2 2 2 2 3 2 3 2" xfId="39418" xr:uid="{00000000-0005-0000-0000-0000A00D0000}"/>
    <cellStyle name="Normal 19 2 2 2 2 3 2 3 3" xfId="24185" xr:uid="{00000000-0005-0000-0000-0000A10D0000}"/>
    <cellStyle name="Normal 19 2 2 2 2 3 2 4" xfId="34405" xr:uid="{00000000-0005-0000-0000-0000A20D0000}"/>
    <cellStyle name="Normal 19 2 2 2 2 3 2 5" xfId="19172" xr:uid="{00000000-0005-0000-0000-0000A30D0000}"/>
    <cellStyle name="Normal 19 2 2 2 2 3 3" xfId="5723" xr:uid="{00000000-0005-0000-0000-0000A40D0000}"/>
    <cellStyle name="Normal 19 2 2 2 2 3 3 2" xfId="15775" xr:uid="{00000000-0005-0000-0000-0000A50D0000}"/>
    <cellStyle name="Normal 19 2 2 2 2 3 3 2 2" xfId="46106" xr:uid="{00000000-0005-0000-0000-0000A60D0000}"/>
    <cellStyle name="Normal 19 2 2 2 2 3 3 2 3" xfId="30873" xr:uid="{00000000-0005-0000-0000-0000A70D0000}"/>
    <cellStyle name="Normal 19 2 2 2 2 3 3 3" xfId="10755" xr:uid="{00000000-0005-0000-0000-0000A80D0000}"/>
    <cellStyle name="Normal 19 2 2 2 2 3 3 3 2" xfId="41089" xr:uid="{00000000-0005-0000-0000-0000A90D0000}"/>
    <cellStyle name="Normal 19 2 2 2 2 3 3 3 3" xfId="25856" xr:uid="{00000000-0005-0000-0000-0000AA0D0000}"/>
    <cellStyle name="Normal 19 2 2 2 2 3 3 4" xfId="36076" xr:uid="{00000000-0005-0000-0000-0000AB0D0000}"/>
    <cellStyle name="Normal 19 2 2 2 2 3 3 5" xfId="20843" xr:uid="{00000000-0005-0000-0000-0000AC0D0000}"/>
    <cellStyle name="Normal 19 2 2 2 2 3 4" xfId="12433" xr:uid="{00000000-0005-0000-0000-0000AD0D0000}"/>
    <cellStyle name="Normal 19 2 2 2 2 3 4 2" xfId="42764" xr:uid="{00000000-0005-0000-0000-0000AE0D0000}"/>
    <cellStyle name="Normal 19 2 2 2 2 3 4 3" xfId="27531" xr:uid="{00000000-0005-0000-0000-0000AF0D0000}"/>
    <cellStyle name="Normal 19 2 2 2 2 3 5" xfId="7412" xr:uid="{00000000-0005-0000-0000-0000B00D0000}"/>
    <cellStyle name="Normal 19 2 2 2 2 3 5 2" xfId="37747" xr:uid="{00000000-0005-0000-0000-0000B10D0000}"/>
    <cellStyle name="Normal 19 2 2 2 2 3 5 3" xfId="22514" xr:uid="{00000000-0005-0000-0000-0000B20D0000}"/>
    <cellStyle name="Normal 19 2 2 2 2 3 6" xfId="32735" xr:uid="{00000000-0005-0000-0000-0000B30D0000}"/>
    <cellStyle name="Normal 19 2 2 2 2 3 7" xfId="17501" xr:uid="{00000000-0005-0000-0000-0000B40D0000}"/>
    <cellStyle name="Normal 19 2 2 2 2 4" xfId="3194" xr:uid="{00000000-0005-0000-0000-0000B50D0000}"/>
    <cellStyle name="Normal 19 2 2 2 2 4 2" xfId="13268" xr:uid="{00000000-0005-0000-0000-0000B60D0000}"/>
    <cellStyle name="Normal 19 2 2 2 2 4 2 2" xfId="43599" xr:uid="{00000000-0005-0000-0000-0000B70D0000}"/>
    <cellStyle name="Normal 19 2 2 2 2 4 2 3" xfId="28366" xr:uid="{00000000-0005-0000-0000-0000B80D0000}"/>
    <cellStyle name="Normal 19 2 2 2 2 4 3" xfId="8248" xr:uid="{00000000-0005-0000-0000-0000B90D0000}"/>
    <cellStyle name="Normal 19 2 2 2 2 4 3 2" xfId="38582" xr:uid="{00000000-0005-0000-0000-0000BA0D0000}"/>
    <cellStyle name="Normal 19 2 2 2 2 4 3 3" xfId="23349" xr:uid="{00000000-0005-0000-0000-0000BB0D0000}"/>
    <cellStyle name="Normal 19 2 2 2 2 4 4" xfId="33569" xr:uid="{00000000-0005-0000-0000-0000BC0D0000}"/>
    <cellStyle name="Normal 19 2 2 2 2 4 5" xfId="18336" xr:uid="{00000000-0005-0000-0000-0000BD0D0000}"/>
    <cellStyle name="Normal 19 2 2 2 2 5" xfId="4887" xr:uid="{00000000-0005-0000-0000-0000BE0D0000}"/>
    <cellStyle name="Normal 19 2 2 2 2 5 2" xfId="14939" xr:uid="{00000000-0005-0000-0000-0000BF0D0000}"/>
    <cellStyle name="Normal 19 2 2 2 2 5 2 2" xfId="45270" xr:uid="{00000000-0005-0000-0000-0000C00D0000}"/>
    <cellStyle name="Normal 19 2 2 2 2 5 2 3" xfId="30037" xr:uid="{00000000-0005-0000-0000-0000C10D0000}"/>
    <cellStyle name="Normal 19 2 2 2 2 5 3" xfId="9919" xr:uid="{00000000-0005-0000-0000-0000C20D0000}"/>
    <cellStyle name="Normal 19 2 2 2 2 5 3 2" xfId="40253" xr:uid="{00000000-0005-0000-0000-0000C30D0000}"/>
    <cellStyle name="Normal 19 2 2 2 2 5 3 3" xfId="25020" xr:uid="{00000000-0005-0000-0000-0000C40D0000}"/>
    <cellStyle name="Normal 19 2 2 2 2 5 4" xfId="35240" xr:uid="{00000000-0005-0000-0000-0000C50D0000}"/>
    <cellStyle name="Normal 19 2 2 2 2 5 5" xfId="20007" xr:uid="{00000000-0005-0000-0000-0000C60D0000}"/>
    <cellStyle name="Normal 19 2 2 2 2 6" xfId="11597" xr:uid="{00000000-0005-0000-0000-0000C70D0000}"/>
    <cellStyle name="Normal 19 2 2 2 2 6 2" xfId="41928" xr:uid="{00000000-0005-0000-0000-0000C80D0000}"/>
    <cellStyle name="Normal 19 2 2 2 2 6 3" xfId="26695" xr:uid="{00000000-0005-0000-0000-0000C90D0000}"/>
    <cellStyle name="Normal 19 2 2 2 2 7" xfId="6576" xr:uid="{00000000-0005-0000-0000-0000CA0D0000}"/>
    <cellStyle name="Normal 19 2 2 2 2 7 2" xfId="36911" xr:uid="{00000000-0005-0000-0000-0000CB0D0000}"/>
    <cellStyle name="Normal 19 2 2 2 2 7 3" xfId="21678" xr:uid="{00000000-0005-0000-0000-0000CC0D0000}"/>
    <cellStyle name="Normal 19 2 2 2 2 8" xfId="31899" xr:uid="{00000000-0005-0000-0000-0000CD0D0000}"/>
    <cellStyle name="Normal 19 2 2 2 2 9" xfId="16665" xr:uid="{00000000-0005-0000-0000-0000CE0D0000}"/>
    <cellStyle name="Normal 19 2 2 2 3" xfId="1712" xr:uid="{00000000-0005-0000-0000-0000CF0D0000}"/>
    <cellStyle name="Normal 19 2 2 2 3 2" xfId="2551" xr:uid="{00000000-0005-0000-0000-0000D00D0000}"/>
    <cellStyle name="Normal 19 2 2 2 3 2 2" xfId="4241" xr:uid="{00000000-0005-0000-0000-0000D10D0000}"/>
    <cellStyle name="Normal 19 2 2 2 3 2 2 2" xfId="14314" xr:uid="{00000000-0005-0000-0000-0000D20D0000}"/>
    <cellStyle name="Normal 19 2 2 2 3 2 2 2 2" xfId="44645" xr:uid="{00000000-0005-0000-0000-0000D30D0000}"/>
    <cellStyle name="Normal 19 2 2 2 3 2 2 2 3" xfId="29412" xr:uid="{00000000-0005-0000-0000-0000D40D0000}"/>
    <cellStyle name="Normal 19 2 2 2 3 2 2 3" xfId="9294" xr:uid="{00000000-0005-0000-0000-0000D50D0000}"/>
    <cellStyle name="Normal 19 2 2 2 3 2 2 3 2" xfId="39628" xr:uid="{00000000-0005-0000-0000-0000D60D0000}"/>
    <cellStyle name="Normal 19 2 2 2 3 2 2 3 3" xfId="24395" xr:uid="{00000000-0005-0000-0000-0000D70D0000}"/>
    <cellStyle name="Normal 19 2 2 2 3 2 2 4" xfId="34615" xr:uid="{00000000-0005-0000-0000-0000D80D0000}"/>
    <cellStyle name="Normal 19 2 2 2 3 2 2 5" xfId="19382" xr:uid="{00000000-0005-0000-0000-0000D90D0000}"/>
    <cellStyle name="Normal 19 2 2 2 3 2 3" xfId="5933" xr:uid="{00000000-0005-0000-0000-0000DA0D0000}"/>
    <cellStyle name="Normal 19 2 2 2 3 2 3 2" xfId="15985" xr:uid="{00000000-0005-0000-0000-0000DB0D0000}"/>
    <cellStyle name="Normal 19 2 2 2 3 2 3 2 2" xfId="46316" xr:uid="{00000000-0005-0000-0000-0000DC0D0000}"/>
    <cellStyle name="Normal 19 2 2 2 3 2 3 2 3" xfId="31083" xr:uid="{00000000-0005-0000-0000-0000DD0D0000}"/>
    <cellStyle name="Normal 19 2 2 2 3 2 3 3" xfId="10965" xr:uid="{00000000-0005-0000-0000-0000DE0D0000}"/>
    <cellStyle name="Normal 19 2 2 2 3 2 3 3 2" xfId="41299" xr:uid="{00000000-0005-0000-0000-0000DF0D0000}"/>
    <cellStyle name="Normal 19 2 2 2 3 2 3 3 3" xfId="26066" xr:uid="{00000000-0005-0000-0000-0000E00D0000}"/>
    <cellStyle name="Normal 19 2 2 2 3 2 3 4" xfId="36286" xr:uid="{00000000-0005-0000-0000-0000E10D0000}"/>
    <cellStyle name="Normal 19 2 2 2 3 2 3 5" xfId="21053" xr:uid="{00000000-0005-0000-0000-0000E20D0000}"/>
    <cellStyle name="Normal 19 2 2 2 3 2 4" xfId="12643" xr:uid="{00000000-0005-0000-0000-0000E30D0000}"/>
    <cellStyle name="Normal 19 2 2 2 3 2 4 2" xfId="42974" xr:uid="{00000000-0005-0000-0000-0000E40D0000}"/>
    <cellStyle name="Normal 19 2 2 2 3 2 4 3" xfId="27741" xr:uid="{00000000-0005-0000-0000-0000E50D0000}"/>
    <cellStyle name="Normal 19 2 2 2 3 2 5" xfId="7622" xr:uid="{00000000-0005-0000-0000-0000E60D0000}"/>
    <cellStyle name="Normal 19 2 2 2 3 2 5 2" xfId="37957" xr:uid="{00000000-0005-0000-0000-0000E70D0000}"/>
    <cellStyle name="Normal 19 2 2 2 3 2 5 3" xfId="22724" xr:uid="{00000000-0005-0000-0000-0000E80D0000}"/>
    <cellStyle name="Normal 19 2 2 2 3 2 6" xfId="32945" xr:uid="{00000000-0005-0000-0000-0000E90D0000}"/>
    <cellStyle name="Normal 19 2 2 2 3 2 7" xfId="17711" xr:uid="{00000000-0005-0000-0000-0000EA0D0000}"/>
    <cellStyle name="Normal 19 2 2 2 3 3" xfId="3404" xr:uid="{00000000-0005-0000-0000-0000EB0D0000}"/>
    <cellStyle name="Normal 19 2 2 2 3 3 2" xfId="13478" xr:uid="{00000000-0005-0000-0000-0000EC0D0000}"/>
    <cellStyle name="Normal 19 2 2 2 3 3 2 2" xfId="43809" xr:uid="{00000000-0005-0000-0000-0000ED0D0000}"/>
    <cellStyle name="Normal 19 2 2 2 3 3 2 3" xfId="28576" xr:uid="{00000000-0005-0000-0000-0000EE0D0000}"/>
    <cellStyle name="Normal 19 2 2 2 3 3 3" xfId="8458" xr:uid="{00000000-0005-0000-0000-0000EF0D0000}"/>
    <cellStyle name="Normal 19 2 2 2 3 3 3 2" xfId="38792" xr:uid="{00000000-0005-0000-0000-0000F00D0000}"/>
    <cellStyle name="Normal 19 2 2 2 3 3 3 3" xfId="23559" xr:uid="{00000000-0005-0000-0000-0000F10D0000}"/>
    <cellStyle name="Normal 19 2 2 2 3 3 4" xfId="33779" xr:uid="{00000000-0005-0000-0000-0000F20D0000}"/>
    <cellStyle name="Normal 19 2 2 2 3 3 5" xfId="18546" xr:uid="{00000000-0005-0000-0000-0000F30D0000}"/>
    <cellStyle name="Normal 19 2 2 2 3 4" xfId="5097" xr:uid="{00000000-0005-0000-0000-0000F40D0000}"/>
    <cellStyle name="Normal 19 2 2 2 3 4 2" xfId="15149" xr:uid="{00000000-0005-0000-0000-0000F50D0000}"/>
    <cellStyle name="Normal 19 2 2 2 3 4 2 2" xfId="45480" xr:uid="{00000000-0005-0000-0000-0000F60D0000}"/>
    <cellStyle name="Normal 19 2 2 2 3 4 2 3" xfId="30247" xr:uid="{00000000-0005-0000-0000-0000F70D0000}"/>
    <cellStyle name="Normal 19 2 2 2 3 4 3" xfId="10129" xr:uid="{00000000-0005-0000-0000-0000F80D0000}"/>
    <cellStyle name="Normal 19 2 2 2 3 4 3 2" xfId="40463" xr:uid="{00000000-0005-0000-0000-0000F90D0000}"/>
    <cellStyle name="Normal 19 2 2 2 3 4 3 3" xfId="25230" xr:uid="{00000000-0005-0000-0000-0000FA0D0000}"/>
    <cellStyle name="Normal 19 2 2 2 3 4 4" xfId="35450" xr:uid="{00000000-0005-0000-0000-0000FB0D0000}"/>
    <cellStyle name="Normal 19 2 2 2 3 4 5" xfId="20217" xr:uid="{00000000-0005-0000-0000-0000FC0D0000}"/>
    <cellStyle name="Normal 19 2 2 2 3 5" xfId="11807" xr:uid="{00000000-0005-0000-0000-0000FD0D0000}"/>
    <cellStyle name="Normal 19 2 2 2 3 5 2" xfId="42138" xr:uid="{00000000-0005-0000-0000-0000FE0D0000}"/>
    <cellStyle name="Normal 19 2 2 2 3 5 3" xfId="26905" xr:uid="{00000000-0005-0000-0000-0000FF0D0000}"/>
    <cellStyle name="Normal 19 2 2 2 3 6" xfId="6786" xr:uid="{00000000-0005-0000-0000-0000000E0000}"/>
    <cellStyle name="Normal 19 2 2 2 3 6 2" xfId="37121" xr:uid="{00000000-0005-0000-0000-0000010E0000}"/>
    <cellStyle name="Normal 19 2 2 2 3 6 3" xfId="21888" xr:uid="{00000000-0005-0000-0000-0000020E0000}"/>
    <cellStyle name="Normal 19 2 2 2 3 7" xfId="32109" xr:uid="{00000000-0005-0000-0000-0000030E0000}"/>
    <cellStyle name="Normal 19 2 2 2 3 8" xfId="16875" xr:uid="{00000000-0005-0000-0000-0000040E0000}"/>
    <cellStyle name="Normal 19 2 2 2 4" xfId="2133" xr:uid="{00000000-0005-0000-0000-0000050E0000}"/>
    <cellStyle name="Normal 19 2 2 2 4 2" xfId="3823" xr:uid="{00000000-0005-0000-0000-0000060E0000}"/>
    <cellStyle name="Normal 19 2 2 2 4 2 2" xfId="13896" xr:uid="{00000000-0005-0000-0000-0000070E0000}"/>
    <cellStyle name="Normal 19 2 2 2 4 2 2 2" xfId="44227" xr:uid="{00000000-0005-0000-0000-0000080E0000}"/>
    <cellStyle name="Normal 19 2 2 2 4 2 2 3" xfId="28994" xr:uid="{00000000-0005-0000-0000-0000090E0000}"/>
    <cellStyle name="Normal 19 2 2 2 4 2 3" xfId="8876" xr:uid="{00000000-0005-0000-0000-00000A0E0000}"/>
    <cellStyle name="Normal 19 2 2 2 4 2 3 2" xfId="39210" xr:uid="{00000000-0005-0000-0000-00000B0E0000}"/>
    <cellStyle name="Normal 19 2 2 2 4 2 3 3" xfId="23977" xr:uid="{00000000-0005-0000-0000-00000C0E0000}"/>
    <cellStyle name="Normal 19 2 2 2 4 2 4" xfId="34197" xr:uid="{00000000-0005-0000-0000-00000D0E0000}"/>
    <cellStyle name="Normal 19 2 2 2 4 2 5" xfId="18964" xr:uid="{00000000-0005-0000-0000-00000E0E0000}"/>
    <cellStyle name="Normal 19 2 2 2 4 3" xfId="5515" xr:uid="{00000000-0005-0000-0000-00000F0E0000}"/>
    <cellStyle name="Normal 19 2 2 2 4 3 2" xfId="15567" xr:uid="{00000000-0005-0000-0000-0000100E0000}"/>
    <cellStyle name="Normal 19 2 2 2 4 3 2 2" xfId="45898" xr:uid="{00000000-0005-0000-0000-0000110E0000}"/>
    <cellStyle name="Normal 19 2 2 2 4 3 2 3" xfId="30665" xr:uid="{00000000-0005-0000-0000-0000120E0000}"/>
    <cellStyle name="Normal 19 2 2 2 4 3 3" xfId="10547" xr:uid="{00000000-0005-0000-0000-0000130E0000}"/>
    <cellStyle name="Normal 19 2 2 2 4 3 3 2" xfId="40881" xr:uid="{00000000-0005-0000-0000-0000140E0000}"/>
    <cellStyle name="Normal 19 2 2 2 4 3 3 3" xfId="25648" xr:uid="{00000000-0005-0000-0000-0000150E0000}"/>
    <cellStyle name="Normal 19 2 2 2 4 3 4" xfId="35868" xr:uid="{00000000-0005-0000-0000-0000160E0000}"/>
    <cellStyle name="Normal 19 2 2 2 4 3 5" xfId="20635" xr:uid="{00000000-0005-0000-0000-0000170E0000}"/>
    <cellStyle name="Normal 19 2 2 2 4 4" xfId="12225" xr:uid="{00000000-0005-0000-0000-0000180E0000}"/>
    <cellStyle name="Normal 19 2 2 2 4 4 2" xfId="42556" xr:uid="{00000000-0005-0000-0000-0000190E0000}"/>
    <cellStyle name="Normal 19 2 2 2 4 4 3" xfId="27323" xr:uid="{00000000-0005-0000-0000-00001A0E0000}"/>
    <cellStyle name="Normal 19 2 2 2 4 5" xfId="7204" xr:uid="{00000000-0005-0000-0000-00001B0E0000}"/>
    <cellStyle name="Normal 19 2 2 2 4 5 2" xfId="37539" xr:uid="{00000000-0005-0000-0000-00001C0E0000}"/>
    <cellStyle name="Normal 19 2 2 2 4 5 3" xfId="22306" xr:uid="{00000000-0005-0000-0000-00001D0E0000}"/>
    <cellStyle name="Normal 19 2 2 2 4 6" xfId="32527" xr:uid="{00000000-0005-0000-0000-00001E0E0000}"/>
    <cellStyle name="Normal 19 2 2 2 4 7" xfId="17293" xr:uid="{00000000-0005-0000-0000-00001F0E0000}"/>
    <cellStyle name="Normal 19 2 2 2 5" xfId="2986" xr:uid="{00000000-0005-0000-0000-0000200E0000}"/>
    <cellStyle name="Normal 19 2 2 2 5 2" xfId="13060" xr:uid="{00000000-0005-0000-0000-0000210E0000}"/>
    <cellStyle name="Normal 19 2 2 2 5 2 2" xfId="43391" xr:uid="{00000000-0005-0000-0000-0000220E0000}"/>
    <cellStyle name="Normal 19 2 2 2 5 2 3" xfId="28158" xr:uid="{00000000-0005-0000-0000-0000230E0000}"/>
    <cellStyle name="Normal 19 2 2 2 5 3" xfId="8040" xr:uid="{00000000-0005-0000-0000-0000240E0000}"/>
    <cellStyle name="Normal 19 2 2 2 5 3 2" xfId="38374" xr:uid="{00000000-0005-0000-0000-0000250E0000}"/>
    <cellStyle name="Normal 19 2 2 2 5 3 3" xfId="23141" xr:uid="{00000000-0005-0000-0000-0000260E0000}"/>
    <cellStyle name="Normal 19 2 2 2 5 4" xfId="33361" xr:uid="{00000000-0005-0000-0000-0000270E0000}"/>
    <cellStyle name="Normal 19 2 2 2 5 5" xfId="18128" xr:uid="{00000000-0005-0000-0000-0000280E0000}"/>
    <cellStyle name="Normal 19 2 2 2 6" xfId="4679" xr:uid="{00000000-0005-0000-0000-0000290E0000}"/>
    <cellStyle name="Normal 19 2 2 2 6 2" xfId="14731" xr:uid="{00000000-0005-0000-0000-00002A0E0000}"/>
    <cellStyle name="Normal 19 2 2 2 6 2 2" xfId="45062" xr:uid="{00000000-0005-0000-0000-00002B0E0000}"/>
    <cellStyle name="Normal 19 2 2 2 6 2 3" xfId="29829" xr:uid="{00000000-0005-0000-0000-00002C0E0000}"/>
    <cellStyle name="Normal 19 2 2 2 6 3" xfId="9711" xr:uid="{00000000-0005-0000-0000-00002D0E0000}"/>
    <cellStyle name="Normal 19 2 2 2 6 3 2" xfId="40045" xr:uid="{00000000-0005-0000-0000-00002E0E0000}"/>
    <cellStyle name="Normal 19 2 2 2 6 3 3" xfId="24812" xr:uid="{00000000-0005-0000-0000-00002F0E0000}"/>
    <cellStyle name="Normal 19 2 2 2 6 4" xfId="35032" xr:uid="{00000000-0005-0000-0000-0000300E0000}"/>
    <cellStyle name="Normal 19 2 2 2 6 5" xfId="19799" xr:uid="{00000000-0005-0000-0000-0000310E0000}"/>
    <cellStyle name="Normal 19 2 2 2 7" xfId="11389" xr:uid="{00000000-0005-0000-0000-0000320E0000}"/>
    <cellStyle name="Normal 19 2 2 2 7 2" xfId="41720" xr:uid="{00000000-0005-0000-0000-0000330E0000}"/>
    <cellStyle name="Normal 19 2 2 2 7 3" xfId="26487" xr:uid="{00000000-0005-0000-0000-0000340E0000}"/>
    <cellStyle name="Normal 19 2 2 2 8" xfId="6368" xr:uid="{00000000-0005-0000-0000-0000350E0000}"/>
    <cellStyle name="Normal 19 2 2 2 8 2" xfId="36703" xr:uid="{00000000-0005-0000-0000-0000360E0000}"/>
    <cellStyle name="Normal 19 2 2 2 8 3" xfId="21470" xr:uid="{00000000-0005-0000-0000-0000370E0000}"/>
    <cellStyle name="Normal 19 2 2 2 9" xfId="31691" xr:uid="{00000000-0005-0000-0000-0000380E0000}"/>
    <cellStyle name="Normal 19 2 2 3" xfId="1395" xr:uid="{00000000-0005-0000-0000-0000390E0000}"/>
    <cellStyle name="Normal 19 2 2 3 2" xfId="1816" xr:uid="{00000000-0005-0000-0000-00003A0E0000}"/>
    <cellStyle name="Normal 19 2 2 3 2 2" xfId="2655" xr:uid="{00000000-0005-0000-0000-00003B0E0000}"/>
    <cellStyle name="Normal 19 2 2 3 2 2 2" xfId="4345" xr:uid="{00000000-0005-0000-0000-00003C0E0000}"/>
    <cellStyle name="Normal 19 2 2 3 2 2 2 2" xfId="14418" xr:uid="{00000000-0005-0000-0000-00003D0E0000}"/>
    <cellStyle name="Normal 19 2 2 3 2 2 2 2 2" xfId="44749" xr:uid="{00000000-0005-0000-0000-00003E0E0000}"/>
    <cellStyle name="Normal 19 2 2 3 2 2 2 2 3" xfId="29516" xr:uid="{00000000-0005-0000-0000-00003F0E0000}"/>
    <cellStyle name="Normal 19 2 2 3 2 2 2 3" xfId="9398" xr:uid="{00000000-0005-0000-0000-0000400E0000}"/>
    <cellStyle name="Normal 19 2 2 3 2 2 2 3 2" xfId="39732" xr:uid="{00000000-0005-0000-0000-0000410E0000}"/>
    <cellStyle name="Normal 19 2 2 3 2 2 2 3 3" xfId="24499" xr:uid="{00000000-0005-0000-0000-0000420E0000}"/>
    <cellStyle name="Normal 19 2 2 3 2 2 2 4" xfId="34719" xr:uid="{00000000-0005-0000-0000-0000430E0000}"/>
    <cellStyle name="Normal 19 2 2 3 2 2 2 5" xfId="19486" xr:uid="{00000000-0005-0000-0000-0000440E0000}"/>
    <cellStyle name="Normal 19 2 2 3 2 2 3" xfId="6037" xr:uid="{00000000-0005-0000-0000-0000450E0000}"/>
    <cellStyle name="Normal 19 2 2 3 2 2 3 2" xfId="16089" xr:uid="{00000000-0005-0000-0000-0000460E0000}"/>
    <cellStyle name="Normal 19 2 2 3 2 2 3 2 2" xfId="46420" xr:uid="{00000000-0005-0000-0000-0000470E0000}"/>
    <cellStyle name="Normal 19 2 2 3 2 2 3 2 3" xfId="31187" xr:uid="{00000000-0005-0000-0000-0000480E0000}"/>
    <cellStyle name="Normal 19 2 2 3 2 2 3 3" xfId="11069" xr:uid="{00000000-0005-0000-0000-0000490E0000}"/>
    <cellStyle name="Normal 19 2 2 3 2 2 3 3 2" xfId="41403" xr:uid="{00000000-0005-0000-0000-00004A0E0000}"/>
    <cellStyle name="Normal 19 2 2 3 2 2 3 3 3" xfId="26170" xr:uid="{00000000-0005-0000-0000-00004B0E0000}"/>
    <cellStyle name="Normal 19 2 2 3 2 2 3 4" xfId="36390" xr:uid="{00000000-0005-0000-0000-00004C0E0000}"/>
    <cellStyle name="Normal 19 2 2 3 2 2 3 5" xfId="21157" xr:uid="{00000000-0005-0000-0000-00004D0E0000}"/>
    <cellStyle name="Normal 19 2 2 3 2 2 4" xfId="12747" xr:uid="{00000000-0005-0000-0000-00004E0E0000}"/>
    <cellStyle name="Normal 19 2 2 3 2 2 4 2" xfId="43078" xr:uid="{00000000-0005-0000-0000-00004F0E0000}"/>
    <cellStyle name="Normal 19 2 2 3 2 2 4 3" xfId="27845" xr:uid="{00000000-0005-0000-0000-0000500E0000}"/>
    <cellStyle name="Normal 19 2 2 3 2 2 5" xfId="7726" xr:uid="{00000000-0005-0000-0000-0000510E0000}"/>
    <cellStyle name="Normal 19 2 2 3 2 2 5 2" xfId="38061" xr:uid="{00000000-0005-0000-0000-0000520E0000}"/>
    <cellStyle name="Normal 19 2 2 3 2 2 5 3" xfId="22828" xr:uid="{00000000-0005-0000-0000-0000530E0000}"/>
    <cellStyle name="Normal 19 2 2 3 2 2 6" xfId="33049" xr:uid="{00000000-0005-0000-0000-0000540E0000}"/>
    <cellStyle name="Normal 19 2 2 3 2 2 7" xfId="17815" xr:uid="{00000000-0005-0000-0000-0000550E0000}"/>
    <cellStyle name="Normal 19 2 2 3 2 3" xfId="3508" xr:uid="{00000000-0005-0000-0000-0000560E0000}"/>
    <cellStyle name="Normal 19 2 2 3 2 3 2" xfId="13582" xr:uid="{00000000-0005-0000-0000-0000570E0000}"/>
    <cellStyle name="Normal 19 2 2 3 2 3 2 2" xfId="43913" xr:uid="{00000000-0005-0000-0000-0000580E0000}"/>
    <cellStyle name="Normal 19 2 2 3 2 3 2 3" xfId="28680" xr:uid="{00000000-0005-0000-0000-0000590E0000}"/>
    <cellStyle name="Normal 19 2 2 3 2 3 3" xfId="8562" xr:uid="{00000000-0005-0000-0000-00005A0E0000}"/>
    <cellStyle name="Normal 19 2 2 3 2 3 3 2" xfId="38896" xr:uid="{00000000-0005-0000-0000-00005B0E0000}"/>
    <cellStyle name="Normal 19 2 2 3 2 3 3 3" xfId="23663" xr:uid="{00000000-0005-0000-0000-00005C0E0000}"/>
    <cellStyle name="Normal 19 2 2 3 2 3 4" xfId="33883" xr:uid="{00000000-0005-0000-0000-00005D0E0000}"/>
    <cellStyle name="Normal 19 2 2 3 2 3 5" xfId="18650" xr:uid="{00000000-0005-0000-0000-00005E0E0000}"/>
    <cellStyle name="Normal 19 2 2 3 2 4" xfId="5201" xr:uid="{00000000-0005-0000-0000-00005F0E0000}"/>
    <cellStyle name="Normal 19 2 2 3 2 4 2" xfId="15253" xr:uid="{00000000-0005-0000-0000-0000600E0000}"/>
    <cellStyle name="Normal 19 2 2 3 2 4 2 2" xfId="45584" xr:uid="{00000000-0005-0000-0000-0000610E0000}"/>
    <cellStyle name="Normal 19 2 2 3 2 4 2 3" xfId="30351" xr:uid="{00000000-0005-0000-0000-0000620E0000}"/>
    <cellStyle name="Normal 19 2 2 3 2 4 3" xfId="10233" xr:uid="{00000000-0005-0000-0000-0000630E0000}"/>
    <cellStyle name="Normal 19 2 2 3 2 4 3 2" xfId="40567" xr:uid="{00000000-0005-0000-0000-0000640E0000}"/>
    <cellStyle name="Normal 19 2 2 3 2 4 3 3" xfId="25334" xr:uid="{00000000-0005-0000-0000-0000650E0000}"/>
    <cellStyle name="Normal 19 2 2 3 2 4 4" xfId="35554" xr:uid="{00000000-0005-0000-0000-0000660E0000}"/>
    <cellStyle name="Normal 19 2 2 3 2 4 5" xfId="20321" xr:uid="{00000000-0005-0000-0000-0000670E0000}"/>
    <cellStyle name="Normal 19 2 2 3 2 5" xfId="11911" xr:uid="{00000000-0005-0000-0000-0000680E0000}"/>
    <cellStyle name="Normal 19 2 2 3 2 5 2" xfId="42242" xr:uid="{00000000-0005-0000-0000-0000690E0000}"/>
    <cellStyle name="Normal 19 2 2 3 2 5 3" xfId="27009" xr:uid="{00000000-0005-0000-0000-00006A0E0000}"/>
    <cellStyle name="Normal 19 2 2 3 2 6" xfId="6890" xr:uid="{00000000-0005-0000-0000-00006B0E0000}"/>
    <cellStyle name="Normal 19 2 2 3 2 6 2" xfId="37225" xr:uid="{00000000-0005-0000-0000-00006C0E0000}"/>
    <cellStyle name="Normal 19 2 2 3 2 6 3" xfId="21992" xr:uid="{00000000-0005-0000-0000-00006D0E0000}"/>
    <cellStyle name="Normal 19 2 2 3 2 7" xfId="32213" xr:uid="{00000000-0005-0000-0000-00006E0E0000}"/>
    <cellStyle name="Normal 19 2 2 3 2 8" xfId="16979" xr:uid="{00000000-0005-0000-0000-00006F0E0000}"/>
    <cellStyle name="Normal 19 2 2 3 3" xfId="2237" xr:uid="{00000000-0005-0000-0000-0000700E0000}"/>
    <cellStyle name="Normal 19 2 2 3 3 2" xfId="3927" xr:uid="{00000000-0005-0000-0000-0000710E0000}"/>
    <cellStyle name="Normal 19 2 2 3 3 2 2" xfId="14000" xr:uid="{00000000-0005-0000-0000-0000720E0000}"/>
    <cellStyle name="Normal 19 2 2 3 3 2 2 2" xfId="44331" xr:uid="{00000000-0005-0000-0000-0000730E0000}"/>
    <cellStyle name="Normal 19 2 2 3 3 2 2 3" xfId="29098" xr:uid="{00000000-0005-0000-0000-0000740E0000}"/>
    <cellStyle name="Normal 19 2 2 3 3 2 3" xfId="8980" xr:uid="{00000000-0005-0000-0000-0000750E0000}"/>
    <cellStyle name="Normal 19 2 2 3 3 2 3 2" xfId="39314" xr:uid="{00000000-0005-0000-0000-0000760E0000}"/>
    <cellStyle name="Normal 19 2 2 3 3 2 3 3" xfId="24081" xr:uid="{00000000-0005-0000-0000-0000770E0000}"/>
    <cellStyle name="Normal 19 2 2 3 3 2 4" xfId="34301" xr:uid="{00000000-0005-0000-0000-0000780E0000}"/>
    <cellStyle name="Normal 19 2 2 3 3 2 5" xfId="19068" xr:uid="{00000000-0005-0000-0000-0000790E0000}"/>
    <cellStyle name="Normal 19 2 2 3 3 3" xfId="5619" xr:uid="{00000000-0005-0000-0000-00007A0E0000}"/>
    <cellStyle name="Normal 19 2 2 3 3 3 2" xfId="15671" xr:uid="{00000000-0005-0000-0000-00007B0E0000}"/>
    <cellStyle name="Normal 19 2 2 3 3 3 2 2" xfId="46002" xr:uid="{00000000-0005-0000-0000-00007C0E0000}"/>
    <cellStyle name="Normal 19 2 2 3 3 3 2 3" xfId="30769" xr:uid="{00000000-0005-0000-0000-00007D0E0000}"/>
    <cellStyle name="Normal 19 2 2 3 3 3 3" xfId="10651" xr:uid="{00000000-0005-0000-0000-00007E0E0000}"/>
    <cellStyle name="Normal 19 2 2 3 3 3 3 2" xfId="40985" xr:uid="{00000000-0005-0000-0000-00007F0E0000}"/>
    <cellStyle name="Normal 19 2 2 3 3 3 3 3" xfId="25752" xr:uid="{00000000-0005-0000-0000-0000800E0000}"/>
    <cellStyle name="Normal 19 2 2 3 3 3 4" xfId="35972" xr:uid="{00000000-0005-0000-0000-0000810E0000}"/>
    <cellStyle name="Normal 19 2 2 3 3 3 5" xfId="20739" xr:uid="{00000000-0005-0000-0000-0000820E0000}"/>
    <cellStyle name="Normal 19 2 2 3 3 4" xfId="12329" xr:uid="{00000000-0005-0000-0000-0000830E0000}"/>
    <cellStyle name="Normal 19 2 2 3 3 4 2" xfId="42660" xr:uid="{00000000-0005-0000-0000-0000840E0000}"/>
    <cellStyle name="Normal 19 2 2 3 3 4 3" xfId="27427" xr:uid="{00000000-0005-0000-0000-0000850E0000}"/>
    <cellStyle name="Normal 19 2 2 3 3 5" xfId="7308" xr:uid="{00000000-0005-0000-0000-0000860E0000}"/>
    <cellStyle name="Normal 19 2 2 3 3 5 2" xfId="37643" xr:uid="{00000000-0005-0000-0000-0000870E0000}"/>
    <cellStyle name="Normal 19 2 2 3 3 5 3" xfId="22410" xr:uid="{00000000-0005-0000-0000-0000880E0000}"/>
    <cellStyle name="Normal 19 2 2 3 3 6" xfId="32631" xr:uid="{00000000-0005-0000-0000-0000890E0000}"/>
    <cellStyle name="Normal 19 2 2 3 3 7" xfId="17397" xr:uid="{00000000-0005-0000-0000-00008A0E0000}"/>
    <cellStyle name="Normal 19 2 2 3 4" xfId="3090" xr:uid="{00000000-0005-0000-0000-00008B0E0000}"/>
    <cellStyle name="Normal 19 2 2 3 4 2" xfId="13164" xr:uid="{00000000-0005-0000-0000-00008C0E0000}"/>
    <cellStyle name="Normal 19 2 2 3 4 2 2" xfId="43495" xr:uid="{00000000-0005-0000-0000-00008D0E0000}"/>
    <cellStyle name="Normal 19 2 2 3 4 2 3" xfId="28262" xr:uid="{00000000-0005-0000-0000-00008E0E0000}"/>
    <cellStyle name="Normal 19 2 2 3 4 3" xfId="8144" xr:uid="{00000000-0005-0000-0000-00008F0E0000}"/>
    <cellStyle name="Normal 19 2 2 3 4 3 2" xfId="38478" xr:uid="{00000000-0005-0000-0000-0000900E0000}"/>
    <cellStyle name="Normal 19 2 2 3 4 3 3" xfId="23245" xr:uid="{00000000-0005-0000-0000-0000910E0000}"/>
    <cellStyle name="Normal 19 2 2 3 4 4" xfId="33465" xr:uid="{00000000-0005-0000-0000-0000920E0000}"/>
    <cellStyle name="Normal 19 2 2 3 4 5" xfId="18232" xr:uid="{00000000-0005-0000-0000-0000930E0000}"/>
    <cellStyle name="Normal 19 2 2 3 5" xfId="4783" xr:uid="{00000000-0005-0000-0000-0000940E0000}"/>
    <cellStyle name="Normal 19 2 2 3 5 2" xfId="14835" xr:uid="{00000000-0005-0000-0000-0000950E0000}"/>
    <cellStyle name="Normal 19 2 2 3 5 2 2" xfId="45166" xr:uid="{00000000-0005-0000-0000-0000960E0000}"/>
    <cellStyle name="Normal 19 2 2 3 5 2 3" xfId="29933" xr:uid="{00000000-0005-0000-0000-0000970E0000}"/>
    <cellStyle name="Normal 19 2 2 3 5 3" xfId="9815" xr:uid="{00000000-0005-0000-0000-0000980E0000}"/>
    <cellStyle name="Normal 19 2 2 3 5 3 2" xfId="40149" xr:uid="{00000000-0005-0000-0000-0000990E0000}"/>
    <cellStyle name="Normal 19 2 2 3 5 3 3" xfId="24916" xr:uid="{00000000-0005-0000-0000-00009A0E0000}"/>
    <cellStyle name="Normal 19 2 2 3 5 4" xfId="35136" xr:uid="{00000000-0005-0000-0000-00009B0E0000}"/>
    <cellStyle name="Normal 19 2 2 3 5 5" xfId="19903" xr:uid="{00000000-0005-0000-0000-00009C0E0000}"/>
    <cellStyle name="Normal 19 2 2 3 6" xfId="11493" xr:uid="{00000000-0005-0000-0000-00009D0E0000}"/>
    <cellStyle name="Normal 19 2 2 3 6 2" xfId="41824" xr:uid="{00000000-0005-0000-0000-00009E0E0000}"/>
    <cellStyle name="Normal 19 2 2 3 6 3" xfId="26591" xr:uid="{00000000-0005-0000-0000-00009F0E0000}"/>
    <cellStyle name="Normal 19 2 2 3 7" xfId="6472" xr:uid="{00000000-0005-0000-0000-0000A00E0000}"/>
    <cellStyle name="Normal 19 2 2 3 7 2" xfId="36807" xr:uid="{00000000-0005-0000-0000-0000A10E0000}"/>
    <cellStyle name="Normal 19 2 2 3 7 3" xfId="21574" xr:uid="{00000000-0005-0000-0000-0000A20E0000}"/>
    <cellStyle name="Normal 19 2 2 3 8" xfId="31795" xr:uid="{00000000-0005-0000-0000-0000A30E0000}"/>
    <cellStyle name="Normal 19 2 2 3 9" xfId="16561" xr:uid="{00000000-0005-0000-0000-0000A40E0000}"/>
    <cellStyle name="Normal 19 2 2 4" xfId="1608" xr:uid="{00000000-0005-0000-0000-0000A50E0000}"/>
    <cellStyle name="Normal 19 2 2 4 2" xfId="2447" xr:uid="{00000000-0005-0000-0000-0000A60E0000}"/>
    <cellStyle name="Normal 19 2 2 4 2 2" xfId="4137" xr:uid="{00000000-0005-0000-0000-0000A70E0000}"/>
    <cellStyle name="Normal 19 2 2 4 2 2 2" xfId="14210" xr:uid="{00000000-0005-0000-0000-0000A80E0000}"/>
    <cellStyle name="Normal 19 2 2 4 2 2 2 2" xfId="44541" xr:uid="{00000000-0005-0000-0000-0000A90E0000}"/>
    <cellStyle name="Normal 19 2 2 4 2 2 2 3" xfId="29308" xr:uid="{00000000-0005-0000-0000-0000AA0E0000}"/>
    <cellStyle name="Normal 19 2 2 4 2 2 3" xfId="9190" xr:uid="{00000000-0005-0000-0000-0000AB0E0000}"/>
    <cellStyle name="Normal 19 2 2 4 2 2 3 2" xfId="39524" xr:uid="{00000000-0005-0000-0000-0000AC0E0000}"/>
    <cellStyle name="Normal 19 2 2 4 2 2 3 3" xfId="24291" xr:uid="{00000000-0005-0000-0000-0000AD0E0000}"/>
    <cellStyle name="Normal 19 2 2 4 2 2 4" xfId="34511" xr:uid="{00000000-0005-0000-0000-0000AE0E0000}"/>
    <cellStyle name="Normal 19 2 2 4 2 2 5" xfId="19278" xr:uid="{00000000-0005-0000-0000-0000AF0E0000}"/>
    <cellStyle name="Normal 19 2 2 4 2 3" xfId="5829" xr:uid="{00000000-0005-0000-0000-0000B00E0000}"/>
    <cellStyle name="Normal 19 2 2 4 2 3 2" xfId="15881" xr:uid="{00000000-0005-0000-0000-0000B10E0000}"/>
    <cellStyle name="Normal 19 2 2 4 2 3 2 2" xfId="46212" xr:uid="{00000000-0005-0000-0000-0000B20E0000}"/>
    <cellStyle name="Normal 19 2 2 4 2 3 2 3" xfId="30979" xr:uid="{00000000-0005-0000-0000-0000B30E0000}"/>
    <cellStyle name="Normal 19 2 2 4 2 3 3" xfId="10861" xr:uid="{00000000-0005-0000-0000-0000B40E0000}"/>
    <cellStyle name="Normal 19 2 2 4 2 3 3 2" xfId="41195" xr:uid="{00000000-0005-0000-0000-0000B50E0000}"/>
    <cellStyle name="Normal 19 2 2 4 2 3 3 3" xfId="25962" xr:uid="{00000000-0005-0000-0000-0000B60E0000}"/>
    <cellStyle name="Normal 19 2 2 4 2 3 4" xfId="36182" xr:uid="{00000000-0005-0000-0000-0000B70E0000}"/>
    <cellStyle name="Normal 19 2 2 4 2 3 5" xfId="20949" xr:uid="{00000000-0005-0000-0000-0000B80E0000}"/>
    <cellStyle name="Normal 19 2 2 4 2 4" xfId="12539" xr:uid="{00000000-0005-0000-0000-0000B90E0000}"/>
    <cellStyle name="Normal 19 2 2 4 2 4 2" xfId="42870" xr:uid="{00000000-0005-0000-0000-0000BA0E0000}"/>
    <cellStyle name="Normal 19 2 2 4 2 4 3" xfId="27637" xr:uid="{00000000-0005-0000-0000-0000BB0E0000}"/>
    <cellStyle name="Normal 19 2 2 4 2 5" xfId="7518" xr:uid="{00000000-0005-0000-0000-0000BC0E0000}"/>
    <cellStyle name="Normal 19 2 2 4 2 5 2" xfId="37853" xr:uid="{00000000-0005-0000-0000-0000BD0E0000}"/>
    <cellStyle name="Normal 19 2 2 4 2 5 3" xfId="22620" xr:uid="{00000000-0005-0000-0000-0000BE0E0000}"/>
    <cellStyle name="Normal 19 2 2 4 2 6" xfId="32841" xr:uid="{00000000-0005-0000-0000-0000BF0E0000}"/>
    <cellStyle name="Normal 19 2 2 4 2 7" xfId="17607" xr:uid="{00000000-0005-0000-0000-0000C00E0000}"/>
    <cellStyle name="Normal 19 2 2 4 3" xfId="3300" xr:uid="{00000000-0005-0000-0000-0000C10E0000}"/>
    <cellStyle name="Normal 19 2 2 4 3 2" xfId="13374" xr:uid="{00000000-0005-0000-0000-0000C20E0000}"/>
    <cellStyle name="Normal 19 2 2 4 3 2 2" xfId="43705" xr:uid="{00000000-0005-0000-0000-0000C30E0000}"/>
    <cellStyle name="Normal 19 2 2 4 3 2 3" xfId="28472" xr:uid="{00000000-0005-0000-0000-0000C40E0000}"/>
    <cellStyle name="Normal 19 2 2 4 3 3" xfId="8354" xr:uid="{00000000-0005-0000-0000-0000C50E0000}"/>
    <cellStyle name="Normal 19 2 2 4 3 3 2" xfId="38688" xr:uid="{00000000-0005-0000-0000-0000C60E0000}"/>
    <cellStyle name="Normal 19 2 2 4 3 3 3" xfId="23455" xr:uid="{00000000-0005-0000-0000-0000C70E0000}"/>
    <cellStyle name="Normal 19 2 2 4 3 4" xfId="33675" xr:uid="{00000000-0005-0000-0000-0000C80E0000}"/>
    <cellStyle name="Normal 19 2 2 4 3 5" xfId="18442" xr:uid="{00000000-0005-0000-0000-0000C90E0000}"/>
    <cellStyle name="Normal 19 2 2 4 4" xfId="4993" xr:uid="{00000000-0005-0000-0000-0000CA0E0000}"/>
    <cellStyle name="Normal 19 2 2 4 4 2" xfId="15045" xr:uid="{00000000-0005-0000-0000-0000CB0E0000}"/>
    <cellStyle name="Normal 19 2 2 4 4 2 2" xfId="45376" xr:uid="{00000000-0005-0000-0000-0000CC0E0000}"/>
    <cellStyle name="Normal 19 2 2 4 4 2 3" xfId="30143" xr:uid="{00000000-0005-0000-0000-0000CD0E0000}"/>
    <cellStyle name="Normal 19 2 2 4 4 3" xfId="10025" xr:uid="{00000000-0005-0000-0000-0000CE0E0000}"/>
    <cellStyle name="Normal 19 2 2 4 4 3 2" xfId="40359" xr:uid="{00000000-0005-0000-0000-0000CF0E0000}"/>
    <cellStyle name="Normal 19 2 2 4 4 3 3" xfId="25126" xr:uid="{00000000-0005-0000-0000-0000D00E0000}"/>
    <cellStyle name="Normal 19 2 2 4 4 4" xfId="35346" xr:uid="{00000000-0005-0000-0000-0000D10E0000}"/>
    <cellStyle name="Normal 19 2 2 4 4 5" xfId="20113" xr:uid="{00000000-0005-0000-0000-0000D20E0000}"/>
    <cellStyle name="Normal 19 2 2 4 5" xfId="11703" xr:uid="{00000000-0005-0000-0000-0000D30E0000}"/>
    <cellStyle name="Normal 19 2 2 4 5 2" xfId="42034" xr:uid="{00000000-0005-0000-0000-0000D40E0000}"/>
    <cellStyle name="Normal 19 2 2 4 5 3" xfId="26801" xr:uid="{00000000-0005-0000-0000-0000D50E0000}"/>
    <cellStyle name="Normal 19 2 2 4 6" xfId="6682" xr:uid="{00000000-0005-0000-0000-0000D60E0000}"/>
    <cellStyle name="Normal 19 2 2 4 6 2" xfId="37017" xr:uid="{00000000-0005-0000-0000-0000D70E0000}"/>
    <cellStyle name="Normal 19 2 2 4 6 3" xfId="21784" xr:uid="{00000000-0005-0000-0000-0000D80E0000}"/>
    <cellStyle name="Normal 19 2 2 4 7" xfId="32005" xr:uid="{00000000-0005-0000-0000-0000D90E0000}"/>
    <cellStyle name="Normal 19 2 2 4 8" xfId="16771" xr:uid="{00000000-0005-0000-0000-0000DA0E0000}"/>
    <cellStyle name="Normal 19 2 2 5" xfId="2029" xr:uid="{00000000-0005-0000-0000-0000DB0E0000}"/>
    <cellStyle name="Normal 19 2 2 5 2" xfId="3719" xr:uid="{00000000-0005-0000-0000-0000DC0E0000}"/>
    <cellStyle name="Normal 19 2 2 5 2 2" xfId="13792" xr:uid="{00000000-0005-0000-0000-0000DD0E0000}"/>
    <cellStyle name="Normal 19 2 2 5 2 2 2" xfId="44123" xr:uid="{00000000-0005-0000-0000-0000DE0E0000}"/>
    <cellStyle name="Normal 19 2 2 5 2 2 3" xfId="28890" xr:uid="{00000000-0005-0000-0000-0000DF0E0000}"/>
    <cellStyle name="Normal 19 2 2 5 2 3" xfId="8772" xr:uid="{00000000-0005-0000-0000-0000E00E0000}"/>
    <cellStyle name="Normal 19 2 2 5 2 3 2" xfId="39106" xr:uid="{00000000-0005-0000-0000-0000E10E0000}"/>
    <cellStyle name="Normal 19 2 2 5 2 3 3" xfId="23873" xr:uid="{00000000-0005-0000-0000-0000E20E0000}"/>
    <cellStyle name="Normal 19 2 2 5 2 4" xfId="34093" xr:uid="{00000000-0005-0000-0000-0000E30E0000}"/>
    <cellStyle name="Normal 19 2 2 5 2 5" xfId="18860" xr:uid="{00000000-0005-0000-0000-0000E40E0000}"/>
    <cellStyle name="Normal 19 2 2 5 3" xfId="5411" xr:uid="{00000000-0005-0000-0000-0000E50E0000}"/>
    <cellStyle name="Normal 19 2 2 5 3 2" xfId="15463" xr:uid="{00000000-0005-0000-0000-0000E60E0000}"/>
    <cellStyle name="Normal 19 2 2 5 3 2 2" xfId="45794" xr:uid="{00000000-0005-0000-0000-0000E70E0000}"/>
    <cellStyle name="Normal 19 2 2 5 3 2 3" xfId="30561" xr:uid="{00000000-0005-0000-0000-0000E80E0000}"/>
    <cellStyle name="Normal 19 2 2 5 3 3" xfId="10443" xr:uid="{00000000-0005-0000-0000-0000E90E0000}"/>
    <cellStyle name="Normal 19 2 2 5 3 3 2" xfId="40777" xr:uid="{00000000-0005-0000-0000-0000EA0E0000}"/>
    <cellStyle name="Normal 19 2 2 5 3 3 3" xfId="25544" xr:uid="{00000000-0005-0000-0000-0000EB0E0000}"/>
    <cellStyle name="Normal 19 2 2 5 3 4" xfId="35764" xr:uid="{00000000-0005-0000-0000-0000EC0E0000}"/>
    <cellStyle name="Normal 19 2 2 5 3 5" xfId="20531" xr:uid="{00000000-0005-0000-0000-0000ED0E0000}"/>
    <cellStyle name="Normal 19 2 2 5 4" xfId="12121" xr:uid="{00000000-0005-0000-0000-0000EE0E0000}"/>
    <cellStyle name="Normal 19 2 2 5 4 2" xfId="42452" xr:uid="{00000000-0005-0000-0000-0000EF0E0000}"/>
    <cellStyle name="Normal 19 2 2 5 4 3" xfId="27219" xr:uid="{00000000-0005-0000-0000-0000F00E0000}"/>
    <cellStyle name="Normal 19 2 2 5 5" xfId="7100" xr:uid="{00000000-0005-0000-0000-0000F10E0000}"/>
    <cellStyle name="Normal 19 2 2 5 5 2" xfId="37435" xr:uid="{00000000-0005-0000-0000-0000F20E0000}"/>
    <cellStyle name="Normal 19 2 2 5 5 3" xfId="22202" xr:uid="{00000000-0005-0000-0000-0000F30E0000}"/>
    <cellStyle name="Normal 19 2 2 5 6" xfId="32423" xr:uid="{00000000-0005-0000-0000-0000F40E0000}"/>
    <cellStyle name="Normal 19 2 2 5 7" xfId="17189" xr:uid="{00000000-0005-0000-0000-0000F50E0000}"/>
    <cellStyle name="Normal 19 2 2 6" xfId="2882" xr:uid="{00000000-0005-0000-0000-0000F60E0000}"/>
    <cellStyle name="Normal 19 2 2 6 2" xfId="12956" xr:uid="{00000000-0005-0000-0000-0000F70E0000}"/>
    <cellStyle name="Normal 19 2 2 6 2 2" xfId="43287" xr:uid="{00000000-0005-0000-0000-0000F80E0000}"/>
    <cellStyle name="Normal 19 2 2 6 2 3" xfId="28054" xr:uid="{00000000-0005-0000-0000-0000F90E0000}"/>
    <cellStyle name="Normal 19 2 2 6 3" xfId="7936" xr:uid="{00000000-0005-0000-0000-0000FA0E0000}"/>
    <cellStyle name="Normal 19 2 2 6 3 2" xfId="38270" xr:uid="{00000000-0005-0000-0000-0000FB0E0000}"/>
    <cellStyle name="Normal 19 2 2 6 3 3" xfId="23037" xr:uid="{00000000-0005-0000-0000-0000FC0E0000}"/>
    <cellStyle name="Normal 19 2 2 6 4" xfId="33257" xr:uid="{00000000-0005-0000-0000-0000FD0E0000}"/>
    <cellStyle name="Normal 19 2 2 6 5" xfId="18024" xr:uid="{00000000-0005-0000-0000-0000FE0E0000}"/>
    <cellStyle name="Normal 19 2 2 7" xfId="4575" xr:uid="{00000000-0005-0000-0000-0000FF0E0000}"/>
    <cellStyle name="Normal 19 2 2 7 2" xfId="14627" xr:uid="{00000000-0005-0000-0000-0000000F0000}"/>
    <cellStyle name="Normal 19 2 2 7 2 2" xfId="44958" xr:uid="{00000000-0005-0000-0000-0000010F0000}"/>
    <cellStyle name="Normal 19 2 2 7 2 3" xfId="29725" xr:uid="{00000000-0005-0000-0000-0000020F0000}"/>
    <cellStyle name="Normal 19 2 2 7 3" xfId="9607" xr:uid="{00000000-0005-0000-0000-0000030F0000}"/>
    <cellStyle name="Normal 19 2 2 7 3 2" xfId="39941" xr:uid="{00000000-0005-0000-0000-0000040F0000}"/>
    <cellStyle name="Normal 19 2 2 7 3 3" xfId="24708" xr:uid="{00000000-0005-0000-0000-0000050F0000}"/>
    <cellStyle name="Normal 19 2 2 7 4" xfId="34928" xr:uid="{00000000-0005-0000-0000-0000060F0000}"/>
    <cellStyle name="Normal 19 2 2 7 5" xfId="19695" xr:uid="{00000000-0005-0000-0000-0000070F0000}"/>
    <cellStyle name="Normal 19 2 2 8" xfId="11285" xr:uid="{00000000-0005-0000-0000-0000080F0000}"/>
    <cellStyle name="Normal 19 2 2 8 2" xfId="41616" xr:uid="{00000000-0005-0000-0000-0000090F0000}"/>
    <cellStyle name="Normal 19 2 2 8 3" xfId="26383" xr:uid="{00000000-0005-0000-0000-00000A0F0000}"/>
    <cellStyle name="Normal 19 2 2 9" xfId="6264" xr:uid="{00000000-0005-0000-0000-00000B0F0000}"/>
    <cellStyle name="Normal 19 2 2 9 2" xfId="36599" xr:uid="{00000000-0005-0000-0000-00000C0F0000}"/>
    <cellStyle name="Normal 19 2 2 9 3" xfId="21366" xr:uid="{00000000-0005-0000-0000-00000D0F0000}"/>
    <cellStyle name="Normal 19 2 3" xfId="1228" xr:uid="{00000000-0005-0000-0000-00000E0F0000}"/>
    <cellStyle name="Normal 19 2 3 10" xfId="16405" xr:uid="{00000000-0005-0000-0000-00000F0F0000}"/>
    <cellStyle name="Normal 19 2 3 2" xfId="1447" xr:uid="{00000000-0005-0000-0000-0000100F0000}"/>
    <cellStyle name="Normal 19 2 3 2 2" xfId="1868" xr:uid="{00000000-0005-0000-0000-0000110F0000}"/>
    <cellStyle name="Normal 19 2 3 2 2 2" xfId="2707" xr:uid="{00000000-0005-0000-0000-0000120F0000}"/>
    <cellStyle name="Normal 19 2 3 2 2 2 2" xfId="4397" xr:uid="{00000000-0005-0000-0000-0000130F0000}"/>
    <cellStyle name="Normal 19 2 3 2 2 2 2 2" xfId="14470" xr:uid="{00000000-0005-0000-0000-0000140F0000}"/>
    <cellStyle name="Normal 19 2 3 2 2 2 2 2 2" xfId="44801" xr:uid="{00000000-0005-0000-0000-0000150F0000}"/>
    <cellStyle name="Normal 19 2 3 2 2 2 2 2 3" xfId="29568" xr:uid="{00000000-0005-0000-0000-0000160F0000}"/>
    <cellStyle name="Normal 19 2 3 2 2 2 2 3" xfId="9450" xr:uid="{00000000-0005-0000-0000-0000170F0000}"/>
    <cellStyle name="Normal 19 2 3 2 2 2 2 3 2" xfId="39784" xr:uid="{00000000-0005-0000-0000-0000180F0000}"/>
    <cellStyle name="Normal 19 2 3 2 2 2 2 3 3" xfId="24551" xr:uid="{00000000-0005-0000-0000-0000190F0000}"/>
    <cellStyle name="Normal 19 2 3 2 2 2 2 4" xfId="34771" xr:uid="{00000000-0005-0000-0000-00001A0F0000}"/>
    <cellStyle name="Normal 19 2 3 2 2 2 2 5" xfId="19538" xr:uid="{00000000-0005-0000-0000-00001B0F0000}"/>
    <cellStyle name="Normal 19 2 3 2 2 2 3" xfId="6089" xr:uid="{00000000-0005-0000-0000-00001C0F0000}"/>
    <cellStyle name="Normal 19 2 3 2 2 2 3 2" xfId="16141" xr:uid="{00000000-0005-0000-0000-00001D0F0000}"/>
    <cellStyle name="Normal 19 2 3 2 2 2 3 2 2" xfId="46472" xr:uid="{00000000-0005-0000-0000-00001E0F0000}"/>
    <cellStyle name="Normal 19 2 3 2 2 2 3 2 3" xfId="31239" xr:uid="{00000000-0005-0000-0000-00001F0F0000}"/>
    <cellStyle name="Normal 19 2 3 2 2 2 3 3" xfId="11121" xr:uid="{00000000-0005-0000-0000-0000200F0000}"/>
    <cellStyle name="Normal 19 2 3 2 2 2 3 3 2" xfId="41455" xr:uid="{00000000-0005-0000-0000-0000210F0000}"/>
    <cellStyle name="Normal 19 2 3 2 2 2 3 3 3" xfId="26222" xr:uid="{00000000-0005-0000-0000-0000220F0000}"/>
    <cellStyle name="Normal 19 2 3 2 2 2 3 4" xfId="36442" xr:uid="{00000000-0005-0000-0000-0000230F0000}"/>
    <cellStyle name="Normal 19 2 3 2 2 2 3 5" xfId="21209" xr:uid="{00000000-0005-0000-0000-0000240F0000}"/>
    <cellStyle name="Normal 19 2 3 2 2 2 4" xfId="12799" xr:uid="{00000000-0005-0000-0000-0000250F0000}"/>
    <cellStyle name="Normal 19 2 3 2 2 2 4 2" xfId="43130" xr:uid="{00000000-0005-0000-0000-0000260F0000}"/>
    <cellStyle name="Normal 19 2 3 2 2 2 4 3" xfId="27897" xr:uid="{00000000-0005-0000-0000-0000270F0000}"/>
    <cellStyle name="Normal 19 2 3 2 2 2 5" xfId="7778" xr:uid="{00000000-0005-0000-0000-0000280F0000}"/>
    <cellStyle name="Normal 19 2 3 2 2 2 5 2" xfId="38113" xr:uid="{00000000-0005-0000-0000-0000290F0000}"/>
    <cellStyle name="Normal 19 2 3 2 2 2 5 3" xfId="22880" xr:uid="{00000000-0005-0000-0000-00002A0F0000}"/>
    <cellStyle name="Normal 19 2 3 2 2 2 6" xfId="33101" xr:uid="{00000000-0005-0000-0000-00002B0F0000}"/>
    <cellStyle name="Normal 19 2 3 2 2 2 7" xfId="17867" xr:uid="{00000000-0005-0000-0000-00002C0F0000}"/>
    <cellStyle name="Normal 19 2 3 2 2 3" xfId="3560" xr:uid="{00000000-0005-0000-0000-00002D0F0000}"/>
    <cellStyle name="Normal 19 2 3 2 2 3 2" xfId="13634" xr:uid="{00000000-0005-0000-0000-00002E0F0000}"/>
    <cellStyle name="Normal 19 2 3 2 2 3 2 2" xfId="43965" xr:uid="{00000000-0005-0000-0000-00002F0F0000}"/>
    <cellStyle name="Normal 19 2 3 2 2 3 2 3" xfId="28732" xr:uid="{00000000-0005-0000-0000-0000300F0000}"/>
    <cellStyle name="Normal 19 2 3 2 2 3 3" xfId="8614" xr:uid="{00000000-0005-0000-0000-0000310F0000}"/>
    <cellStyle name="Normal 19 2 3 2 2 3 3 2" xfId="38948" xr:uid="{00000000-0005-0000-0000-0000320F0000}"/>
    <cellStyle name="Normal 19 2 3 2 2 3 3 3" xfId="23715" xr:uid="{00000000-0005-0000-0000-0000330F0000}"/>
    <cellStyle name="Normal 19 2 3 2 2 3 4" xfId="33935" xr:uid="{00000000-0005-0000-0000-0000340F0000}"/>
    <cellStyle name="Normal 19 2 3 2 2 3 5" xfId="18702" xr:uid="{00000000-0005-0000-0000-0000350F0000}"/>
    <cellStyle name="Normal 19 2 3 2 2 4" xfId="5253" xr:uid="{00000000-0005-0000-0000-0000360F0000}"/>
    <cellStyle name="Normal 19 2 3 2 2 4 2" xfId="15305" xr:uid="{00000000-0005-0000-0000-0000370F0000}"/>
    <cellStyle name="Normal 19 2 3 2 2 4 2 2" xfId="45636" xr:uid="{00000000-0005-0000-0000-0000380F0000}"/>
    <cellStyle name="Normal 19 2 3 2 2 4 2 3" xfId="30403" xr:uid="{00000000-0005-0000-0000-0000390F0000}"/>
    <cellStyle name="Normal 19 2 3 2 2 4 3" xfId="10285" xr:uid="{00000000-0005-0000-0000-00003A0F0000}"/>
    <cellStyle name="Normal 19 2 3 2 2 4 3 2" xfId="40619" xr:uid="{00000000-0005-0000-0000-00003B0F0000}"/>
    <cellStyle name="Normal 19 2 3 2 2 4 3 3" xfId="25386" xr:uid="{00000000-0005-0000-0000-00003C0F0000}"/>
    <cellStyle name="Normal 19 2 3 2 2 4 4" xfId="35606" xr:uid="{00000000-0005-0000-0000-00003D0F0000}"/>
    <cellStyle name="Normal 19 2 3 2 2 4 5" xfId="20373" xr:uid="{00000000-0005-0000-0000-00003E0F0000}"/>
    <cellStyle name="Normal 19 2 3 2 2 5" xfId="11963" xr:uid="{00000000-0005-0000-0000-00003F0F0000}"/>
    <cellStyle name="Normal 19 2 3 2 2 5 2" xfId="42294" xr:uid="{00000000-0005-0000-0000-0000400F0000}"/>
    <cellStyle name="Normal 19 2 3 2 2 5 3" xfId="27061" xr:uid="{00000000-0005-0000-0000-0000410F0000}"/>
    <cellStyle name="Normal 19 2 3 2 2 6" xfId="6942" xr:uid="{00000000-0005-0000-0000-0000420F0000}"/>
    <cellStyle name="Normal 19 2 3 2 2 6 2" xfId="37277" xr:uid="{00000000-0005-0000-0000-0000430F0000}"/>
    <cellStyle name="Normal 19 2 3 2 2 6 3" xfId="22044" xr:uid="{00000000-0005-0000-0000-0000440F0000}"/>
    <cellStyle name="Normal 19 2 3 2 2 7" xfId="32265" xr:uid="{00000000-0005-0000-0000-0000450F0000}"/>
    <cellStyle name="Normal 19 2 3 2 2 8" xfId="17031" xr:uid="{00000000-0005-0000-0000-0000460F0000}"/>
    <cellStyle name="Normal 19 2 3 2 3" xfId="2289" xr:uid="{00000000-0005-0000-0000-0000470F0000}"/>
    <cellStyle name="Normal 19 2 3 2 3 2" xfId="3979" xr:uid="{00000000-0005-0000-0000-0000480F0000}"/>
    <cellStyle name="Normal 19 2 3 2 3 2 2" xfId="14052" xr:uid="{00000000-0005-0000-0000-0000490F0000}"/>
    <cellStyle name="Normal 19 2 3 2 3 2 2 2" xfId="44383" xr:uid="{00000000-0005-0000-0000-00004A0F0000}"/>
    <cellStyle name="Normal 19 2 3 2 3 2 2 3" xfId="29150" xr:uid="{00000000-0005-0000-0000-00004B0F0000}"/>
    <cellStyle name="Normal 19 2 3 2 3 2 3" xfId="9032" xr:uid="{00000000-0005-0000-0000-00004C0F0000}"/>
    <cellStyle name="Normal 19 2 3 2 3 2 3 2" xfId="39366" xr:uid="{00000000-0005-0000-0000-00004D0F0000}"/>
    <cellStyle name="Normal 19 2 3 2 3 2 3 3" xfId="24133" xr:uid="{00000000-0005-0000-0000-00004E0F0000}"/>
    <cellStyle name="Normal 19 2 3 2 3 2 4" xfId="34353" xr:uid="{00000000-0005-0000-0000-00004F0F0000}"/>
    <cellStyle name="Normal 19 2 3 2 3 2 5" xfId="19120" xr:uid="{00000000-0005-0000-0000-0000500F0000}"/>
    <cellStyle name="Normal 19 2 3 2 3 3" xfId="5671" xr:uid="{00000000-0005-0000-0000-0000510F0000}"/>
    <cellStyle name="Normal 19 2 3 2 3 3 2" xfId="15723" xr:uid="{00000000-0005-0000-0000-0000520F0000}"/>
    <cellStyle name="Normal 19 2 3 2 3 3 2 2" xfId="46054" xr:uid="{00000000-0005-0000-0000-0000530F0000}"/>
    <cellStyle name="Normal 19 2 3 2 3 3 2 3" xfId="30821" xr:uid="{00000000-0005-0000-0000-0000540F0000}"/>
    <cellStyle name="Normal 19 2 3 2 3 3 3" xfId="10703" xr:uid="{00000000-0005-0000-0000-0000550F0000}"/>
    <cellStyle name="Normal 19 2 3 2 3 3 3 2" xfId="41037" xr:uid="{00000000-0005-0000-0000-0000560F0000}"/>
    <cellStyle name="Normal 19 2 3 2 3 3 3 3" xfId="25804" xr:uid="{00000000-0005-0000-0000-0000570F0000}"/>
    <cellStyle name="Normal 19 2 3 2 3 3 4" xfId="36024" xr:uid="{00000000-0005-0000-0000-0000580F0000}"/>
    <cellStyle name="Normal 19 2 3 2 3 3 5" xfId="20791" xr:uid="{00000000-0005-0000-0000-0000590F0000}"/>
    <cellStyle name="Normal 19 2 3 2 3 4" xfId="12381" xr:uid="{00000000-0005-0000-0000-00005A0F0000}"/>
    <cellStyle name="Normal 19 2 3 2 3 4 2" xfId="42712" xr:uid="{00000000-0005-0000-0000-00005B0F0000}"/>
    <cellStyle name="Normal 19 2 3 2 3 4 3" xfId="27479" xr:uid="{00000000-0005-0000-0000-00005C0F0000}"/>
    <cellStyle name="Normal 19 2 3 2 3 5" xfId="7360" xr:uid="{00000000-0005-0000-0000-00005D0F0000}"/>
    <cellStyle name="Normal 19 2 3 2 3 5 2" xfId="37695" xr:uid="{00000000-0005-0000-0000-00005E0F0000}"/>
    <cellStyle name="Normal 19 2 3 2 3 5 3" xfId="22462" xr:uid="{00000000-0005-0000-0000-00005F0F0000}"/>
    <cellStyle name="Normal 19 2 3 2 3 6" xfId="32683" xr:uid="{00000000-0005-0000-0000-0000600F0000}"/>
    <cellStyle name="Normal 19 2 3 2 3 7" xfId="17449" xr:uid="{00000000-0005-0000-0000-0000610F0000}"/>
    <cellStyle name="Normal 19 2 3 2 4" xfId="3142" xr:uid="{00000000-0005-0000-0000-0000620F0000}"/>
    <cellStyle name="Normal 19 2 3 2 4 2" xfId="13216" xr:uid="{00000000-0005-0000-0000-0000630F0000}"/>
    <cellStyle name="Normal 19 2 3 2 4 2 2" xfId="43547" xr:uid="{00000000-0005-0000-0000-0000640F0000}"/>
    <cellStyle name="Normal 19 2 3 2 4 2 3" xfId="28314" xr:uid="{00000000-0005-0000-0000-0000650F0000}"/>
    <cellStyle name="Normal 19 2 3 2 4 3" xfId="8196" xr:uid="{00000000-0005-0000-0000-0000660F0000}"/>
    <cellStyle name="Normal 19 2 3 2 4 3 2" xfId="38530" xr:uid="{00000000-0005-0000-0000-0000670F0000}"/>
    <cellStyle name="Normal 19 2 3 2 4 3 3" xfId="23297" xr:uid="{00000000-0005-0000-0000-0000680F0000}"/>
    <cellStyle name="Normal 19 2 3 2 4 4" xfId="33517" xr:uid="{00000000-0005-0000-0000-0000690F0000}"/>
    <cellStyle name="Normal 19 2 3 2 4 5" xfId="18284" xr:uid="{00000000-0005-0000-0000-00006A0F0000}"/>
    <cellStyle name="Normal 19 2 3 2 5" xfId="4835" xr:uid="{00000000-0005-0000-0000-00006B0F0000}"/>
    <cellStyle name="Normal 19 2 3 2 5 2" xfId="14887" xr:uid="{00000000-0005-0000-0000-00006C0F0000}"/>
    <cellStyle name="Normal 19 2 3 2 5 2 2" xfId="45218" xr:uid="{00000000-0005-0000-0000-00006D0F0000}"/>
    <cellStyle name="Normal 19 2 3 2 5 2 3" xfId="29985" xr:uid="{00000000-0005-0000-0000-00006E0F0000}"/>
    <cellStyle name="Normal 19 2 3 2 5 3" xfId="9867" xr:uid="{00000000-0005-0000-0000-00006F0F0000}"/>
    <cellStyle name="Normal 19 2 3 2 5 3 2" xfId="40201" xr:uid="{00000000-0005-0000-0000-0000700F0000}"/>
    <cellStyle name="Normal 19 2 3 2 5 3 3" xfId="24968" xr:uid="{00000000-0005-0000-0000-0000710F0000}"/>
    <cellStyle name="Normal 19 2 3 2 5 4" xfId="35188" xr:uid="{00000000-0005-0000-0000-0000720F0000}"/>
    <cellStyle name="Normal 19 2 3 2 5 5" xfId="19955" xr:uid="{00000000-0005-0000-0000-0000730F0000}"/>
    <cellStyle name="Normal 19 2 3 2 6" xfId="11545" xr:uid="{00000000-0005-0000-0000-0000740F0000}"/>
    <cellStyle name="Normal 19 2 3 2 6 2" xfId="41876" xr:uid="{00000000-0005-0000-0000-0000750F0000}"/>
    <cellStyle name="Normal 19 2 3 2 6 3" xfId="26643" xr:uid="{00000000-0005-0000-0000-0000760F0000}"/>
    <cellStyle name="Normal 19 2 3 2 7" xfId="6524" xr:uid="{00000000-0005-0000-0000-0000770F0000}"/>
    <cellStyle name="Normal 19 2 3 2 7 2" xfId="36859" xr:uid="{00000000-0005-0000-0000-0000780F0000}"/>
    <cellStyle name="Normal 19 2 3 2 7 3" xfId="21626" xr:uid="{00000000-0005-0000-0000-0000790F0000}"/>
    <cellStyle name="Normal 19 2 3 2 8" xfId="31847" xr:uid="{00000000-0005-0000-0000-00007A0F0000}"/>
    <cellStyle name="Normal 19 2 3 2 9" xfId="16613" xr:uid="{00000000-0005-0000-0000-00007B0F0000}"/>
    <cellStyle name="Normal 19 2 3 3" xfId="1660" xr:uid="{00000000-0005-0000-0000-00007C0F0000}"/>
    <cellStyle name="Normal 19 2 3 3 2" xfId="2499" xr:uid="{00000000-0005-0000-0000-00007D0F0000}"/>
    <cellStyle name="Normal 19 2 3 3 2 2" xfId="4189" xr:uid="{00000000-0005-0000-0000-00007E0F0000}"/>
    <cellStyle name="Normal 19 2 3 3 2 2 2" xfId="14262" xr:uid="{00000000-0005-0000-0000-00007F0F0000}"/>
    <cellStyle name="Normal 19 2 3 3 2 2 2 2" xfId="44593" xr:uid="{00000000-0005-0000-0000-0000800F0000}"/>
    <cellStyle name="Normal 19 2 3 3 2 2 2 3" xfId="29360" xr:uid="{00000000-0005-0000-0000-0000810F0000}"/>
    <cellStyle name="Normal 19 2 3 3 2 2 3" xfId="9242" xr:uid="{00000000-0005-0000-0000-0000820F0000}"/>
    <cellStyle name="Normal 19 2 3 3 2 2 3 2" xfId="39576" xr:uid="{00000000-0005-0000-0000-0000830F0000}"/>
    <cellStyle name="Normal 19 2 3 3 2 2 3 3" xfId="24343" xr:uid="{00000000-0005-0000-0000-0000840F0000}"/>
    <cellStyle name="Normal 19 2 3 3 2 2 4" xfId="34563" xr:uid="{00000000-0005-0000-0000-0000850F0000}"/>
    <cellStyle name="Normal 19 2 3 3 2 2 5" xfId="19330" xr:uid="{00000000-0005-0000-0000-0000860F0000}"/>
    <cellStyle name="Normal 19 2 3 3 2 3" xfId="5881" xr:uid="{00000000-0005-0000-0000-0000870F0000}"/>
    <cellStyle name="Normal 19 2 3 3 2 3 2" xfId="15933" xr:uid="{00000000-0005-0000-0000-0000880F0000}"/>
    <cellStyle name="Normal 19 2 3 3 2 3 2 2" xfId="46264" xr:uid="{00000000-0005-0000-0000-0000890F0000}"/>
    <cellStyle name="Normal 19 2 3 3 2 3 2 3" xfId="31031" xr:uid="{00000000-0005-0000-0000-00008A0F0000}"/>
    <cellStyle name="Normal 19 2 3 3 2 3 3" xfId="10913" xr:uid="{00000000-0005-0000-0000-00008B0F0000}"/>
    <cellStyle name="Normal 19 2 3 3 2 3 3 2" xfId="41247" xr:uid="{00000000-0005-0000-0000-00008C0F0000}"/>
    <cellStyle name="Normal 19 2 3 3 2 3 3 3" xfId="26014" xr:uid="{00000000-0005-0000-0000-00008D0F0000}"/>
    <cellStyle name="Normal 19 2 3 3 2 3 4" xfId="36234" xr:uid="{00000000-0005-0000-0000-00008E0F0000}"/>
    <cellStyle name="Normal 19 2 3 3 2 3 5" xfId="21001" xr:uid="{00000000-0005-0000-0000-00008F0F0000}"/>
    <cellStyle name="Normal 19 2 3 3 2 4" xfId="12591" xr:uid="{00000000-0005-0000-0000-0000900F0000}"/>
    <cellStyle name="Normal 19 2 3 3 2 4 2" xfId="42922" xr:uid="{00000000-0005-0000-0000-0000910F0000}"/>
    <cellStyle name="Normal 19 2 3 3 2 4 3" xfId="27689" xr:uid="{00000000-0005-0000-0000-0000920F0000}"/>
    <cellStyle name="Normal 19 2 3 3 2 5" xfId="7570" xr:uid="{00000000-0005-0000-0000-0000930F0000}"/>
    <cellStyle name="Normal 19 2 3 3 2 5 2" xfId="37905" xr:uid="{00000000-0005-0000-0000-0000940F0000}"/>
    <cellStyle name="Normal 19 2 3 3 2 5 3" xfId="22672" xr:uid="{00000000-0005-0000-0000-0000950F0000}"/>
    <cellStyle name="Normal 19 2 3 3 2 6" xfId="32893" xr:uid="{00000000-0005-0000-0000-0000960F0000}"/>
    <cellStyle name="Normal 19 2 3 3 2 7" xfId="17659" xr:uid="{00000000-0005-0000-0000-0000970F0000}"/>
    <cellStyle name="Normal 19 2 3 3 3" xfId="3352" xr:uid="{00000000-0005-0000-0000-0000980F0000}"/>
    <cellStyle name="Normal 19 2 3 3 3 2" xfId="13426" xr:uid="{00000000-0005-0000-0000-0000990F0000}"/>
    <cellStyle name="Normal 19 2 3 3 3 2 2" xfId="43757" xr:uid="{00000000-0005-0000-0000-00009A0F0000}"/>
    <cellStyle name="Normal 19 2 3 3 3 2 3" xfId="28524" xr:uid="{00000000-0005-0000-0000-00009B0F0000}"/>
    <cellStyle name="Normal 19 2 3 3 3 3" xfId="8406" xr:uid="{00000000-0005-0000-0000-00009C0F0000}"/>
    <cellStyle name="Normal 19 2 3 3 3 3 2" xfId="38740" xr:uid="{00000000-0005-0000-0000-00009D0F0000}"/>
    <cellStyle name="Normal 19 2 3 3 3 3 3" xfId="23507" xr:uid="{00000000-0005-0000-0000-00009E0F0000}"/>
    <cellStyle name="Normal 19 2 3 3 3 4" xfId="33727" xr:uid="{00000000-0005-0000-0000-00009F0F0000}"/>
    <cellStyle name="Normal 19 2 3 3 3 5" xfId="18494" xr:uid="{00000000-0005-0000-0000-0000A00F0000}"/>
    <cellStyle name="Normal 19 2 3 3 4" xfId="5045" xr:uid="{00000000-0005-0000-0000-0000A10F0000}"/>
    <cellStyle name="Normal 19 2 3 3 4 2" xfId="15097" xr:uid="{00000000-0005-0000-0000-0000A20F0000}"/>
    <cellStyle name="Normal 19 2 3 3 4 2 2" xfId="45428" xr:uid="{00000000-0005-0000-0000-0000A30F0000}"/>
    <cellStyle name="Normal 19 2 3 3 4 2 3" xfId="30195" xr:uid="{00000000-0005-0000-0000-0000A40F0000}"/>
    <cellStyle name="Normal 19 2 3 3 4 3" xfId="10077" xr:uid="{00000000-0005-0000-0000-0000A50F0000}"/>
    <cellStyle name="Normal 19 2 3 3 4 3 2" xfId="40411" xr:uid="{00000000-0005-0000-0000-0000A60F0000}"/>
    <cellStyle name="Normal 19 2 3 3 4 3 3" xfId="25178" xr:uid="{00000000-0005-0000-0000-0000A70F0000}"/>
    <cellStyle name="Normal 19 2 3 3 4 4" xfId="35398" xr:uid="{00000000-0005-0000-0000-0000A80F0000}"/>
    <cellStyle name="Normal 19 2 3 3 4 5" xfId="20165" xr:uid="{00000000-0005-0000-0000-0000A90F0000}"/>
    <cellStyle name="Normal 19 2 3 3 5" xfId="11755" xr:uid="{00000000-0005-0000-0000-0000AA0F0000}"/>
    <cellStyle name="Normal 19 2 3 3 5 2" xfId="42086" xr:uid="{00000000-0005-0000-0000-0000AB0F0000}"/>
    <cellStyle name="Normal 19 2 3 3 5 3" xfId="26853" xr:uid="{00000000-0005-0000-0000-0000AC0F0000}"/>
    <cellStyle name="Normal 19 2 3 3 6" xfId="6734" xr:uid="{00000000-0005-0000-0000-0000AD0F0000}"/>
    <cellStyle name="Normal 19 2 3 3 6 2" xfId="37069" xr:uid="{00000000-0005-0000-0000-0000AE0F0000}"/>
    <cellStyle name="Normal 19 2 3 3 6 3" xfId="21836" xr:uid="{00000000-0005-0000-0000-0000AF0F0000}"/>
    <cellStyle name="Normal 19 2 3 3 7" xfId="32057" xr:uid="{00000000-0005-0000-0000-0000B00F0000}"/>
    <cellStyle name="Normal 19 2 3 3 8" xfId="16823" xr:uid="{00000000-0005-0000-0000-0000B10F0000}"/>
    <cellStyle name="Normal 19 2 3 4" xfId="2081" xr:uid="{00000000-0005-0000-0000-0000B20F0000}"/>
    <cellStyle name="Normal 19 2 3 4 2" xfId="3771" xr:uid="{00000000-0005-0000-0000-0000B30F0000}"/>
    <cellStyle name="Normal 19 2 3 4 2 2" xfId="13844" xr:uid="{00000000-0005-0000-0000-0000B40F0000}"/>
    <cellStyle name="Normal 19 2 3 4 2 2 2" xfId="44175" xr:uid="{00000000-0005-0000-0000-0000B50F0000}"/>
    <cellStyle name="Normal 19 2 3 4 2 2 3" xfId="28942" xr:uid="{00000000-0005-0000-0000-0000B60F0000}"/>
    <cellStyle name="Normal 19 2 3 4 2 3" xfId="8824" xr:uid="{00000000-0005-0000-0000-0000B70F0000}"/>
    <cellStyle name="Normal 19 2 3 4 2 3 2" xfId="39158" xr:uid="{00000000-0005-0000-0000-0000B80F0000}"/>
    <cellStyle name="Normal 19 2 3 4 2 3 3" xfId="23925" xr:uid="{00000000-0005-0000-0000-0000B90F0000}"/>
    <cellStyle name="Normal 19 2 3 4 2 4" xfId="34145" xr:uid="{00000000-0005-0000-0000-0000BA0F0000}"/>
    <cellStyle name="Normal 19 2 3 4 2 5" xfId="18912" xr:uid="{00000000-0005-0000-0000-0000BB0F0000}"/>
    <cellStyle name="Normal 19 2 3 4 3" xfId="5463" xr:uid="{00000000-0005-0000-0000-0000BC0F0000}"/>
    <cellStyle name="Normal 19 2 3 4 3 2" xfId="15515" xr:uid="{00000000-0005-0000-0000-0000BD0F0000}"/>
    <cellStyle name="Normal 19 2 3 4 3 2 2" xfId="45846" xr:uid="{00000000-0005-0000-0000-0000BE0F0000}"/>
    <cellStyle name="Normal 19 2 3 4 3 2 3" xfId="30613" xr:uid="{00000000-0005-0000-0000-0000BF0F0000}"/>
    <cellStyle name="Normal 19 2 3 4 3 3" xfId="10495" xr:uid="{00000000-0005-0000-0000-0000C00F0000}"/>
    <cellStyle name="Normal 19 2 3 4 3 3 2" xfId="40829" xr:uid="{00000000-0005-0000-0000-0000C10F0000}"/>
    <cellStyle name="Normal 19 2 3 4 3 3 3" xfId="25596" xr:uid="{00000000-0005-0000-0000-0000C20F0000}"/>
    <cellStyle name="Normal 19 2 3 4 3 4" xfId="35816" xr:uid="{00000000-0005-0000-0000-0000C30F0000}"/>
    <cellStyle name="Normal 19 2 3 4 3 5" xfId="20583" xr:uid="{00000000-0005-0000-0000-0000C40F0000}"/>
    <cellStyle name="Normal 19 2 3 4 4" xfId="12173" xr:uid="{00000000-0005-0000-0000-0000C50F0000}"/>
    <cellStyle name="Normal 19 2 3 4 4 2" xfId="42504" xr:uid="{00000000-0005-0000-0000-0000C60F0000}"/>
    <cellStyle name="Normal 19 2 3 4 4 3" xfId="27271" xr:uid="{00000000-0005-0000-0000-0000C70F0000}"/>
    <cellStyle name="Normal 19 2 3 4 5" xfId="7152" xr:uid="{00000000-0005-0000-0000-0000C80F0000}"/>
    <cellStyle name="Normal 19 2 3 4 5 2" xfId="37487" xr:uid="{00000000-0005-0000-0000-0000C90F0000}"/>
    <cellStyle name="Normal 19 2 3 4 5 3" xfId="22254" xr:uid="{00000000-0005-0000-0000-0000CA0F0000}"/>
    <cellStyle name="Normal 19 2 3 4 6" xfId="32475" xr:uid="{00000000-0005-0000-0000-0000CB0F0000}"/>
    <cellStyle name="Normal 19 2 3 4 7" xfId="17241" xr:uid="{00000000-0005-0000-0000-0000CC0F0000}"/>
    <cellStyle name="Normal 19 2 3 5" xfId="2934" xr:uid="{00000000-0005-0000-0000-0000CD0F0000}"/>
    <cellStyle name="Normal 19 2 3 5 2" xfId="13008" xr:uid="{00000000-0005-0000-0000-0000CE0F0000}"/>
    <cellStyle name="Normal 19 2 3 5 2 2" xfId="43339" xr:uid="{00000000-0005-0000-0000-0000CF0F0000}"/>
    <cellStyle name="Normal 19 2 3 5 2 3" xfId="28106" xr:uid="{00000000-0005-0000-0000-0000D00F0000}"/>
    <cellStyle name="Normal 19 2 3 5 3" xfId="7988" xr:uid="{00000000-0005-0000-0000-0000D10F0000}"/>
    <cellStyle name="Normal 19 2 3 5 3 2" xfId="38322" xr:uid="{00000000-0005-0000-0000-0000D20F0000}"/>
    <cellStyle name="Normal 19 2 3 5 3 3" xfId="23089" xr:uid="{00000000-0005-0000-0000-0000D30F0000}"/>
    <cellStyle name="Normal 19 2 3 5 4" xfId="33309" xr:uid="{00000000-0005-0000-0000-0000D40F0000}"/>
    <cellStyle name="Normal 19 2 3 5 5" xfId="18076" xr:uid="{00000000-0005-0000-0000-0000D50F0000}"/>
    <cellStyle name="Normal 19 2 3 6" xfId="4627" xr:uid="{00000000-0005-0000-0000-0000D60F0000}"/>
    <cellStyle name="Normal 19 2 3 6 2" xfId="14679" xr:uid="{00000000-0005-0000-0000-0000D70F0000}"/>
    <cellStyle name="Normal 19 2 3 6 2 2" xfId="45010" xr:uid="{00000000-0005-0000-0000-0000D80F0000}"/>
    <cellStyle name="Normal 19 2 3 6 2 3" xfId="29777" xr:uid="{00000000-0005-0000-0000-0000D90F0000}"/>
    <cellStyle name="Normal 19 2 3 6 3" xfId="9659" xr:uid="{00000000-0005-0000-0000-0000DA0F0000}"/>
    <cellStyle name="Normal 19 2 3 6 3 2" xfId="39993" xr:uid="{00000000-0005-0000-0000-0000DB0F0000}"/>
    <cellStyle name="Normal 19 2 3 6 3 3" xfId="24760" xr:uid="{00000000-0005-0000-0000-0000DC0F0000}"/>
    <cellStyle name="Normal 19 2 3 6 4" xfId="34980" xr:uid="{00000000-0005-0000-0000-0000DD0F0000}"/>
    <cellStyle name="Normal 19 2 3 6 5" xfId="19747" xr:uid="{00000000-0005-0000-0000-0000DE0F0000}"/>
    <cellStyle name="Normal 19 2 3 7" xfId="11337" xr:uid="{00000000-0005-0000-0000-0000DF0F0000}"/>
    <cellStyle name="Normal 19 2 3 7 2" xfId="41668" xr:uid="{00000000-0005-0000-0000-0000E00F0000}"/>
    <cellStyle name="Normal 19 2 3 7 3" xfId="26435" xr:uid="{00000000-0005-0000-0000-0000E10F0000}"/>
    <cellStyle name="Normal 19 2 3 8" xfId="6316" xr:uid="{00000000-0005-0000-0000-0000E20F0000}"/>
    <cellStyle name="Normal 19 2 3 8 2" xfId="36651" xr:uid="{00000000-0005-0000-0000-0000E30F0000}"/>
    <cellStyle name="Normal 19 2 3 8 3" xfId="21418" xr:uid="{00000000-0005-0000-0000-0000E40F0000}"/>
    <cellStyle name="Normal 19 2 3 9" xfId="31640" xr:uid="{00000000-0005-0000-0000-0000E50F0000}"/>
    <cellStyle name="Normal 19 2 4" xfId="1341" xr:uid="{00000000-0005-0000-0000-0000E60F0000}"/>
    <cellStyle name="Normal 19 2 4 2" xfId="1764" xr:uid="{00000000-0005-0000-0000-0000E70F0000}"/>
    <cellStyle name="Normal 19 2 4 2 2" xfId="2603" xr:uid="{00000000-0005-0000-0000-0000E80F0000}"/>
    <cellStyle name="Normal 19 2 4 2 2 2" xfId="4293" xr:uid="{00000000-0005-0000-0000-0000E90F0000}"/>
    <cellStyle name="Normal 19 2 4 2 2 2 2" xfId="14366" xr:uid="{00000000-0005-0000-0000-0000EA0F0000}"/>
    <cellStyle name="Normal 19 2 4 2 2 2 2 2" xfId="44697" xr:uid="{00000000-0005-0000-0000-0000EB0F0000}"/>
    <cellStyle name="Normal 19 2 4 2 2 2 2 3" xfId="29464" xr:uid="{00000000-0005-0000-0000-0000EC0F0000}"/>
    <cellStyle name="Normal 19 2 4 2 2 2 3" xfId="9346" xr:uid="{00000000-0005-0000-0000-0000ED0F0000}"/>
    <cellStyle name="Normal 19 2 4 2 2 2 3 2" xfId="39680" xr:uid="{00000000-0005-0000-0000-0000EE0F0000}"/>
    <cellStyle name="Normal 19 2 4 2 2 2 3 3" xfId="24447" xr:uid="{00000000-0005-0000-0000-0000EF0F0000}"/>
    <cellStyle name="Normal 19 2 4 2 2 2 4" xfId="34667" xr:uid="{00000000-0005-0000-0000-0000F00F0000}"/>
    <cellStyle name="Normal 19 2 4 2 2 2 5" xfId="19434" xr:uid="{00000000-0005-0000-0000-0000F10F0000}"/>
    <cellStyle name="Normal 19 2 4 2 2 3" xfId="5985" xr:uid="{00000000-0005-0000-0000-0000F20F0000}"/>
    <cellStyle name="Normal 19 2 4 2 2 3 2" xfId="16037" xr:uid="{00000000-0005-0000-0000-0000F30F0000}"/>
    <cellStyle name="Normal 19 2 4 2 2 3 2 2" xfId="46368" xr:uid="{00000000-0005-0000-0000-0000F40F0000}"/>
    <cellStyle name="Normal 19 2 4 2 2 3 2 3" xfId="31135" xr:uid="{00000000-0005-0000-0000-0000F50F0000}"/>
    <cellStyle name="Normal 19 2 4 2 2 3 3" xfId="11017" xr:uid="{00000000-0005-0000-0000-0000F60F0000}"/>
    <cellStyle name="Normal 19 2 4 2 2 3 3 2" xfId="41351" xr:uid="{00000000-0005-0000-0000-0000F70F0000}"/>
    <cellStyle name="Normal 19 2 4 2 2 3 3 3" xfId="26118" xr:uid="{00000000-0005-0000-0000-0000F80F0000}"/>
    <cellStyle name="Normal 19 2 4 2 2 3 4" xfId="36338" xr:uid="{00000000-0005-0000-0000-0000F90F0000}"/>
    <cellStyle name="Normal 19 2 4 2 2 3 5" xfId="21105" xr:uid="{00000000-0005-0000-0000-0000FA0F0000}"/>
    <cellStyle name="Normal 19 2 4 2 2 4" xfId="12695" xr:uid="{00000000-0005-0000-0000-0000FB0F0000}"/>
    <cellStyle name="Normal 19 2 4 2 2 4 2" xfId="43026" xr:uid="{00000000-0005-0000-0000-0000FC0F0000}"/>
    <cellStyle name="Normal 19 2 4 2 2 4 3" xfId="27793" xr:uid="{00000000-0005-0000-0000-0000FD0F0000}"/>
    <cellStyle name="Normal 19 2 4 2 2 5" xfId="7674" xr:uid="{00000000-0005-0000-0000-0000FE0F0000}"/>
    <cellStyle name="Normal 19 2 4 2 2 5 2" xfId="38009" xr:uid="{00000000-0005-0000-0000-0000FF0F0000}"/>
    <cellStyle name="Normal 19 2 4 2 2 5 3" xfId="22776" xr:uid="{00000000-0005-0000-0000-000000100000}"/>
    <cellStyle name="Normal 19 2 4 2 2 6" xfId="32997" xr:uid="{00000000-0005-0000-0000-000001100000}"/>
    <cellStyle name="Normal 19 2 4 2 2 7" xfId="17763" xr:uid="{00000000-0005-0000-0000-000002100000}"/>
    <cellStyle name="Normal 19 2 4 2 3" xfId="3456" xr:uid="{00000000-0005-0000-0000-000003100000}"/>
    <cellStyle name="Normal 19 2 4 2 3 2" xfId="13530" xr:uid="{00000000-0005-0000-0000-000004100000}"/>
    <cellStyle name="Normal 19 2 4 2 3 2 2" xfId="43861" xr:uid="{00000000-0005-0000-0000-000005100000}"/>
    <cellStyle name="Normal 19 2 4 2 3 2 3" xfId="28628" xr:uid="{00000000-0005-0000-0000-000006100000}"/>
    <cellStyle name="Normal 19 2 4 2 3 3" xfId="8510" xr:uid="{00000000-0005-0000-0000-000007100000}"/>
    <cellStyle name="Normal 19 2 4 2 3 3 2" xfId="38844" xr:uid="{00000000-0005-0000-0000-000008100000}"/>
    <cellStyle name="Normal 19 2 4 2 3 3 3" xfId="23611" xr:uid="{00000000-0005-0000-0000-000009100000}"/>
    <cellStyle name="Normal 19 2 4 2 3 4" xfId="33831" xr:uid="{00000000-0005-0000-0000-00000A100000}"/>
    <cellStyle name="Normal 19 2 4 2 3 5" xfId="18598" xr:uid="{00000000-0005-0000-0000-00000B100000}"/>
    <cellStyle name="Normal 19 2 4 2 4" xfId="5149" xr:uid="{00000000-0005-0000-0000-00000C100000}"/>
    <cellStyle name="Normal 19 2 4 2 4 2" xfId="15201" xr:uid="{00000000-0005-0000-0000-00000D100000}"/>
    <cellStyle name="Normal 19 2 4 2 4 2 2" xfId="45532" xr:uid="{00000000-0005-0000-0000-00000E100000}"/>
    <cellStyle name="Normal 19 2 4 2 4 2 3" xfId="30299" xr:uid="{00000000-0005-0000-0000-00000F100000}"/>
    <cellStyle name="Normal 19 2 4 2 4 3" xfId="10181" xr:uid="{00000000-0005-0000-0000-000010100000}"/>
    <cellStyle name="Normal 19 2 4 2 4 3 2" xfId="40515" xr:uid="{00000000-0005-0000-0000-000011100000}"/>
    <cellStyle name="Normal 19 2 4 2 4 3 3" xfId="25282" xr:uid="{00000000-0005-0000-0000-000012100000}"/>
    <cellStyle name="Normal 19 2 4 2 4 4" xfId="35502" xr:uid="{00000000-0005-0000-0000-000013100000}"/>
    <cellStyle name="Normal 19 2 4 2 4 5" xfId="20269" xr:uid="{00000000-0005-0000-0000-000014100000}"/>
    <cellStyle name="Normal 19 2 4 2 5" xfId="11859" xr:uid="{00000000-0005-0000-0000-000015100000}"/>
    <cellStyle name="Normal 19 2 4 2 5 2" xfId="42190" xr:uid="{00000000-0005-0000-0000-000016100000}"/>
    <cellStyle name="Normal 19 2 4 2 5 3" xfId="26957" xr:uid="{00000000-0005-0000-0000-000017100000}"/>
    <cellStyle name="Normal 19 2 4 2 6" xfId="6838" xr:uid="{00000000-0005-0000-0000-000018100000}"/>
    <cellStyle name="Normal 19 2 4 2 6 2" xfId="37173" xr:uid="{00000000-0005-0000-0000-000019100000}"/>
    <cellStyle name="Normal 19 2 4 2 6 3" xfId="21940" xr:uid="{00000000-0005-0000-0000-00001A100000}"/>
    <cellStyle name="Normal 19 2 4 2 7" xfId="32161" xr:uid="{00000000-0005-0000-0000-00001B100000}"/>
    <cellStyle name="Normal 19 2 4 2 8" xfId="16927" xr:uid="{00000000-0005-0000-0000-00001C100000}"/>
    <cellStyle name="Normal 19 2 4 3" xfId="2185" xr:uid="{00000000-0005-0000-0000-00001D100000}"/>
    <cellStyle name="Normal 19 2 4 3 2" xfId="3875" xr:uid="{00000000-0005-0000-0000-00001E100000}"/>
    <cellStyle name="Normal 19 2 4 3 2 2" xfId="13948" xr:uid="{00000000-0005-0000-0000-00001F100000}"/>
    <cellStyle name="Normal 19 2 4 3 2 2 2" xfId="44279" xr:uid="{00000000-0005-0000-0000-000020100000}"/>
    <cellStyle name="Normal 19 2 4 3 2 2 3" xfId="29046" xr:uid="{00000000-0005-0000-0000-000021100000}"/>
    <cellStyle name="Normal 19 2 4 3 2 3" xfId="8928" xr:uid="{00000000-0005-0000-0000-000022100000}"/>
    <cellStyle name="Normal 19 2 4 3 2 3 2" xfId="39262" xr:uid="{00000000-0005-0000-0000-000023100000}"/>
    <cellStyle name="Normal 19 2 4 3 2 3 3" xfId="24029" xr:uid="{00000000-0005-0000-0000-000024100000}"/>
    <cellStyle name="Normal 19 2 4 3 2 4" xfId="34249" xr:uid="{00000000-0005-0000-0000-000025100000}"/>
    <cellStyle name="Normal 19 2 4 3 2 5" xfId="19016" xr:uid="{00000000-0005-0000-0000-000026100000}"/>
    <cellStyle name="Normal 19 2 4 3 3" xfId="5567" xr:uid="{00000000-0005-0000-0000-000027100000}"/>
    <cellStyle name="Normal 19 2 4 3 3 2" xfId="15619" xr:uid="{00000000-0005-0000-0000-000028100000}"/>
    <cellStyle name="Normal 19 2 4 3 3 2 2" xfId="45950" xr:uid="{00000000-0005-0000-0000-000029100000}"/>
    <cellStyle name="Normal 19 2 4 3 3 2 3" xfId="30717" xr:uid="{00000000-0005-0000-0000-00002A100000}"/>
    <cellStyle name="Normal 19 2 4 3 3 3" xfId="10599" xr:uid="{00000000-0005-0000-0000-00002B100000}"/>
    <cellStyle name="Normal 19 2 4 3 3 3 2" xfId="40933" xr:uid="{00000000-0005-0000-0000-00002C100000}"/>
    <cellStyle name="Normal 19 2 4 3 3 3 3" xfId="25700" xr:uid="{00000000-0005-0000-0000-00002D100000}"/>
    <cellStyle name="Normal 19 2 4 3 3 4" xfId="35920" xr:uid="{00000000-0005-0000-0000-00002E100000}"/>
    <cellStyle name="Normal 19 2 4 3 3 5" xfId="20687" xr:uid="{00000000-0005-0000-0000-00002F100000}"/>
    <cellStyle name="Normal 19 2 4 3 4" xfId="12277" xr:uid="{00000000-0005-0000-0000-000030100000}"/>
    <cellStyle name="Normal 19 2 4 3 4 2" xfId="42608" xr:uid="{00000000-0005-0000-0000-000031100000}"/>
    <cellStyle name="Normal 19 2 4 3 4 3" xfId="27375" xr:uid="{00000000-0005-0000-0000-000032100000}"/>
    <cellStyle name="Normal 19 2 4 3 5" xfId="7256" xr:uid="{00000000-0005-0000-0000-000033100000}"/>
    <cellStyle name="Normal 19 2 4 3 5 2" xfId="37591" xr:uid="{00000000-0005-0000-0000-000034100000}"/>
    <cellStyle name="Normal 19 2 4 3 5 3" xfId="22358" xr:uid="{00000000-0005-0000-0000-000035100000}"/>
    <cellStyle name="Normal 19 2 4 3 6" xfId="32579" xr:uid="{00000000-0005-0000-0000-000036100000}"/>
    <cellStyle name="Normal 19 2 4 3 7" xfId="17345" xr:uid="{00000000-0005-0000-0000-000037100000}"/>
    <cellStyle name="Normal 19 2 4 4" xfId="3038" xr:uid="{00000000-0005-0000-0000-000038100000}"/>
    <cellStyle name="Normal 19 2 4 4 2" xfId="13112" xr:uid="{00000000-0005-0000-0000-000039100000}"/>
    <cellStyle name="Normal 19 2 4 4 2 2" xfId="43443" xr:uid="{00000000-0005-0000-0000-00003A100000}"/>
    <cellStyle name="Normal 19 2 4 4 2 3" xfId="28210" xr:uid="{00000000-0005-0000-0000-00003B100000}"/>
    <cellStyle name="Normal 19 2 4 4 3" xfId="8092" xr:uid="{00000000-0005-0000-0000-00003C100000}"/>
    <cellStyle name="Normal 19 2 4 4 3 2" xfId="38426" xr:uid="{00000000-0005-0000-0000-00003D100000}"/>
    <cellStyle name="Normal 19 2 4 4 3 3" xfId="23193" xr:uid="{00000000-0005-0000-0000-00003E100000}"/>
    <cellStyle name="Normal 19 2 4 4 4" xfId="33413" xr:uid="{00000000-0005-0000-0000-00003F100000}"/>
    <cellStyle name="Normal 19 2 4 4 5" xfId="18180" xr:uid="{00000000-0005-0000-0000-000040100000}"/>
    <cellStyle name="Normal 19 2 4 5" xfId="4731" xr:uid="{00000000-0005-0000-0000-000041100000}"/>
    <cellStyle name="Normal 19 2 4 5 2" xfId="14783" xr:uid="{00000000-0005-0000-0000-000042100000}"/>
    <cellStyle name="Normal 19 2 4 5 2 2" xfId="45114" xr:uid="{00000000-0005-0000-0000-000043100000}"/>
    <cellStyle name="Normal 19 2 4 5 2 3" xfId="29881" xr:uid="{00000000-0005-0000-0000-000044100000}"/>
    <cellStyle name="Normal 19 2 4 5 3" xfId="9763" xr:uid="{00000000-0005-0000-0000-000045100000}"/>
    <cellStyle name="Normal 19 2 4 5 3 2" xfId="40097" xr:uid="{00000000-0005-0000-0000-000046100000}"/>
    <cellStyle name="Normal 19 2 4 5 3 3" xfId="24864" xr:uid="{00000000-0005-0000-0000-000047100000}"/>
    <cellStyle name="Normal 19 2 4 5 4" xfId="35084" xr:uid="{00000000-0005-0000-0000-000048100000}"/>
    <cellStyle name="Normal 19 2 4 5 5" xfId="19851" xr:uid="{00000000-0005-0000-0000-000049100000}"/>
    <cellStyle name="Normal 19 2 4 6" xfId="11441" xr:uid="{00000000-0005-0000-0000-00004A100000}"/>
    <cellStyle name="Normal 19 2 4 6 2" xfId="41772" xr:uid="{00000000-0005-0000-0000-00004B100000}"/>
    <cellStyle name="Normal 19 2 4 6 3" xfId="26539" xr:uid="{00000000-0005-0000-0000-00004C100000}"/>
    <cellStyle name="Normal 19 2 4 7" xfId="6420" xr:uid="{00000000-0005-0000-0000-00004D100000}"/>
    <cellStyle name="Normal 19 2 4 7 2" xfId="36755" xr:uid="{00000000-0005-0000-0000-00004E100000}"/>
    <cellStyle name="Normal 19 2 4 7 3" xfId="21522" xr:uid="{00000000-0005-0000-0000-00004F100000}"/>
    <cellStyle name="Normal 19 2 4 8" xfId="31743" xr:uid="{00000000-0005-0000-0000-000050100000}"/>
    <cellStyle name="Normal 19 2 4 9" xfId="16509" xr:uid="{00000000-0005-0000-0000-000051100000}"/>
    <cellStyle name="Normal 19 2 5" xfId="1554" xr:uid="{00000000-0005-0000-0000-000052100000}"/>
    <cellStyle name="Normal 19 2 5 2" xfId="2395" xr:uid="{00000000-0005-0000-0000-000053100000}"/>
    <cellStyle name="Normal 19 2 5 2 2" xfId="4085" xr:uid="{00000000-0005-0000-0000-000054100000}"/>
    <cellStyle name="Normal 19 2 5 2 2 2" xfId="14158" xr:uid="{00000000-0005-0000-0000-000055100000}"/>
    <cellStyle name="Normal 19 2 5 2 2 2 2" xfId="44489" xr:uid="{00000000-0005-0000-0000-000056100000}"/>
    <cellStyle name="Normal 19 2 5 2 2 2 3" xfId="29256" xr:uid="{00000000-0005-0000-0000-000057100000}"/>
    <cellStyle name="Normal 19 2 5 2 2 3" xfId="9138" xr:uid="{00000000-0005-0000-0000-000058100000}"/>
    <cellStyle name="Normal 19 2 5 2 2 3 2" xfId="39472" xr:uid="{00000000-0005-0000-0000-000059100000}"/>
    <cellStyle name="Normal 19 2 5 2 2 3 3" xfId="24239" xr:uid="{00000000-0005-0000-0000-00005A100000}"/>
    <cellStyle name="Normal 19 2 5 2 2 4" xfId="34459" xr:uid="{00000000-0005-0000-0000-00005B100000}"/>
    <cellStyle name="Normal 19 2 5 2 2 5" xfId="19226" xr:uid="{00000000-0005-0000-0000-00005C100000}"/>
    <cellStyle name="Normal 19 2 5 2 3" xfId="5777" xr:uid="{00000000-0005-0000-0000-00005D100000}"/>
    <cellStyle name="Normal 19 2 5 2 3 2" xfId="15829" xr:uid="{00000000-0005-0000-0000-00005E100000}"/>
    <cellStyle name="Normal 19 2 5 2 3 2 2" xfId="46160" xr:uid="{00000000-0005-0000-0000-00005F100000}"/>
    <cellStyle name="Normal 19 2 5 2 3 2 3" xfId="30927" xr:uid="{00000000-0005-0000-0000-000060100000}"/>
    <cellStyle name="Normal 19 2 5 2 3 3" xfId="10809" xr:uid="{00000000-0005-0000-0000-000061100000}"/>
    <cellStyle name="Normal 19 2 5 2 3 3 2" xfId="41143" xr:uid="{00000000-0005-0000-0000-000062100000}"/>
    <cellStyle name="Normal 19 2 5 2 3 3 3" xfId="25910" xr:uid="{00000000-0005-0000-0000-000063100000}"/>
    <cellStyle name="Normal 19 2 5 2 3 4" xfId="36130" xr:uid="{00000000-0005-0000-0000-000064100000}"/>
    <cellStyle name="Normal 19 2 5 2 3 5" xfId="20897" xr:uid="{00000000-0005-0000-0000-000065100000}"/>
    <cellStyle name="Normal 19 2 5 2 4" xfId="12487" xr:uid="{00000000-0005-0000-0000-000066100000}"/>
    <cellStyle name="Normal 19 2 5 2 4 2" xfId="42818" xr:uid="{00000000-0005-0000-0000-000067100000}"/>
    <cellStyle name="Normal 19 2 5 2 4 3" xfId="27585" xr:uid="{00000000-0005-0000-0000-000068100000}"/>
    <cellStyle name="Normal 19 2 5 2 5" xfId="7466" xr:uid="{00000000-0005-0000-0000-000069100000}"/>
    <cellStyle name="Normal 19 2 5 2 5 2" xfId="37801" xr:uid="{00000000-0005-0000-0000-00006A100000}"/>
    <cellStyle name="Normal 19 2 5 2 5 3" xfId="22568" xr:uid="{00000000-0005-0000-0000-00006B100000}"/>
    <cellStyle name="Normal 19 2 5 2 6" xfId="32789" xr:uid="{00000000-0005-0000-0000-00006C100000}"/>
    <cellStyle name="Normal 19 2 5 2 7" xfId="17555" xr:uid="{00000000-0005-0000-0000-00006D100000}"/>
    <cellStyle name="Normal 19 2 5 3" xfId="3248" xr:uid="{00000000-0005-0000-0000-00006E100000}"/>
    <cellStyle name="Normal 19 2 5 3 2" xfId="13322" xr:uid="{00000000-0005-0000-0000-00006F100000}"/>
    <cellStyle name="Normal 19 2 5 3 2 2" xfId="43653" xr:uid="{00000000-0005-0000-0000-000070100000}"/>
    <cellStyle name="Normal 19 2 5 3 2 3" xfId="28420" xr:uid="{00000000-0005-0000-0000-000071100000}"/>
    <cellStyle name="Normal 19 2 5 3 3" xfId="8302" xr:uid="{00000000-0005-0000-0000-000072100000}"/>
    <cellStyle name="Normal 19 2 5 3 3 2" xfId="38636" xr:uid="{00000000-0005-0000-0000-000073100000}"/>
    <cellStyle name="Normal 19 2 5 3 3 3" xfId="23403" xr:uid="{00000000-0005-0000-0000-000074100000}"/>
    <cellStyle name="Normal 19 2 5 3 4" xfId="33623" xr:uid="{00000000-0005-0000-0000-000075100000}"/>
    <cellStyle name="Normal 19 2 5 3 5" xfId="18390" xr:uid="{00000000-0005-0000-0000-000076100000}"/>
    <cellStyle name="Normal 19 2 5 4" xfId="4941" xr:uid="{00000000-0005-0000-0000-000077100000}"/>
    <cellStyle name="Normal 19 2 5 4 2" xfId="14993" xr:uid="{00000000-0005-0000-0000-000078100000}"/>
    <cellStyle name="Normal 19 2 5 4 2 2" xfId="45324" xr:uid="{00000000-0005-0000-0000-000079100000}"/>
    <cellStyle name="Normal 19 2 5 4 2 3" xfId="30091" xr:uid="{00000000-0005-0000-0000-00007A100000}"/>
    <cellStyle name="Normal 19 2 5 4 3" xfId="9973" xr:uid="{00000000-0005-0000-0000-00007B100000}"/>
    <cellStyle name="Normal 19 2 5 4 3 2" xfId="40307" xr:uid="{00000000-0005-0000-0000-00007C100000}"/>
    <cellStyle name="Normal 19 2 5 4 3 3" xfId="25074" xr:uid="{00000000-0005-0000-0000-00007D100000}"/>
    <cellStyle name="Normal 19 2 5 4 4" xfId="35294" xr:uid="{00000000-0005-0000-0000-00007E100000}"/>
    <cellStyle name="Normal 19 2 5 4 5" xfId="20061" xr:uid="{00000000-0005-0000-0000-00007F100000}"/>
    <cellStyle name="Normal 19 2 5 5" xfId="11651" xr:uid="{00000000-0005-0000-0000-000080100000}"/>
    <cellStyle name="Normal 19 2 5 5 2" xfId="41982" xr:uid="{00000000-0005-0000-0000-000081100000}"/>
    <cellStyle name="Normal 19 2 5 5 3" xfId="26749" xr:uid="{00000000-0005-0000-0000-000082100000}"/>
    <cellStyle name="Normal 19 2 5 6" xfId="6630" xr:uid="{00000000-0005-0000-0000-000083100000}"/>
    <cellStyle name="Normal 19 2 5 6 2" xfId="36965" xr:uid="{00000000-0005-0000-0000-000084100000}"/>
    <cellStyle name="Normal 19 2 5 6 3" xfId="21732" xr:uid="{00000000-0005-0000-0000-000085100000}"/>
    <cellStyle name="Normal 19 2 5 7" xfId="31953" xr:uid="{00000000-0005-0000-0000-000086100000}"/>
    <cellStyle name="Normal 19 2 5 8" xfId="16719" xr:uid="{00000000-0005-0000-0000-000087100000}"/>
    <cellStyle name="Normal 19 2 6" xfId="1975" xr:uid="{00000000-0005-0000-0000-000088100000}"/>
    <cellStyle name="Normal 19 2 6 2" xfId="3667" xr:uid="{00000000-0005-0000-0000-000089100000}"/>
    <cellStyle name="Normal 19 2 6 2 2" xfId="13740" xr:uid="{00000000-0005-0000-0000-00008A100000}"/>
    <cellStyle name="Normal 19 2 6 2 2 2" xfId="44071" xr:uid="{00000000-0005-0000-0000-00008B100000}"/>
    <cellStyle name="Normal 19 2 6 2 2 3" xfId="28838" xr:uid="{00000000-0005-0000-0000-00008C100000}"/>
    <cellStyle name="Normal 19 2 6 2 3" xfId="8720" xr:uid="{00000000-0005-0000-0000-00008D100000}"/>
    <cellStyle name="Normal 19 2 6 2 3 2" xfId="39054" xr:uid="{00000000-0005-0000-0000-00008E100000}"/>
    <cellStyle name="Normal 19 2 6 2 3 3" xfId="23821" xr:uid="{00000000-0005-0000-0000-00008F100000}"/>
    <cellStyle name="Normal 19 2 6 2 4" xfId="34041" xr:uid="{00000000-0005-0000-0000-000090100000}"/>
    <cellStyle name="Normal 19 2 6 2 5" xfId="18808" xr:uid="{00000000-0005-0000-0000-000091100000}"/>
    <cellStyle name="Normal 19 2 6 3" xfId="5359" xr:uid="{00000000-0005-0000-0000-000092100000}"/>
    <cellStyle name="Normal 19 2 6 3 2" xfId="15411" xr:uid="{00000000-0005-0000-0000-000093100000}"/>
    <cellStyle name="Normal 19 2 6 3 2 2" xfId="45742" xr:uid="{00000000-0005-0000-0000-000094100000}"/>
    <cellStyle name="Normal 19 2 6 3 2 3" xfId="30509" xr:uid="{00000000-0005-0000-0000-000095100000}"/>
    <cellStyle name="Normal 19 2 6 3 3" xfId="10391" xr:uid="{00000000-0005-0000-0000-000096100000}"/>
    <cellStyle name="Normal 19 2 6 3 3 2" xfId="40725" xr:uid="{00000000-0005-0000-0000-000097100000}"/>
    <cellStyle name="Normal 19 2 6 3 3 3" xfId="25492" xr:uid="{00000000-0005-0000-0000-000098100000}"/>
    <cellStyle name="Normal 19 2 6 3 4" xfId="35712" xr:uid="{00000000-0005-0000-0000-000099100000}"/>
    <cellStyle name="Normal 19 2 6 3 5" xfId="20479" xr:uid="{00000000-0005-0000-0000-00009A100000}"/>
    <cellStyle name="Normal 19 2 6 4" xfId="12069" xr:uid="{00000000-0005-0000-0000-00009B100000}"/>
    <cellStyle name="Normal 19 2 6 4 2" xfId="42400" xr:uid="{00000000-0005-0000-0000-00009C100000}"/>
    <cellStyle name="Normal 19 2 6 4 3" xfId="27167" xr:uid="{00000000-0005-0000-0000-00009D100000}"/>
    <cellStyle name="Normal 19 2 6 5" xfId="7048" xr:uid="{00000000-0005-0000-0000-00009E100000}"/>
    <cellStyle name="Normal 19 2 6 5 2" xfId="37383" xr:uid="{00000000-0005-0000-0000-00009F100000}"/>
    <cellStyle name="Normal 19 2 6 5 3" xfId="22150" xr:uid="{00000000-0005-0000-0000-0000A0100000}"/>
    <cellStyle name="Normal 19 2 6 6" xfId="32371" xr:uid="{00000000-0005-0000-0000-0000A1100000}"/>
    <cellStyle name="Normal 19 2 6 7" xfId="17137" xr:uid="{00000000-0005-0000-0000-0000A2100000}"/>
    <cellStyle name="Normal 19 2 7" xfId="2826" xr:uid="{00000000-0005-0000-0000-0000A3100000}"/>
    <cellStyle name="Normal 19 2 7 2" xfId="12904" xr:uid="{00000000-0005-0000-0000-0000A4100000}"/>
    <cellStyle name="Normal 19 2 7 2 2" xfId="43235" xr:uid="{00000000-0005-0000-0000-0000A5100000}"/>
    <cellStyle name="Normal 19 2 7 2 3" xfId="28002" xr:uid="{00000000-0005-0000-0000-0000A6100000}"/>
    <cellStyle name="Normal 19 2 7 3" xfId="7884" xr:uid="{00000000-0005-0000-0000-0000A7100000}"/>
    <cellStyle name="Normal 19 2 7 3 2" xfId="38218" xr:uid="{00000000-0005-0000-0000-0000A8100000}"/>
    <cellStyle name="Normal 19 2 7 3 3" xfId="22985" xr:uid="{00000000-0005-0000-0000-0000A9100000}"/>
    <cellStyle name="Normal 19 2 7 4" xfId="33205" xr:uid="{00000000-0005-0000-0000-0000AA100000}"/>
    <cellStyle name="Normal 19 2 7 5" xfId="17972" xr:uid="{00000000-0005-0000-0000-0000AB100000}"/>
    <cellStyle name="Normal 19 2 8" xfId="4520" xr:uid="{00000000-0005-0000-0000-0000AC100000}"/>
    <cellStyle name="Normal 19 2 8 2" xfId="14575" xr:uid="{00000000-0005-0000-0000-0000AD100000}"/>
    <cellStyle name="Normal 19 2 8 2 2" xfId="44906" xr:uid="{00000000-0005-0000-0000-0000AE100000}"/>
    <cellStyle name="Normal 19 2 8 2 3" xfId="29673" xr:uid="{00000000-0005-0000-0000-0000AF100000}"/>
    <cellStyle name="Normal 19 2 8 3" xfId="9555" xr:uid="{00000000-0005-0000-0000-0000B0100000}"/>
    <cellStyle name="Normal 19 2 8 3 2" xfId="39889" xr:uid="{00000000-0005-0000-0000-0000B1100000}"/>
    <cellStyle name="Normal 19 2 8 3 3" xfId="24656" xr:uid="{00000000-0005-0000-0000-0000B2100000}"/>
    <cellStyle name="Normal 19 2 8 4" xfId="34876" xr:uid="{00000000-0005-0000-0000-0000B3100000}"/>
    <cellStyle name="Normal 19 2 8 5" xfId="19643" xr:uid="{00000000-0005-0000-0000-0000B4100000}"/>
    <cellStyle name="Normal 19 2 9" xfId="11231" xr:uid="{00000000-0005-0000-0000-0000B5100000}"/>
    <cellStyle name="Normal 19 2 9 2" xfId="41564" xr:uid="{00000000-0005-0000-0000-0000B6100000}"/>
    <cellStyle name="Normal 19 2 9 3" xfId="26331" xr:uid="{00000000-0005-0000-0000-0000B7100000}"/>
    <cellStyle name="Normal 2" xfId="139" xr:uid="{00000000-0005-0000-0000-0000B8100000}"/>
    <cellStyle name="Normal 2 2" xfId="140" xr:uid="{00000000-0005-0000-0000-0000B9100000}"/>
    <cellStyle name="Normal 2 2 2" xfId="529" xr:uid="{00000000-0005-0000-0000-0000BA100000}"/>
    <cellStyle name="Normal 2 2 2 2" xfId="46816" xr:uid="{00000000-0005-0000-0000-0000BB100000}"/>
    <cellStyle name="Normal 2 2 3" xfId="842" xr:uid="{00000000-0005-0000-0000-0000BC100000}"/>
    <cellStyle name="Normal 2 2 3 10" xfId="6211" xr:uid="{00000000-0005-0000-0000-0000BD100000}"/>
    <cellStyle name="Normal 2 2 3 10 2" xfId="36548" xr:uid="{00000000-0005-0000-0000-0000BE100000}"/>
    <cellStyle name="Normal 2 2 3 10 3" xfId="21315" xr:uid="{00000000-0005-0000-0000-0000BF100000}"/>
    <cellStyle name="Normal 2 2 3 11" xfId="31539" xr:uid="{00000000-0005-0000-0000-0000C0100000}"/>
    <cellStyle name="Normal 2 2 3 12" xfId="16300" xr:uid="{00000000-0005-0000-0000-0000C1100000}"/>
    <cellStyle name="Normal 2 2 3 2" xfId="1175" xr:uid="{00000000-0005-0000-0000-0000C2100000}"/>
    <cellStyle name="Normal 2 2 3 2 10" xfId="31591" xr:uid="{00000000-0005-0000-0000-0000C3100000}"/>
    <cellStyle name="Normal 2 2 3 2 11" xfId="16354" xr:uid="{00000000-0005-0000-0000-0000C4100000}"/>
    <cellStyle name="Normal 2 2 3 2 2" xfId="1283" xr:uid="{00000000-0005-0000-0000-0000C5100000}"/>
    <cellStyle name="Normal 2 2 3 2 2 10" xfId="16458" xr:uid="{00000000-0005-0000-0000-0000C6100000}"/>
    <cellStyle name="Normal 2 2 3 2 2 2" xfId="1500" xr:uid="{00000000-0005-0000-0000-0000C7100000}"/>
    <cellStyle name="Normal 2 2 3 2 2 2 2" xfId="1921" xr:uid="{00000000-0005-0000-0000-0000C8100000}"/>
    <cellStyle name="Normal 2 2 3 2 2 2 2 2" xfId="2760" xr:uid="{00000000-0005-0000-0000-0000C9100000}"/>
    <cellStyle name="Normal 2 2 3 2 2 2 2 2 2" xfId="4450" xr:uid="{00000000-0005-0000-0000-0000CA100000}"/>
    <cellStyle name="Normal 2 2 3 2 2 2 2 2 2 2" xfId="14523" xr:uid="{00000000-0005-0000-0000-0000CB100000}"/>
    <cellStyle name="Normal 2 2 3 2 2 2 2 2 2 2 2" xfId="44854" xr:uid="{00000000-0005-0000-0000-0000CC100000}"/>
    <cellStyle name="Normal 2 2 3 2 2 2 2 2 2 2 3" xfId="29621" xr:uid="{00000000-0005-0000-0000-0000CD100000}"/>
    <cellStyle name="Normal 2 2 3 2 2 2 2 2 2 3" xfId="9503" xr:uid="{00000000-0005-0000-0000-0000CE100000}"/>
    <cellStyle name="Normal 2 2 3 2 2 2 2 2 2 3 2" xfId="39837" xr:uid="{00000000-0005-0000-0000-0000CF100000}"/>
    <cellStyle name="Normal 2 2 3 2 2 2 2 2 2 3 3" xfId="24604" xr:uid="{00000000-0005-0000-0000-0000D0100000}"/>
    <cellStyle name="Normal 2 2 3 2 2 2 2 2 2 4" xfId="34824" xr:uid="{00000000-0005-0000-0000-0000D1100000}"/>
    <cellStyle name="Normal 2 2 3 2 2 2 2 2 2 5" xfId="19591" xr:uid="{00000000-0005-0000-0000-0000D2100000}"/>
    <cellStyle name="Normal 2 2 3 2 2 2 2 2 3" xfId="6142" xr:uid="{00000000-0005-0000-0000-0000D3100000}"/>
    <cellStyle name="Normal 2 2 3 2 2 2 2 2 3 2" xfId="16194" xr:uid="{00000000-0005-0000-0000-0000D4100000}"/>
    <cellStyle name="Normal 2 2 3 2 2 2 2 2 3 2 2" xfId="46525" xr:uid="{00000000-0005-0000-0000-0000D5100000}"/>
    <cellStyle name="Normal 2 2 3 2 2 2 2 2 3 2 3" xfId="31292" xr:uid="{00000000-0005-0000-0000-0000D6100000}"/>
    <cellStyle name="Normal 2 2 3 2 2 2 2 2 3 3" xfId="11174" xr:uid="{00000000-0005-0000-0000-0000D7100000}"/>
    <cellStyle name="Normal 2 2 3 2 2 2 2 2 3 3 2" xfId="41508" xr:uid="{00000000-0005-0000-0000-0000D8100000}"/>
    <cellStyle name="Normal 2 2 3 2 2 2 2 2 3 3 3" xfId="26275" xr:uid="{00000000-0005-0000-0000-0000D9100000}"/>
    <cellStyle name="Normal 2 2 3 2 2 2 2 2 3 4" xfId="36495" xr:uid="{00000000-0005-0000-0000-0000DA100000}"/>
    <cellStyle name="Normal 2 2 3 2 2 2 2 2 3 5" xfId="21262" xr:uid="{00000000-0005-0000-0000-0000DB100000}"/>
    <cellStyle name="Normal 2 2 3 2 2 2 2 2 4" xfId="12852" xr:uid="{00000000-0005-0000-0000-0000DC100000}"/>
    <cellStyle name="Normal 2 2 3 2 2 2 2 2 4 2" xfId="43183" xr:uid="{00000000-0005-0000-0000-0000DD100000}"/>
    <cellStyle name="Normal 2 2 3 2 2 2 2 2 4 3" xfId="27950" xr:uid="{00000000-0005-0000-0000-0000DE100000}"/>
    <cellStyle name="Normal 2 2 3 2 2 2 2 2 5" xfId="7831" xr:uid="{00000000-0005-0000-0000-0000DF100000}"/>
    <cellStyle name="Normal 2 2 3 2 2 2 2 2 5 2" xfId="38166" xr:uid="{00000000-0005-0000-0000-0000E0100000}"/>
    <cellStyle name="Normal 2 2 3 2 2 2 2 2 5 3" xfId="22933" xr:uid="{00000000-0005-0000-0000-0000E1100000}"/>
    <cellStyle name="Normal 2 2 3 2 2 2 2 2 6" xfId="33154" xr:uid="{00000000-0005-0000-0000-0000E2100000}"/>
    <cellStyle name="Normal 2 2 3 2 2 2 2 2 7" xfId="17920" xr:uid="{00000000-0005-0000-0000-0000E3100000}"/>
    <cellStyle name="Normal 2 2 3 2 2 2 2 3" xfId="3613" xr:uid="{00000000-0005-0000-0000-0000E4100000}"/>
    <cellStyle name="Normal 2 2 3 2 2 2 2 3 2" xfId="13687" xr:uid="{00000000-0005-0000-0000-0000E5100000}"/>
    <cellStyle name="Normal 2 2 3 2 2 2 2 3 2 2" xfId="44018" xr:uid="{00000000-0005-0000-0000-0000E6100000}"/>
    <cellStyle name="Normal 2 2 3 2 2 2 2 3 2 3" xfId="28785" xr:uid="{00000000-0005-0000-0000-0000E7100000}"/>
    <cellStyle name="Normal 2 2 3 2 2 2 2 3 3" xfId="8667" xr:uid="{00000000-0005-0000-0000-0000E8100000}"/>
    <cellStyle name="Normal 2 2 3 2 2 2 2 3 3 2" xfId="39001" xr:uid="{00000000-0005-0000-0000-0000E9100000}"/>
    <cellStyle name="Normal 2 2 3 2 2 2 2 3 3 3" xfId="23768" xr:uid="{00000000-0005-0000-0000-0000EA100000}"/>
    <cellStyle name="Normal 2 2 3 2 2 2 2 3 4" xfId="33988" xr:uid="{00000000-0005-0000-0000-0000EB100000}"/>
    <cellStyle name="Normal 2 2 3 2 2 2 2 3 5" xfId="18755" xr:uid="{00000000-0005-0000-0000-0000EC100000}"/>
    <cellStyle name="Normal 2 2 3 2 2 2 2 4" xfId="5306" xr:uid="{00000000-0005-0000-0000-0000ED100000}"/>
    <cellStyle name="Normal 2 2 3 2 2 2 2 4 2" xfId="15358" xr:uid="{00000000-0005-0000-0000-0000EE100000}"/>
    <cellStyle name="Normal 2 2 3 2 2 2 2 4 2 2" xfId="45689" xr:uid="{00000000-0005-0000-0000-0000EF100000}"/>
    <cellStyle name="Normal 2 2 3 2 2 2 2 4 2 3" xfId="30456" xr:uid="{00000000-0005-0000-0000-0000F0100000}"/>
    <cellStyle name="Normal 2 2 3 2 2 2 2 4 3" xfId="10338" xr:uid="{00000000-0005-0000-0000-0000F1100000}"/>
    <cellStyle name="Normal 2 2 3 2 2 2 2 4 3 2" xfId="40672" xr:uid="{00000000-0005-0000-0000-0000F2100000}"/>
    <cellStyle name="Normal 2 2 3 2 2 2 2 4 3 3" xfId="25439" xr:uid="{00000000-0005-0000-0000-0000F3100000}"/>
    <cellStyle name="Normal 2 2 3 2 2 2 2 4 4" xfId="35659" xr:uid="{00000000-0005-0000-0000-0000F4100000}"/>
    <cellStyle name="Normal 2 2 3 2 2 2 2 4 5" xfId="20426" xr:uid="{00000000-0005-0000-0000-0000F5100000}"/>
    <cellStyle name="Normal 2 2 3 2 2 2 2 5" xfId="12016" xr:uid="{00000000-0005-0000-0000-0000F6100000}"/>
    <cellStyle name="Normal 2 2 3 2 2 2 2 5 2" xfId="42347" xr:uid="{00000000-0005-0000-0000-0000F7100000}"/>
    <cellStyle name="Normal 2 2 3 2 2 2 2 5 3" xfId="27114" xr:uid="{00000000-0005-0000-0000-0000F8100000}"/>
    <cellStyle name="Normal 2 2 3 2 2 2 2 6" xfId="6995" xr:uid="{00000000-0005-0000-0000-0000F9100000}"/>
    <cellStyle name="Normal 2 2 3 2 2 2 2 6 2" xfId="37330" xr:uid="{00000000-0005-0000-0000-0000FA100000}"/>
    <cellStyle name="Normal 2 2 3 2 2 2 2 6 3" xfId="22097" xr:uid="{00000000-0005-0000-0000-0000FB100000}"/>
    <cellStyle name="Normal 2 2 3 2 2 2 2 7" xfId="32318" xr:uid="{00000000-0005-0000-0000-0000FC100000}"/>
    <cellStyle name="Normal 2 2 3 2 2 2 2 8" xfId="17084" xr:uid="{00000000-0005-0000-0000-0000FD100000}"/>
    <cellStyle name="Normal 2 2 3 2 2 2 3" xfId="2342" xr:uid="{00000000-0005-0000-0000-0000FE100000}"/>
    <cellStyle name="Normal 2 2 3 2 2 2 3 2" xfId="4032" xr:uid="{00000000-0005-0000-0000-0000FF100000}"/>
    <cellStyle name="Normal 2 2 3 2 2 2 3 2 2" xfId="14105" xr:uid="{00000000-0005-0000-0000-000000110000}"/>
    <cellStyle name="Normal 2 2 3 2 2 2 3 2 2 2" xfId="44436" xr:uid="{00000000-0005-0000-0000-000001110000}"/>
    <cellStyle name="Normal 2 2 3 2 2 2 3 2 2 3" xfId="29203" xr:uid="{00000000-0005-0000-0000-000002110000}"/>
    <cellStyle name="Normal 2 2 3 2 2 2 3 2 3" xfId="9085" xr:uid="{00000000-0005-0000-0000-000003110000}"/>
    <cellStyle name="Normal 2 2 3 2 2 2 3 2 3 2" xfId="39419" xr:uid="{00000000-0005-0000-0000-000004110000}"/>
    <cellStyle name="Normal 2 2 3 2 2 2 3 2 3 3" xfId="24186" xr:uid="{00000000-0005-0000-0000-000005110000}"/>
    <cellStyle name="Normal 2 2 3 2 2 2 3 2 4" xfId="34406" xr:uid="{00000000-0005-0000-0000-000006110000}"/>
    <cellStyle name="Normal 2 2 3 2 2 2 3 2 5" xfId="19173" xr:uid="{00000000-0005-0000-0000-000007110000}"/>
    <cellStyle name="Normal 2 2 3 2 2 2 3 3" xfId="5724" xr:uid="{00000000-0005-0000-0000-000008110000}"/>
    <cellStyle name="Normal 2 2 3 2 2 2 3 3 2" xfId="15776" xr:uid="{00000000-0005-0000-0000-000009110000}"/>
    <cellStyle name="Normal 2 2 3 2 2 2 3 3 2 2" xfId="46107" xr:uid="{00000000-0005-0000-0000-00000A110000}"/>
    <cellStyle name="Normal 2 2 3 2 2 2 3 3 2 3" xfId="30874" xr:uid="{00000000-0005-0000-0000-00000B110000}"/>
    <cellStyle name="Normal 2 2 3 2 2 2 3 3 3" xfId="10756" xr:uid="{00000000-0005-0000-0000-00000C110000}"/>
    <cellStyle name="Normal 2 2 3 2 2 2 3 3 3 2" xfId="41090" xr:uid="{00000000-0005-0000-0000-00000D110000}"/>
    <cellStyle name="Normal 2 2 3 2 2 2 3 3 3 3" xfId="25857" xr:uid="{00000000-0005-0000-0000-00000E110000}"/>
    <cellStyle name="Normal 2 2 3 2 2 2 3 3 4" xfId="36077" xr:uid="{00000000-0005-0000-0000-00000F110000}"/>
    <cellStyle name="Normal 2 2 3 2 2 2 3 3 5" xfId="20844" xr:uid="{00000000-0005-0000-0000-000010110000}"/>
    <cellStyle name="Normal 2 2 3 2 2 2 3 4" xfId="12434" xr:uid="{00000000-0005-0000-0000-000011110000}"/>
    <cellStyle name="Normal 2 2 3 2 2 2 3 4 2" xfId="42765" xr:uid="{00000000-0005-0000-0000-000012110000}"/>
    <cellStyle name="Normal 2 2 3 2 2 2 3 4 3" xfId="27532" xr:uid="{00000000-0005-0000-0000-000013110000}"/>
    <cellStyle name="Normal 2 2 3 2 2 2 3 5" xfId="7413" xr:uid="{00000000-0005-0000-0000-000014110000}"/>
    <cellStyle name="Normal 2 2 3 2 2 2 3 5 2" xfId="37748" xr:uid="{00000000-0005-0000-0000-000015110000}"/>
    <cellStyle name="Normal 2 2 3 2 2 2 3 5 3" xfId="22515" xr:uid="{00000000-0005-0000-0000-000016110000}"/>
    <cellStyle name="Normal 2 2 3 2 2 2 3 6" xfId="32736" xr:uid="{00000000-0005-0000-0000-000017110000}"/>
    <cellStyle name="Normal 2 2 3 2 2 2 3 7" xfId="17502" xr:uid="{00000000-0005-0000-0000-000018110000}"/>
    <cellStyle name="Normal 2 2 3 2 2 2 4" xfId="3195" xr:uid="{00000000-0005-0000-0000-000019110000}"/>
    <cellStyle name="Normal 2 2 3 2 2 2 4 2" xfId="13269" xr:uid="{00000000-0005-0000-0000-00001A110000}"/>
    <cellStyle name="Normal 2 2 3 2 2 2 4 2 2" xfId="43600" xr:uid="{00000000-0005-0000-0000-00001B110000}"/>
    <cellStyle name="Normal 2 2 3 2 2 2 4 2 3" xfId="28367" xr:uid="{00000000-0005-0000-0000-00001C110000}"/>
    <cellStyle name="Normal 2 2 3 2 2 2 4 3" xfId="8249" xr:uid="{00000000-0005-0000-0000-00001D110000}"/>
    <cellStyle name="Normal 2 2 3 2 2 2 4 3 2" xfId="38583" xr:uid="{00000000-0005-0000-0000-00001E110000}"/>
    <cellStyle name="Normal 2 2 3 2 2 2 4 3 3" xfId="23350" xr:uid="{00000000-0005-0000-0000-00001F110000}"/>
    <cellStyle name="Normal 2 2 3 2 2 2 4 4" xfId="33570" xr:uid="{00000000-0005-0000-0000-000020110000}"/>
    <cellStyle name="Normal 2 2 3 2 2 2 4 5" xfId="18337" xr:uid="{00000000-0005-0000-0000-000021110000}"/>
    <cellStyle name="Normal 2 2 3 2 2 2 5" xfId="4888" xr:uid="{00000000-0005-0000-0000-000022110000}"/>
    <cellStyle name="Normal 2 2 3 2 2 2 5 2" xfId="14940" xr:uid="{00000000-0005-0000-0000-000023110000}"/>
    <cellStyle name="Normal 2 2 3 2 2 2 5 2 2" xfId="45271" xr:uid="{00000000-0005-0000-0000-000024110000}"/>
    <cellStyle name="Normal 2 2 3 2 2 2 5 2 3" xfId="30038" xr:uid="{00000000-0005-0000-0000-000025110000}"/>
    <cellStyle name="Normal 2 2 3 2 2 2 5 3" xfId="9920" xr:uid="{00000000-0005-0000-0000-000026110000}"/>
    <cellStyle name="Normal 2 2 3 2 2 2 5 3 2" xfId="40254" xr:uid="{00000000-0005-0000-0000-000027110000}"/>
    <cellStyle name="Normal 2 2 3 2 2 2 5 3 3" xfId="25021" xr:uid="{00000000-0005-0000-0000-000028110000}"/>
    <cellStyle name="Normal 2 2 3 2 2 2 5 4" xfId="35241" xr:uid="{00000000-0005-0000-0000-000029110000}"/>
    <cellStyle name="Normal 2 2 3 2 2 2 5 5" xfId="20008" xr:uid="{00000000-0005-0000-0000-00002A110000}"/>
    <cellStyle name="Normal 2 2 3 2 2 2 6" xfId="11598" xr:uid="{00000000-0005-0000-0000-00002B110000}"/>
    <cellStyle name="Normal 2 2 3 2 2 2 6 2" xfId="41929" xr:uid="{00000000-0005-0000-0000-00002C110000}"/>
    <cellStyle name="Normal 2 2 3 2 2 2 6 3" xfId="26696" xr:uid="{00000000-0005-0000-0000-00002D110000}"/>
    <cellStyle name="Normal 2 2 3 2 2 2 7" xfId="6577" xr:uid="{00000000-0005-0000-0000-00002E110000}"/>
    <cellStyle name="Normal 2 2 3 2 2 2 7 2" xfId="36912" xr:uid="{00000000-0005-0000-0000-00002F110000}"/>
    <cellStyle name="Normal 2 2 3 2 2 2 7 3" xfId="21679" xr:uid="{00000000-0005-0000-0000-000030110000}"/>
    <cellStyle name="Normal 2 2 3 2 2 2 8" xfId="31900" xr:uid="{00000000-0005-0000-0000-000031110000}"/>
    <cellStyle name="Normal 2 2 3 2 2 2 9" xfId="16666" xr:uid="{00000000-0005-0000-0000-000032110000}"/>
    <cellStyle name="Normal 2 2 3 2 2 3" xfId="1713" xr:uid="{00000000-0005-0000-0000-000033110000}"/>
    <cellStyle name="Normal 2 2 3 2 2 3 2" xfId="2552" xr:uid="{00000000-0005-0000-0000-000034110000}"/>
    <cellStyle name="Normal 2 2 3 2 2 3 2 2" xfId="4242" xr:uid="{00000000-0005-0000-0000-000035110000}"/>
    <cellStyle name="Normal 2 2 3 2 2 3 2 2 2" xfId="14315" xr:uid="{00000000-0005-0000-0000-000036110000}"/>
    <cellStyle name="Normal 2 2 3 2 2 3 2 2 2 2" xfId="44646" xr:uid="{00000000-0005-0000-0000-000037110000}"/>
    <cellStyle name="Normal 2 2 3 2 2 3 2 2 2 3" xfId="29413" xr:uid="{00000000-0005-0000-0000-000038110000}"/>
    <cellStyle name="Normal 2 2 3 2 2 3 2 2 3" xfId="9295" xr:uid="{00000000-0005-0000-0000-000039110000}"/>
    <cellStyle name="Normal 2 2 3 2 2 3 2 2 3 2" xfId="39629" xr:uid="{00000000-0005-0000-0000-00003A110000}"/>
    <cellStyle name="Normal 2 2 3 2 2 3 2 2 3 3" xfId="24396" xr:uid="{00000000-0005-0000-0000-00003B110000}"/>
    <cellStyle name="Normal 2 2 3 2 2 3 2 2 4" xfId="34616" xr:uid="{00000000-0005-0000-0000-00003C110000}"/>
    <cellStyle name="Normal 2 2 3 2 2 3 2 2 5" xfId="19383" xr:uid="{00000000-0005-0000-0000-00003D110000}"/>
    <cellStyle name="Normal 2 2 3 2 2 3 2 3" xfId="5934" xr:uid="{00000000-0005-0000-0000-00003E110000}"/>
    <cellStyle name="Normal 2 2 3 2 2 3 2 3 2" xfId="15986" xr:uid="{00000000-0005-0000-0000-00003F110000}"/>
    <cellStyle name="Normal 2 2 3 2 2 3 2 3 2 2" xfId="46317" xr:uid="{00000000-0005-0000-0000-000040110000}"/>
    <cellStyle name="Normal 2 2 3 2 2 3 2 3 2 3" xfId="31084" xr:uid="{00000000-0005-0000-0000-000041110000}"/>
    <cellStyle name="Normal 2 2 3 2 2 3 2 3 3" xfId="10966" xr:uid="{00000000-0005-0000-0000-000042110000}"/>
    <cellStyle name="Normal 2 2 3 2 2 3 2 3 3 2" xfId="41300" xr:uid="{00000000-0005-0000-0000-000043110000}"/>
    <cellStyle name="Normal 2 2 3 2 2 3 2 3 3 3" xfId="26067" xr:uid="{00000000-0005-0000-0000-000044110000}"/>
    <cellStyle name="Normal 2 2 3 2 2 3 2 3 4" xfId="36287" xr:uid="{00000000-0005-0000-0000-000045110000}"/>
    <cellStyle name="Normal 2 2 3 2 2 3 2 3 5" xfId="21054" xr:uid="{00000000-0005-0000-0000-000046110000}"/>
    <cellStyle name="Normal 2 2 3 2 2 3 2 4" xfId="12644" xr:uid="{00000000-0005-0000-0000-000047110000}"/>
    <cellStyle name="Normal 2 2 3 2 2 3 2 4 2" xfId="42975" xr:uid="{00000000-0005-0000-0000-000048110000}"/>
    <cellStyle name="Normal 2 2 3 2 2 3 2 4 3" xfId="27742" xr:uid="{00000000-0005-0000-0000-000049110000}"/>
    <cellStyle name="Normal 2 2 3 2 2 3 2 5" xfId="7623" xr:uid="{00000000-0005-0000-0000-00004A110000}"/>
    <cellStyle name="Normal 2 2 3 2 2 3 2 5 2" xfId="37958" xr:uid="{00000000-0005-0000-0000-00004B110000}"/>
    <cellStyle name="Normal 2 2 3 2 2 3 2 5 3" xfId="22725" xr:uid="{00000000-0005-0000-0000-00004C110000}"/>
    <cellStyle name="Normal 2 2 3 2 2 3 2 6" xfId="32946" xr:uid="{00000000-0005-0000-0000-00004D110000}"/>
    <cellStyle name="Normal 2 2 3 2 2 3 2 7" xfId="17712" xr:uid="{00000000-0005-0000-0000-00004E110000}"/>
    <cellStyle name="Normal 2 2 3 2 2 3 3" xfId="3405" xr:uid="{00000000-0005-0000-0000-00004F110000}"/>
    <cellStyle name="Normal 2 2 3 2 2 3 3 2" xfId="13479" xr:uid="{00000000-0005-0000-0000-000050110000}"/>
    <cellStyle name="Normal 2 2 3 2 2 3 3 2 2" xfId="43810" xr:uid="{00000000-0005-0000-0000-000051110000}"/>
    <cellStyle name="Normal 2 2 3 2 2 3 3 2 3" xfId="28577" xr:uid="{00000000-0005-0000-0000-000052110000}"/>
    <cellStyle name="Normal 2 2 3 2 2 3 3 3" xfId="8459" xr:uid="{00000000-0005-0000-0000-000053110000}"/>
    <cellStyle name="Normal 2 2 3 2 2 3 3 3 2" xfId="38793" xr:uid="{00000000-0005-0000-0000-000054110000}"/>
    <cellStyle name="Normal 2 2 3 2 2 3 3 3 3" xfId="23560" xr:uid="{00000000-0005-0000-0000-000055110000}"/>
    <cellStyle name="Normal 2 2 3 2 2 3 3 4" xfId="33780" xr:uid="{00000000-0005-0000-0000-000056110000}"/>
    <cellStyle name="Normal 2 2 3 2 2 3 3 5" xfId="18547" xr:uid="{00000000-0005-0000-0000-000057110000}"/>
    <cellStyle name="Normal 2 2 3 2 2 3 4" xfId="5098" xr:uid="{00000000-0005-0000-0000-000058110000}"/>
    <cellStyle name="Normal 2 2 3 2 2 3 4 2" xfId="15150" xr:uid="{00000000-0005-0000-0000-000059110000}"/>
    <cellStyle name="Normal 2 2 3 2 2 3 4 2 2" xfId="45481" xr:uid="{00000000-0005-0000-0000-00005A110000}"/>
    <cellStyle name="Normal 2 2 3 2 2 3 4 2 3" xfId="30248" xr:uid="{00000000-0005-0000-0000-00005B110000}"/>
    <cellStyle name="Normal 2 2 3 2 2 3 4 3" xfId="10130" xr:uid="{00000000-0005-0000-0000-00005C110000}"/>
    <cellStyle name="Normal 2 2 3 2 2 3 4 3 2" xfId="40464" xr:uid="{00000000-0005-0000-0000-00005D110000}"/>
    <cellStyle name="Normal 2 2 3 2 2 3 4 3 3" xfId="25231" xr:uid="{00000000-0005-0000-0000-00005E110000}"/>
    <cellStyle name="Normal 2 2 3 2 2 3 4 4" xfId="35451" xr:uid="{00000000-0005-0000-0000-00005F110000}"/>
    <cellStyle name="Normal 2 2 3 2 2 3 4 5" xfId="20218" xr:uid="{00000000-0005-0000-0000-000060110000}"/>
    <cellStyle name="Normal 2 2 3 2 2 3 5" xfId="11808" xr:uid="{00000000-0005-0000-0000-000061110000}"/>
    <cellStyle name="Normal 2 2 3 2 2 3 5 2" xfId="42139" xr:uid="{00000000-0005-0000-0000-000062110000}"/>
    <cellStyle name="Normal 2 2 3 2 2 3 5 3" xfId="26906" xr:uid="{00000000-0005-0000-0000-000063110000}"/>
    <cellStyle name="Normal 2 2 3 2 2 3 6" xfId="6787" xr:uid="{00000000-0005-0000-0000-000064110000}"/>
    <cellStyle name="Normal 2 2 3 2 2 3 6 2" xfId="37122" xr:uid="{00000000-0005-0000-0000-000065110000}"/>
    <cellStyle name="Normal 2 2 3 2 2 3 6 3" xfId="21889" xr:uid="{00000000-0005-0000-0000-000066110000}"/>
    <cellStyle name="Normal 2 2 3 2 2 3 7" xfId="32110" xr:uid="{00000000-0005-0000-0000-000067110000}"/>
    <cellStyle name="Normal 2 2 3 2 2 3 8" xfId="16876" xr:uid="{00000000-0005-0000-0000-000068110000}"/>
    <cellStyle name="Normal 2 2 3 2 2 4" xfId="2134" xr:uid="{00000000-0005-0000-0000-000069110000}"/>
    <cellStyle name="Normal 2 2 3 2 2 4 2" xfId="3824" xr:uid="{00000000-0005-0000-0000-00006A110000}"/>
    <cellStyle name="Normal 2 2 3 2 2 4 2 2" xfId="13897" xr:uid="{00000000-0005-0000-0000-00006B110000}"/>
    <cellStyle name="Normal 2 2 3 2 2 4 2 2 2" xfId="44228" xr:uid="{00000000-0005-0000-0000-00006C110000}"/>
    <cellStyle name="Normal 2 2 3 2 2 4 2 2 3" xfId="28995" xr:uid="{00000000-0005-0000-0000-00006D110000}"/>
    <cellStyle name="Normal 2 2 3 2 2 4 2 3" xfId="8877" xr:uid="{00000000-0005-0000-0000-00006E110000}"/>
    <cellStyle name="Normal 2 2 3 2 2 4 2 3 2" xfId="39211" xr:uid="{00000000-0005-0000-0000-00006F110000}"/>
    <cellStyle name="Normal 2 2 3 2 2 4 2 3 3" xfId="23978" xr:uid="{00000000-0005-0000-0000-000070110000}"/>
    <cellStyle name="Normal 2 2 3 2 2 4 2 4" xfId="34198" xr:uid="{00000000-0005-0000-0000-000071110000}"/>
    <cellStyle name="Normal 2 2 3 2 2 4 2 5" xfId="18965" xr:uid="{00000000-0005-0000-0000-000072110000}"/>
    <cellStyle name="Normal 2 2 3 2 2 4 3" xfId="5516" xr:uid="{00000000-0005-0000-0000-000073110000}"/>
    <cellStyle name="Normal 2 2 3 2 2 4 3 2" xfId="15568" xr:uid="{00000000-0005-0000-0000-000074110000}"/>
    <cellStyle name="Normal 2 2 3 2 2 4 3 2 2" xfId="45899" xr:uid="{00000000-0005-0000-0000-000075110000}"/>
    <cellStyle name="Normal 2 2 3 2 2 4 3 2 3" xfId="30666" xr:uid="{00000000-0005-0000-0000-000076110000}"/>
    <cellStyle name="Normal 2 2 3 2 2 4 3 3" xfId="10548" xr:uid="{00000000-0005-0000-0000-000077110000}"/>
    <cellStyle name="Normal 2 2 3 2 2 4 3 3 2" xfId="40882" xr:uid="{00000000-0005-0000-0000-000078110000}"/>
    <cellStyle name="Normal 2 2 3 2 2 4 3 3 3" xfId="25649" xr:uid="{00000000-0005-0000-0000-000079110000}"/>
    <cellStyle name="Normal 2 2 3 2 2 4 3 4" xfId="35869" xr:uid="{00000000-0005-0000-0000-00007A110000}"/>
    <cellStyle name="Normal 2 2 3 2 2 4 3 5" xfId="20636" xr:uid="{00000000-0005-0000-0000-00007B110000}"/>
    <cellStyle name="Normal 2 2 3 2 2 4 4" xfId="12226" xr:uid="{00000000-0005-0000-0000-00007C110000}"/>
    <cellStyle name="Normal 2 2 3 2 2 4 4 2" xfId="42557" xr:uid="{00000000-0005-0000-0000-00007D110000}"/>
    <cellStyle name="Normal 2 2 3 2 2 4 4 3" xfId="27324" xr:uid="{00000000-0005-0000-0000-00007E110000}"/>
    <cellStyle name="Normal 2 2 3 2 2 4 5" xfId="7205" xr:uid="{00000000-0005-0000-0000-00007F110000}"/>
    <cellStyle name="Normal 2 2 3 2 2 4 5 2" xfId="37540" xr:uid="{00000000-0005-0000-0000-000080110000}"/>
    <cellStyle name="Normal 2 2 3 2 2 4 5 3" xfId="22307" xr:uid="{00000000-0005-0000-0000-000081110000}"/>
    <cellStyle name="Normal 2 2 3 2 2 4 6" xfId="32528" xr:uid="{00000000-0005-0000-0000-000082110000}"/>
    <cellStyle name="Normal 2 2 3 2 2 4 7" xfId="17294" xr:uid="{00000000-0005-0000-0000-000083110000}"/>
    <cellStyle name="Normal 2 2 3 2 2 5" xfId="2987" xr:uid="{00000000-0005-0000-0000-000084110000}"/>
    <cellStyle name="Normal 2 2 3 2 2 5 2" xfId="13061" xr:uid="{00000000-0005-0000-0000-000085110000}"/>
    <cellStyle name="Normal 2 2 3 2 2 5 2 2" xfId="43392" xr:uid="{00000000-0005-0000-0000-000086110000}"/>
    <cellStyle name="Normal 2 2 3 2 2 5 2 3" xfId="28159" xr:uid="{00000000-0005-0000-0000-000087110000}"/>
    <cellStyle name="Normal 2 2 3 2 2 5 3" xfId="8041" xr:uid="{00000000-0005-0000-0000-000088110000}"/>
    <cellStyle name="Normal 2 2 3 2 2 5 3 2" xfId="38375" xr:uid="{00000000-0005-0000-0000-000089110000}"/>
    <cellStyle name="Normal 2 2 3 2 2 5 3 3" xfId="23142" xr:uid="{00000000-0005-0000-0000-00008A110000}"/>
    <cellStyle name="Normal 2 2 3 2 2 5 4" xfId="33362" xr:uid="{00000000-0005-0000-0000-00008B110000}"/>
    <cellStyle name="Normal 2 2 3 2 2 5 5" xfId="18129" xr:uid="{00000000-0005-0000-0000-00008C110000}"/>
    <cellStyle name="Normal 2 2 3 2 2 6" xfId="4680" xr:uid="{00000000-0005-0000-0000-00008D110000}"/>
    <cellStyle name="Normal 2 2 3 2 2 6 2" xfId="14732" xr:uid="{00000000-0005-0000-0000-00008E110000}"/>
    <cellStyle name="Normal 2 2 3 2 2 6 2 2" xfId="45063" xr:uid="{00000000-0005-0000-0000-00008F110000}"/>
    <cellStyle name="Normal 2 2 3 2 2 6 2 3" xfId="29830" xr:uid="{00000000-0005-0000-0000-000090110000}"/>
    <cellStyle name="Normal 2 2 3 2 2 6 3" xfId="9712" xr:uid="{00000000-0005-0000-0000-000091110000}"/>
    <cellStyle name="Normal 2 2 3 2 2 6 3 2" xfId="40046" xr:uid="{00000000-0005-0000-0000-000092110000}"/>
    <cellStyle name="Normal 2 2 3 2 2 6 3 3" xfId="24813" xr:uid="{00000000-0005-0000-0000-000093110000}"/>
    <cellStyle name="Normal 2 2 3 2 2 6 4" xfId="35033" xr:uid="{00000000-0005-0000-0000-000094110000}"/>
    <cellStyle name="Normal 2 2 3 2 2 6 5" xfId="19800" xr:uid="{00000000-0005-0000-0000-000095110000}"/>
    <cellStyle name="Normal 2 2 3 2 2 7" xfId="11390" xr:uid="{00000000-0005-0000-0000-000096110000}"/>
    <cellStyle name="Normal 2 2 3 2 2 7 2" xfId="41721" xr:uid="{00000000-0005-0000-0000-000097110000}"/>
    <cellStyle name="Normal 2 2 3 2 2 7 3" xfId="26488" xr:uid="{00000000-0005-0000-0000-000098110000}"/>
    <cellStyle name="Normal 2 2 3 2 2 8" xfId="6369" xr:uid="{00000000-0005-0000-0000-000099110000}"/>
    <cellStyle name="Normal 2 2 3 2 2 8 2" xfId="36704" xr:uid="{00000000-0005-0000-0000-00009A110000}"/>
    <cellStyle name="Normal 2 2 3 2 2 8 3" xfId="21471" xr:uid="{00000000-0005-0000-0000-00009B110000}"/>
    <cellStyle name="Normal 2 2 3 2 2 9" xfId="31692" xr:uid="{00000000-0005-0000-0000-00009C110000}"/>
    <cellStyle name="Normal 2 2 3 2 3" xfId="1396" xr:uid="{00000000-0005-0000-0000-00009D110000}"/>
    <cellStyle name="Normal 2 2 3 2 3 2" xfId="1817" xr:uid="{00000000-0005-0000-0000-00009E110000}"/>
    <cellStyle name="Normal 2 2 3 2 3 2 2" xfId="2656" xr:uid="{00000000-0005-0000-0000-00009F110000}"/>
    <cellStyle name="Normal 2 2 3 2 3 2 2 2" xfId="4346" xr:uid="{00000000-0005-0000-0000-0000A0110000}"/>
    <cellStyle name="Normal 2 2 3 2 3 2 2 2 2" xfId="14419" xr:uid="{00000000-0005-0000-0000-0000A1110000}"/>
    <cellStyle name="Normal 2 2 3 2 3 2 2 2 2 2" xfId="44750" xr:uid="{00000000-0005-0000-0000-0000A2110000}"/>
    <cellStyle name="Normal 2 2 3 2 3 2 2 2 2 3" xfId="29517" xr:uid="{00000000-0005-0000-0000-0000A3110000}"/>
    <cellStyle name="Normal 2 2 3 2 3 2 2 2 3" xfId="9399" xr:uid="{00000000-0005-0000-0000-0000A4110000}"/>
    <cellStyle name="Normal 2 2 3 2 3 2 2 2 3 2" xfId="39733" xr:uid="{00000000-0005-0000-0000-0000A5110000}"/>
    <cellStyle name="Normal 2 2 3 2 3 2 2 2 3 3" xfId="24500" xr:uid="{00000000-0005-0000-0000-0000A6110000}"/>
    <cellStyle name="Normal 2 2 3 2 3 2 2 2 4" xfId="34720" xr:uid="{00000000-0005-0000-0000-0000A7110000}"/>
    <cellStyle name="Normal 2 2 3 2 3 2 2 2 5" xfId="19487" xr:uid="{00000000-0005-0000-0000-0000A8110000}"/>
    <cellStyle name="Normal 2 2 3 2 3 2 2 3" xfId="6038" xr:uid="{00000000-0005-0000-0000-0000A9110000}"/>
    <cellStyle name="Normal 2 2 3 2 3 2 2 3 2" xfId="16090" xr:uid="{00000000-0005-0000-0000-0000AA110000}"/>
    <cellStyle name="Normal 2 2 3 2 3 2 2 3 2 2" xfId="46421" xr:uid="{00000000-0005-0000-0000-0000AB110000}"/>
    <cellStyle name="Normal 2 2 3 2 3 2 2 3 2 3" xfId="31188" xr:uid="{00000000-0005-0000-0000-0000AC110000}"/>
    <cellStyle name="Normal 2 2 3 2 3 2 2 3 3" xfId="11070" xr:uid="{00000000-0005-0000-0000-0000AD110000}"/>
    <cellStyle name="Normal 2 2 3 2 3 2 2 3 3 2" xfId="41404" xr:uid="{00000000-0005-0000-0000-0000AE110000}"/>
    <cellStyle name="Normal 2 2 3 2 3 2 2 3 3 3" xfId="26171" xr:uid="{00000000-0005-0000-0000-0000AF110000}"/>
    <cellStyle name="Normal 2 2 3 2 3 2 2 3 4" xfId="36391" xr:uid="{00000000-0005-0000-0000-0000B0110000}"/>
    <cellStyle name="Normal 2 2 3 2 3 2 2 3 5" xfId="21158" xr:uid="{00000000-0005-0000-0000-0000B1110000}"/>
    <cellStyle name="Normal 2 2 3 2 3 2 2 4" xfId="12748" xr:uid="{00000000-0005-0000-0000-0000B2110000}"/>
    <cellStyle name="Normal 2 2 3 2 3 2 2 4 2" xfId="43079" xr:uid="{00000000-0005-0000-0000-0000B3110000}"/>
    <cellStyle name="Normal 2 2 3 2 3 2 2 4 3" xfId="27846" xr:uid="{00000000-0005-0000-0000-0000B4110000}"/>
    <cellStyle name="Normal 2 2 3 2 3 2 2 5" xfId="7727" xr:uid="{00000000-0005-0000-0000-0000B5110000}"/>
    <cellStyle name="Normal 2 2 3 2 3 2 2 5 2" xfId="38062" xr:uid="{00000000-0005-0000-0000-0000B6110000}"/>
    <cellStyle name="Normal 2 2 3 2 3 2 2 5 3" xfId="22829" xr:uid="{00000000-0005-0000-0000-0000B7110000}"/>
    <cellStyle name="Normal 2 2 3 2 3 2 2 6" xfId="33050" xr:uid="{00000000-0005-0000-0000-0000B8110000}"/>
    <cellStyle name="Normal 2 2 3 2 3 2 2 7" xfId="17816" xr:uid="{00000000-0005-0000-0000-0000B9110000}"/>
    <cellStyle name="Normal 2 2 3 2 3 2 3" xfId="3509" xr:uid="{00000000-0005-0000-0000-0000BA110000}"/>
    <cellStyle name="Normal 2 2 3 2 3 2 3 2" xfId="13583" xr:uid="{00000000-0005-0000-0000-0000BB110000}"/>
    <cellStyle name="Normal 2 2 3 2 3 2 3 2 2" xfId="43914" xr:uid="{00000000-0005-0000-0000-0000BC110000}"/>
    <cellStyle name="Normal 2 2 3 2 3 2 3 2 3" xfId="28681" xr:uid="{00000000-0005-0000-0000-0000BD110000}"/>
    <cellStyle name="Normal 2 2 3 2 3 2 3 3" xfId="8563" xr:uid="{00000000-0005-0000-0000-0000BE110000}"/>
    <cellStyle name="Normal 2 2 3 2 3 2 3 3 2" xfId="38897" xr:uid="{00000000-0005-0000-0000-0000BF110000}"/>
    <cellStyle name="Normal 2 2 3 2 3 2 3 3 3" xfId="23664" xr:uid="{00000000-0005-0000-0000-0000C0110000}"/>
    <cellStyle name="Normal 2 2 3 2 3 2 3 4" xfId="33884" xr:uid="{00000000-0005-0000-0000-0000C1110000}"/>
    <cellStyle name="Normal 2 2 3 2 3 2 3 5" xfId="18651" xr:uid="{00000000-0005-0000-0000-0000C2110000}"/>
    <cellStyle name="Normal 2 2 3 2 3 2 4" xfId="5202" xr:uid="{00000000-0005-0000-0000-0000C3110000}"/>
    <cellStyle name="Normal 2 2 3 2 3 2 4 2" xfId="15254" xr:uid="{00000000-0005-0000-0000-0000C4110000}"/>
    <cellStyle name="Normal 2 2 3 2 3 2 4 2 2" xfId="45585" xr:uid="{00000000-0005-0000-0000-0000C5110000}"/>
    <cellStyle name="Normal 2 2 3 2 3 2 4 2 3" xfId="30352" xr:uid="{00000000-0005-0000-0000-0000C6110000}"/>
    <cellStyle name="Normal 2 2 3 2 3 2 4 3" xfId="10234" xr:uid="{00000000-0005-0000-0000-0000C7110000}"/>
    <cellStyle name="Normal 2 2 3 2 3 2 4 3 2" xfId="40568" xr:uid="{00000000-0005-0000-0000-0000C8110000}"/>
    <cellStyle name="Normal 2 2 3 2 3 2 4 3 3" xfId="25335" xr:uid="{00000000-0005-0000-0000-0000C9110000}"/>
    <cellStyle name="Normal 2 2 3 2 3 2 4 4" xfId="35555" xr:uid="{00000000-0005-0000-0000-0000CA110000}"/>
    <cellStyle name="Normal 2 2 3 2 3 2 4 5" xfId="20322" xr:uid="{00000000-0005-0000-0000-0000CB110000}"/>
    <cellStyle name="Normal 2 2 3 2 3 2 5" xfId="11912" xr:uid="{00000000-0005-0000-0000-0000CC110000}"/>
    <cellStyle name="Normal 2 2 3 2 3 2 5 2" xfId="42243" xr:uid="{00000000-0005-0000-0000-0000CD110000}"/>
    <cellStyle name="Normal 2 2 3 2 3 2 5 3" xfId="27010" xr:uid="{00000000-0005-0000-0000-0000CE110000}"/>
    <cellStyle name="Normal 2 2 3 2 3 2 6" xfId="6891" xr:uid="{00000000-0005-0000-0000-0000CF110000}"/>
    <cellStyle name="Normal 2 2 3 2 3 2 6 2" xfId="37226" xr:uid="{00000000-0005-0000-0000-0000D0110000}"/>
    <cellStyle name="Normal 2 2 3 2 3 2 6 3" xfId="21993" xr:uid="{00000000-0005-0000-0000-0000D1110000}"/>
    <cellStyle name="Normal 2 2 3 2 3 2 7" xfId="32214" xr:uid="{00000000-0005-0000-0000-0000D2110000}"/>
    <cellStyle name="Normal 2 2 3 2 3 2 8" xfId="16980" xr:uid="{00000000-0005-0000-0000-0000D3110000}"/>
    <cellStyle name="Normal 2 2 3 2 3 3" xfId="2238" xr:uid="{00000000-0005-0000-0000-0000D4110000}"/>
    <cellStyle name="Normal 2 2 3 2 3 3 2" xfId="3928" xr:uid="{00000000-0005-0000-0000-0000D5110000}"/>
    <cellStyle name="Normal 2 2 3 2 3 3 2 2" xfId="14001" xr:uid="{00000000-0005-0000-0000-0000D6110000}"/>
    <cellStyle name="Normal 2 2 3 2 3 3 2 2 2" xfId="44332" xr:uid="{00000000-0005-0000-0000-0000D7110000}"/>
    <cellStyle name="Normal 2 2 3 2 3 3 2 2 3" xfId="29099" xr:uid="{00000000-0005-0000-0000-0000D8110000}"/>
    <cellStyle name="Normal 2 2 3 2 3 3 2 3" xfId="8981" xr:uid="{00000000-0005-0000-0000-0000D9110000}"/>
    <cellStyle name="Normal 2 2 3 2 3 3 2 3 2" xfId="39315" xr:uid="{00000000-0005-0000-0000-0000DA110000}"/>
    <cellStyle name="Normal 2 2 3 2 3 3 2 3 3" xfId="24082" xr:uid="{00000000-0005-0000-0000-0000DB110000}"/>
    <cellStyle name="Normal 2 2 3 2 3 3 2 4" xfId="34302" xr:uid="{00000000-0005-0000-0000-0000DC110000}"/>
    <cellStyle name="Normal 2 2 3 2 3 3 2 5" xfId="19069" xr:uid="{00000000-0005-0000-0000-0000DD110000}"/>
    <cellStyle name="Normal 2 2 3 2 3 3 3" xfId="5620" xr:uid="{00000000-0005-0000-0000-0000DE110000}"/>
    <cellStyle name="Normal 2 2 3 2 3 3 3 2" xfId="15672" xr:uid="{00000000-0005-0000-0000-0000DF110000}"/>
    <cellStyle name="Normal 2 2 3 2 3 3 3 2 2" xfId="46003" xr:uid="{00000000-0005-0000-0000-0000E0110000}"/>
    <cellStyle name="Normal 2 2 3 2 3 3 3 2 3" xfId="30770" xr:uid="{00000000-0005-0000-0000-0000E1110000}"/>
    <cellStyle name="Normal 2 2 3 2 3 3 3 3" xfId="10652" xr:uid="{00000000-0005-0000-0000-0000E2110000}"/>
    <cellStyle name="Normal 2 2 3 2 3 3 3 3 2" xfId="40986" xr:uid="{00000000-0005-0000-0000-0000E3110000}"/>
    <cellStyle name="Normal 2 2 3 2 3 3 3 3 3" xfId="25753" xr:uid="{00000000-0005-0000-0000-0000E4110000}"/>
    <cellStyle name="Normal 2 2 3 2 3 3 3 4" xfId="35973" xr:uid="{00000000-0005-0000-0000-0000E5110000}"/>
    <cellStyle name="Normal 2 2 3 2 3 3 3 5" xfId="20740" xr:uid="{00000000-0005-0000-0000-0000E6110000}"/>
    <cellStyle name="Normal 2 2 3 2 3 3 4" xfId="12330" xr:uid="{00000000-0005-0000-0000-0000E7110000}"/>
    <cellStyle name="Normal 2 2 3 2 3 3 4 2" xfId="42661" xr:uid="{00000000-0005-0000-0000-0000E8110000}"/>
    <cellStyle name="Normal 2 2 3 2 3 3 4 3" xfId="27428" xr:uid="{00000000-0005-0000-0000-0000E9110000}"/>
    <cellStyle name="Normal 2 2 3 2 3 3 5" xfId="7309" xr:uid="{00000000-0005-0000-0000-0000EA110000}"/>
    <cellStyle name="Normal 2 2 3 2 3 3 5 2" xfId="37644" xr:uid="{00000000-0005-0000-0000-0000EB110000}"/>
    <cellStyle name="Normal 2 2 3 2 3 3 5 3" xfId="22411" xr:uid="{00000000-0005-0000-0000-0000EC110000}"/>
    <cellStyle name="Normal 2 2 3 2 3 3 6" xfId="32632" xr:uid="{00000000-0005-0000-0000-0000ED110000}"/>
    <cellStyle name="Normal 2 2 3 2 3 3 7" xfId="17398" xr:uid="{00000000-0005-0000-0000-0000EE110000}"/>
    <cellStyle name="Normal 2 2 3 2 3 4" xfId="3091" xr:uid="{00000000-0005-0000-0000-0000EF110000}"/>
    <cellStyle name="Normal 2 2 3 2 3 4 2" xfId="13165" xr:uid="{00000000-0005-0000-0000-0000F0110000}"/>
    <cellStyle name="Normal 2 2 3 2 3 4 2 2" xfId="43496" xr:uid="{00000000-0005-0000-0000-0000F1110000}"/>
    <cellStyle name="Normal 2 2 3 2 3 4 2 3" xfId="28263" xr:uid="{00000000-0005-0000-0000-0000F2110000}"/>
    <cellStyle name="Normal 2 2 3 2 3 4 3" xfId="8145" xr:uid="{00000000-0005-0000-0000-0000F3110000}"/>
    <cellStyle name="Normal 2 2 3 2 3 4 3 2" xfId="38479" xr:uid="{00000000-0005-0000-0000-0000F4110000}"/>
    <cellStyle name="Normal 2 2 3 2 3 4 3 3" xfId="23246" xr:uid="{00000000-0005-0000-0000-0000F5110000}"/>
    <cellStyle name="Normal 2 2 3 2 3 4 4" xfId="33466" xr:uid="{00000000-0005-0000-0000-0000F6110000}"/>
    <cellStyle name="Normal 2 2 3 2 3 4 5" xfId="18233" xr:uid="{00000000-0005-0000-0000-0000F7110000}"/>
    <cellStyle name="Normal 2 2 3 2 3 5" xfId="4784" xr:uid="{00000000-0005-0000-0000-0000F8110000}"/>
    <cellStyle name="Normal 2 2 3 2 3 5 2" xfId="14836" xr:uid="{00000000-0005-0000-0000-0000F9110000}"/>
    <cellStyle name="Normal 2 2 3 2 3 5 2 2" xfId="45167" xr:uid="{00000000-0005-0000-0000-0000FA110000}"/>
    <cellStyle name="Normal 2 2 3 2 3 5 2 3" xfId="29934" xr:uid="{00000000-0005-0000-0000-0000FB110000}"/>
    <cellStyle name="Normal 2 2 3 2 3 5 3" xfId="9816" xr:uid="{00000000-0005-0000-0000-0000FC110000}"/>
    <cellStyle name="Normal 2 2 3 2 3 5 3 2" xfId="40150" xr:uid="{00000000-0005-0000-0000-0000FD110000}"/>
    <cellStyle name="Normal 2 2 3 2 3 5 3 3" xfId="24917" xr:uid="{00000000-0005-0000-0000-0000FE110000}"/>
    <cellStyle name="Normal 2 2 3 2 3 5 4" xfId="35137" xr:uid="{00000000-0005-0000-0000-0000FF110000}"/>
    <cellStyle name="Normal 2 2 3 2 3 5 5" xfId="19904" xr:uid="{00000000-0005-0000-0000-000000120000}"/>
    <cellStyle name="Normal 2 2 3 2 3 6" xfId="11494" xr:uid="{00000000-0005-0000-0000-000001120000}"/>
    <cellStyle name="Normal 2 2 3 2 3 6 2" xfId="41825" xr:uid="{00000000-0005-0000-0000-000002120000}"/>
    <cellStyle name="Normal 2 2 3 2 3 6 3" xfId="26592" xr:uid="{00000000-0005-0000-0000-000003120000}"/>
    <cellStyle name="Normal 2 2 3 2 3 7" xfId="6473" xr:uid="{00000000-0005-0000-0000-000004120000}"/>
    <cellStyle name="Normal 2 2 3 2 3 7 2" xfId="36808" xr:uid="{00000000-0005-0000-0000-000005120000}"/>
    <cellStyle name="Normal 2 2 3 2 3 7 3" xfId="21575" xr:uid="{00000000-0005-0000-0000-000006120000}"/>
    <cellStyle name="Normal 2 2 3 2 3 8" xfId="31796" xr:uid="{00000000-0005-0000-0000-000007120000}"/>
    <cellStyle name="Normal 2 2 3 2 3 9" xfId="16562" xr:uid="{00000000-0005-0000-0000-000008120000}"/>
    <cellStyle name="Normal 2 2 3 2 4" xfId="1609" xr:uid="{00000000-0005-0000-0000-000009120000}"/>
    <cellStyle name="Normal 2 2 3 2 4 2" xfId="2448" xr:uid="{00000000-0005-0000-0000-00000A120000}"/>
    <cellStyle name="Normal 2 2 3 2 4 2 2" xfId="4138" xr:uid="{00000000-0005-0000-0000-00000B120000}"/>
    <cellStyle name="Normal 2 2 3 2 4 2 2 2" xfId="14211" xr:uid="{00000000-0005-0000-0000-00000C120000}"/>
    <cellStyle name="Normal 2 2 3 2 4 2 2 2 2" xfId="44542" xr:uid="{00000000-0005-0000-0000-00000D120000}"/>
    <cellStyle name="Normal 2 2 3 2 4 2 2 2 3" xfId="29309" xr:uid="{00000000-0005-0000-0000-00000E120000}"/>
    <cellStyle name="Normal 2 2 3 2 4 2 2 3" xfId="9191" xr:uid="{00000000-0005-0000-0000-00000F120000}"/>
    <cellStyle name="Normal 2 2 3 2 4 2 2 3 2" xfId="39525" xr:uid="{00000000-0005-0000-0000-000010120000}"/>
    <cellStyle name="Normal 2 2 3 2 4 2 2 3 3" xfId="24292" xr:uid="{00000000-0005-0000-0000-000011120000}"/>
    <cellStyle name="Normal 2 2 3 2 4 2 2 4" xfId="34512" xr:uid="{00000000-0005-0000-0000-000012120000}"/>
    <cellStyle name="Normal 2 2 3 2 4 2 2 5" xfId="19279" xr:uid="{00000000-0005-0000-0000-000013120000}"/>
    <cellStyle name="Normal 2 2 3 2 4 2 3" xfId="5830" xr:uid="{00000000-0005-0000-0000-000014120000}"/>
    <cellStyle name="Normal 2 2 3 2 4 2 3 2" xfId="15882" xr:uid="{00000000-0005-0000-0000-000015120000}"/>
    <cellStyle name="Normal 2 2 3 2 4 2 3 2 2" xfId="46213" xr:uid="{00000000-0005-0000-0000-000016120000}"/>
    <cellStyle name="Normal 2 2 3 2 4 2 3 2 3" xfId="30980" xr:uid="{00000000-0005-0000-0000-000017120000}"/>
    <cellStyle name="Normal 2 2 3 2 4 2 3 3" xfId="10862" xr:uid="{00000000-0005-0000-0000-000018120000}"/>
    <cellStyle name="Normal 2 2 3 2 4 2 3 3 2" xfId="41196" xr:uid="{00000000-0005-0000-0000-000019120000}"/>
    <cellStyle name="Normal 2 2 3 2 4 2 3 3 3" xfId="25963" xr:uid="{00000000-0005-0000-0000-00001A120000}"/>
    <cellStyle name="Normal 2 2 3 2 4 2 3 4" xfId="36183" xr:uid="{00000000-0005-0000-0000-00001B120000}"/>
    <cellStyle name="Normal 2 2 3 2 4 2 3 5" xfId="20950" xr:uid="{00000000-0005-0000-0000-00001C120000}"/>
    <cellStyle name="Normal 2 2 3 2 4 2 4" xfId="12540" xr:uid="{00000000-0005-0000-0000-00001D120000}"/>
    <cellStyle name="Normal 2 2 3 2 4 2 4 2" xfId="42871" xr:uid="{00000000-0005-0000-0000-00001E120000}"/>
    <cellStyle name="Normal 2 2 3 2 4 2 4 3" xfId="27638" xr:uid="{00000000-0005-0000-0000-00001F120000}"/>
    <cellStyle name="Normal 2 2 3 2 4 2 5" xfId="7519" xr:uid="{00000000-0005-0000-0000-000020120000}"/>
    <cellStyle name="Normal 2 2 3 2 4 2 5 2" xfId="37854" xr:uid="{00000000-0005-0000-0000-000021120000}"/>
    <cellStyle name="Normal 2 2 3 2 4 2 5 3" xfId="22621" xr:uid="{00000000-0005-0000-0000-000022120000}"/>
    <cellStyle name="Normal 2 2 3 2 4 2 6" xfId="32842" xr:uid="{00000000-0005-0000-0000-000023120000}"/>
    <cellStyle name="Normal 2 2 3 2 4 2 7" xfId="17608" xr:uid="{00000000-0005-0000-0000-000024120000}"/>
    <cellStyle name="Normal 2 2 3 2 4 3" xfId="3301" xr:uid="{00000000-0005-0000-0000-000025120000}"/>
    <cellStyle name="Normal 2 2 3 2 4 3 2" xfId="13375" xr:uid="{00000000-0005-0000-0000-000026120000}"/>
    <cellStyle name="Normal 2 2 3 2 4 3 2 2" xfId="43706" xr:uid="{00000000-0005-0000-0000-000027120000}"/>
    <cellStyle name="Normal 2 2 3 2 4 3 2 3" xfId="28473" xr:uid="{00000000-0005-0000-0000-000028120000}"/>
    <cellStyle name="Normal 2 2 3 2 4 3 3" xfId="8355" xr:uid="{00000000-0005-0000-0000-000029120000}"/>
    <cellStyle name="Normal 2 2 3 2 4 3 3 2" xfId="38689" xr:uid="{00000000-0005-0000-0000-00002A120000}"/>
    <cellStyle name="Normal 2 2 3 2 4 3 3 3" xfId="23456" xr:uid="{00000000-0005-0000-0000-00002B120000}"/>
    <cellStyle name="Normal 2 2 3 2 4 3 4" xfId="33676" xr:uid="{00000000-0005-0000-0000-00002C120000}"/>
    <cellStyle name="Normal 2 2 3 2 4 3 5" xfId="18443" xr:uid="{00000000-0005-0000-0000-00002D120000}"/>
    <cellStyle name="Normal 2 2 3 2 4 4" xfId="4994" xr:uid="{00000000-0005-0000-0000-00002E120000}"/>
    <cellStyle name="Normal 2 2 3 2 4 4 2" xfId="15046" xr:uid="{00000000-0005-0000-0000-00002F120000}"/>
    <cellStyle name="Normal 2 2 3 2 4 4 2 2" xfId="45377" xr:uid="{00000000-0005-0000-0000-000030120000}"/>
    <cellStyle name="Normal 2 2 3 2 4 4 2 3" xfId="30144" xr:uid="{00000000-0005-0000-0000-000031120000}"/>
    <cellStyle name="Normal 2 2 3 2 4 4 3" xfId="10026" xr:uid="{00000000-0005-0000-0000-000032120000}"/>
    <cellStyle name="Normal 2 2 3 2 4 4 3 2" xfId="40360" xr:uid="{00000000-0005-0000-0000-000033120000}"/>
    <cellStyle name="Normal 2 2 3 2 4 4 3 3" xfId="25127" xr:uid="{00000000-0005-0000-0000-000034120000}"/>
    <cellStyle name="Normal 2 2 3 2 4 4 4" xfId="35347" xr:uid="{00000000-0005-0000-0000-000035120000}"/>
    <cellStyle name="Normal 2 2 3 2 4 4 5" xfId="20114" xr:uid="{00000000-0005-0000-0000-000036120000}"/>
    <cellStyle name="Normal 2 2 3 2 4 5" xfId="11704" xr:uid="{00000000-0005-0000-0000-000037120000}"/>
    <cellStyle name="Normal 2 2 3 2 4 5 2" xfId="42035" xr:uid="{00000000-0005-0000-0000-000038120000}"/>
    <cellStyle name="Normal 2 2 3 2 4 5 3" xfId="26802" xr:uid="{00000000-0005-0000-0000-000039120000}"/>
    <cellStyle name="Normal 2 2 3 2 4 6" xfId="6683" xr:uid="{00000000-0005-0000-0000-00003A120000}"/>
    <cellStyle name="Normal 2 2 3 2 4 6 2" xfId="37018" xr:uid="{00000000-0005-0000-0000-00003B120000}"/>
    <cellStyle name="Normal 2 2 3 2 4 6 3" xfId="21785" xr:uid="{00000000-0005-0000-0000-00003C120000}"/>
    <cellStyle name="Normal 2 2 3 2 4 7" xfId="32006" xr:uid="{00000000-0005-0000-0000-00003D120000}"/>
    <cellStyle name="Normal 2 2 3 2 4 8" xfId="16772" xr:uid="{00000000-0005-0000-0000-00003E120000}"/>
    <cellStyle name="Normal 2 2 3 2 5" xfId="2030" xr:uid="{00000000-0005-0000-0000-00003F120000}"/>
    <cellStyle name="Normal 2 2 3 2 5 2" xfId="3720" xr:uid="{00000000-0005-0000-0000-000040120000}"/>
    <cellStyle name="Normal 2 2 3 2 5 2 2" xfId="13793" xr:uid="{00000000-0005-0000-0000-000041120000}"/>
    <cellStyle name="Normal 2 2 3 2 5 2 2 2" xfId="44124" xr:uid="{00000000-0005-0000-0000-000042120000}"/>
    <cellStyle name="Normal 2 2 3 2 5 2 2 3" xfId="28891" xr:uid="{00000000-0005-0000-0000-000043120000}"/>
    <cellStyle name="Normal 2 2 3 2 5 2 3" xfId="8773" xr:uid="{00000000-0005-0000-0000-000044120000}"/>
    <cellStyle name="Normal 2 2 3 2 5 2 3 2" xfId="39107" xr:uid="{00000000-0005-0000-0000-000045120000}"/>
    <cellStyle name="Normal 2 2 3 2 5 2 3 3" xfId="23874" xr:uid="{00000000-0005-0000-0000-000046120000}"/>
    <cellStyle name="Normal 2 2 3 2 5 2 4" xfId="34094" xr:uid="{00000000-0005-0000-0000-000047120000}"/>
    <cellStyle name="Normal 2 2 3 2 5 2 5" xfId="18861" xr:uid="{00000000-0005-0000-0000-000048120000}"/>
    <cellStyle name="Normal 2 2 3 2 5 3" xfId="5412" xr:uid="{00000000-0005-0000-0000-000049120000}"/>
    <cellStyle name="Normal 2 2 3 2 5 3 2" xfId="15464" xr:uid="{00000000-0005-0000-0000-00004A120000}"/>
    <cellStyle name="Normal 2 2 3 2 5 3 2 2" xfId="45795" xr:uid="{00000000-0005-0000-0000-00004B120000}"/>
    <cellStyle name="Normal 2 2 3 2 5 3 2 3" xfId="30562" xr:uid="{00000000-0005-0000-0000-00004C120000}"/>
    <cellStyle name="Normal 2 2 3 2 5 3 3" xfId="10444" xr:uid="{00000000-0005-0000-0000-00004D120000}"/>
    <cellStyle name="Normal 2 2 3 2 5 3 3 2" xfId="40778" xr:uid="{00000000-0005-0000-0000-00004E120000}"/>
    <cellStyle name="Normal 2 2 3 2 5 3 3 3" xfId="25545" xr:uid="{00000000-0005-0000-0000-00004F120000}"/>
    <cellStyle name="Normal 2 2 3 2 5 3 4" xfId="35765" xr:uid="{00000000-0005-0000-0000-000050120000}"/>
    <cellStyle name="Normal 2 2 3 2 5 3 5" xfId="20532" xr:uid="{00000000-0005-0000-0000-000051120000}"/>
    <cellStyle name="Normal 2 2 3 2 5 4" xfId="12122" xr:uid="{00000000-0005-0000-0000-000052120000}"/>
    <cellStyle name="Normal 2 2 3 2 5 4 2" xfId="42453" xr:uid="{00000000-0005-0000-0000-000053120000}"/>
    <cellStyle name="Normal 2 2 3 2 5 4 3" xfId="27220" xr:uid="{00000000-0005-0000-0000-000054120000}"/>
    <cellStyle name="Normal 2 2 3 2 5 5" xfId="7101" xr:uid="{00000000-0005-0000-0000-000055120000}"/>
    <cellStyle name="Normal 2 2 3 2 5 5 2" xfId="37436" xr:uid="{00000000-0005-0000-0000-000056120000}"/>
    <cellStyle name="Normal 2 2 3 2 5 5 3" xfId="22203" xr:uid="{00000000-0005-0000-0000-000057120000}"/>
    <cellStyle name="Normal 2 2 3 2 5 6" xfId="32424" xr:uid="{00000000-0005-0000-0000-000058120000}"/>
    <cellStyle name="Normal 2 2 3 2 5 7" xfId="17190" xr:uid="{00000000-0005-0000-0000-000059120000}"/>
    <cellStyle name="Normal 2 2 3 2 6" xfId="2883" xr:uid="{00000000-0005-0000-0000-00005A120000}"/>
    <cellStyle name="Normal 2 2 3 2 6 2" xfId="12957" xr:uid="{00000000-0005-0000-0000-00005B120000}"/>
    <cellStyle name="Normal 2 2 3 2 6 2 2" xfId="43288" xr:uid="{00000000-0005-0000-0000-00005C120000}"/>
    <cellStyle name="Normal 2 2 3 2 6 2 3" xfId="28055" xr:uid="{00000000-0005-0000-0000-00005D120000}"/>
    <cellStyle name="Normal 2 2 3 2 6 3" xfId="7937" xr:uid="{00000000-0005-0000-0000-00005E120000}"/>
    <cellStyle name="Normal 2 2 3 2 6 3 2" xfId="38271" xr:uid="{00000000-0005-0000-0000-00005F120000}"/>
    <cellStyle name="Normal 2 2 3 2 6 3 3" xfId="23038" xr:uid="{00000000-0005-0000-0000-000060120000}"/>
    <cellStyle name="Normal 2 2 3 2 6 4" xfId="33258" xr:uid="{00000000-0005-0000-0000-000061120000}"/>
    <cellStyle name="Normal 2 2 3 2 6 5" xfId="18025" xr:uid="{00000000-0005-0000-0000-000062120000}"/>
    <cellStyle name="Normal 2 2 3 2 7" xfId="4576" xr:uid="{00000000-0005-0000-0000-000063120000}"/>
    <cellStyle name="Normal 2 2 3 2 7 2" xfId="14628" xr:uid="{00000000-0005-0000-0000-000064120000}"/>
    <cellStyle name="Normal 2 2 3 2 7 2 2" xfId="44959" xr:uid="{00000000-0005-0000-0000-000065120000}"/>
    <cellStyle name="Normal 2 2 3 2 7 2 3" xfId="29726" xr:uid="{00000000-0005-0000-0000-000066120000}"/>
    <cellStyle name="Normal 2 2 3 2 7 3" xfId="9608" xr:uid="{00000000-0005-0000-0000-000067120000}"/>
    <cellStyle name="Normal 2 2 3 2 7 3 2" xfId="39942" xr:uid="{00000000-0005-0000-0000-000068120000}"/>
    <cellStyle name="Normal 2 2 3 2 7 3 3" xfId="24709" xr:uid="{00000000-0005-0000-0000-000069120000}"/>
    <cellStyle name="Normal 2 2 3 2 7 4" xfId="34929" xr:uid="{00000000-0005-0000-0000-00006A120000}"/>
    <cellStyle name="Normal 2 2 3 2 7 5" xfId="19696" xr:uid="{00000000-0005-0000-0000-00006B120000}"/>
    <cellStyle name="Normal 2 2 3 2 8" xfId="11286" xr:uid="{00000000-0005-0000-0000-00006C120000}"/>
    <cellStyle name="Normal 2 2 3 2 8 2" xfId="41617" xr:uid="{00000000-0005-0000-0000-00006D120000}"/>
    <cellStyle name="Normal 2 2 3 2 8 3" xfId="26384" xr:uid="{00000000-0005-0000-0000-00006E120000}"/>
    <cellStyle name="Normal 2 2 3 2 9" xfId="6265" xr:uid="{00000000-0005-0000-0000-00006F120000}"/>
    <cellStyle name="Normal 2 2 3 2 9 2" xfId="36600" xr:uid="{00000000-0005-0000-0000-000070120000}"/>
    <cellStyle name="Normal 2 2 3 2 9 3" xfId="21367" xr:uid="{00000000-0005-0000-0000-000071120000}"/>
    <cellStyle name="Normal 2 2 3 3" xfId="1229" xr:uid="{00000000-0005-0000-0000-000072120000}"/>
    <cellStyle name="Normal 2 2 3 3 10" xfId="16406" xr:uid="{00000000-0005-0000-0000-000073120000}"/>
    <cellStyle name="Normal 2 2 3 3 2" xfId="1448" xr:uid="{00000000-0005-0000-0000-000074120000}"/>
    <cellStyle name="Normal 2 2 3 3 2 2" xfId="1869" xr:uid="{00000000-0005-0000-0000-000075120000}"/>
    <cellStyle name="Normal 2 2 3 3 2 2 2" xfId="2708" xr:uid="{00000000-0005-0000-0000-000076120000}"/>
    <cellStyle name="Normal 2 2 3 3 2 2 2 2" xfId="4398" xr:uid="{00000000-0005-0000-0000-000077120000}"/>
    <cellStyle name="Normal 2 2 3 3 2 2 2 2 2" xfId="14471" xr:uid="{00000000-0005-0000-0000-000078120000}"/>
    <cellStyle name="Normal 2 2 3 3 2 2 2 2 2 2" xfId="44802" xr:uid="{00000000-0005-0000-0000-000079120000}"/>
    <cellStyle name="Normal 2 2 3 3 2 2 2 2 2 3" xfId="29569" xr:uid="{00000000-0005-0000-0000-00007A120000}"/>
    <cellStyle name="Normal 2 2 3 3 2 2 2 2 3" xfId="9451" xr:uid="{00000000-0005-0000-0000-00007B120000}"/>
    <cellStyle name="Normal 2 2 3 3 2 2 2 2 3 2" xfId="39785" xr:uid="{00000000-0005-0000-0000-00007C120000}"/>
    <cellStyle name="Normal 2 2 3 3 2 2 2 2 3 3" xfId="24552" xr:uid="{00000000-0005-0000-0000-00007D120000}"/>
    <cellStyle name="Normal 2 2 3 3 2 2 2 2 4" xfId="34772" xr:uid="{00000000-0005-0000-0000-00007E120000}"/>
    <cellStyle name="Normal 2 2 3 3 2 2 2 2 5" xfId="19539" xr:uid="{00000000-0005-0000-0000-00007F120000}"/>
    <cellStyle name="Normal 2 2 3 3 2 2 2 3" xfId="6090" xr:uid="{00000000-0005-0000-0000-000080120000}"/>
    <cellStyle name="Normal 2 2 3 3 2 2 2 3 2" xfId="16142" xr:uid="{00000000-0005-0000-0000-000081120000}"/>
    <cellStyle name="Normal 2 2 3 3 2 2 2 3 2 2" xfId="46473" xr:uid="{00000000-0005-0000-0000-000082120000}"/>
    <cellStyle name="Normal 2 2 3 3 2 2 2 3 2 3" xfId="31240" xr:uid="{00000000-0005-0000-0000-000083120000}"/>
    <cellStyle name="Normal 2 2 3 3 2 2 2 3 3" xfId="11122" xr:uid="{00000000-0005-0000-0000-000084120000}"/>
    <cellStyle name="Normal 2 2 3 3 2 2 2 3 3 2" xfId="41456" xr:uid="{00000000-0005-0000-0000-000085120000}"/>
    <cellStyle name="Normal 2 2 3 3 2 2 2 3 3 3" xfId="26223" xr:uid="{00000000-0005-0000-0000-000086120000}"/>
    <cellStyle name="Normal 2 2 3 3 2 2 2 3 4" xfId="36443" xr:uid="{00000000-0005-0000-0000-000087120000}"/>
    <cellStyle name="Normal 2 2 3 3 2 2 2 3 5" xfId="21210" xr:uid="{00000000-0005-0000-0000-000088120000}"/>
    <cellStyle name="Normal 2 2 3 3 2 2 2 4" xfId="12800" xr:uid="{00000000-0005-0000-0000-000089120000}"/>
    <cellStyle name="Normal 2 2 3 3 2 2 2 4 2" xfId="43131" xr:uid="{00000000-0005-0000-0000-00008A120000}"/>
    <cellStyle name="Normal 2 2 3 3 2 2 2 4 3" xfId="27898" xr:uid="{00000000-0005-0000-0000-00008B120000}"/>
    <cellStyle name="Normal 2 2 3 3 2 2 2 5" xfId="7779" xr:uid="{00000000-0005-0000-0000-00008C120000}"/>
    <cellStyle name="Normal 2 2 3 3 2 2 2 5 2" xfId="38114" xr:uid="{00000000-0005-0000-0000-00008D120000}"/>
    <cellStyle name="Normal 2 2 3 3 2 2 2 5 3" xfId="22881" xr:uid="{00000000-0005-0000-0000-00008E120000}"/>
    <cellStyle name="Normal 2 2 3 3 2 2 2 6" xfId="33102" xr:uid="{00000000-0005-0000-0000-00008F120000}"/>
    <cellStyle name="Normal 2 2 3 3 2 2 2 7" xfId="17868" xr:uid="{00000000-0005-0000-0000-000090120000}"/>
    <cellStyle name="Normal 2 2 3 3 2 2 3" xfId="3561" xr:uid="{00000000-0005-0000-0000-000091120000}"/>
    <cellStyle name="Normal 2 2 3 3 2 2 3 2" xfId="13635" xr:uid="{00000000-0005-0000-0000-000092120000}"/>
    <cellStyle name="Normal 2 2 3 3 2 2 3 2 2" xfId="43966" xr:uid="{00000000-0005-0000-0000-000093120000}"/>
    <cellStyle name="Normal 2 2 3 3 2 2 3 2 3" xfId="28733" xr:uid="{00000000-0005-0000-0000-000094120000}"/>
    <cellStyle name="Normal 2 2 3 3 2 2 3 3" xfId="8615" xr:uid="{00000000-0005-0000-0000-000095120000}"/>
    <cellStyle name="Normal 2 2 3 3 2 2 3 3 2" xfId="38949" xr:uid="{00000000-0005-0000-0000-000096120000}"/>
    <cellStyle name="Normal 2 2 3 3 2 2 3 3 3" xfId="23716" xr:uid="{00000000-0005-0000-0000-000097120000}"/>
    <cellStyle name="Normal 2 2 3 3 2 2 3 4" xfId="33936" xr:uid="{00000000-0005-0000-0000-000098120000}"/>
    <cellStyle name="Normal 2 2 3 3 2 2 3 5" xfId="18703" xr:uid="{00000000-0005-0000-0000-000099120000}"/>
    <cellStyle name="Normal 2 2 3 3 2 2 4" xfId="5254" xr:uid="{00000000-0005-0000-0000-00009A120000}"/>
    <cellStyle name="Normal 2 2 3 3 2 2 4 2" xfId="15306" xr:uid="{00000000-0005-0000-0000-00009B120000}"/>
    <cellStyle name="Normal 2 2 3 3 2 2 4 2 2" xfId="45637" xr:uid="{00000000-0005-0000-0000-00009C120000}"/>
    <cellStyle name="Normal 2 2 3 3 2 2 4 2 3" xfId="30404" xr:uid="{00000000-0005-0000-0000-00009D120000}"/>
    <cellStyle name="Normal 2 2 3 3 2 2 4 3" xfId="10286" xr:uid="{00000000-0005-0000-0000-00009E120000}"/>
    <cellStyle name="Normal 2 2 3 3 2 2 4 3 2" xfId="40620" xr:uid="{00000000-0005-0000-0000-00009F120000}"/>
    <cellStyle name="Normal 2 2 3 3 2 2 4 3 3" xfId="25387" xr:uid="{00000000-0005-0000-0000-0000A0120000}"/>
    <cellStyle name="Normal 2 2 3 3 2 2 4 4" xfId="35607" xr:uid="{00000000-0005-0000-0000-0000A1120000}"/>
    <cellStyle name="Normal 2 2 3 3 2 2 4 5" xfId="20374" xr:uid="{00000000-0005-0000-0000-0000A2120000}"/>
    <cellStyle name="Normal 2 2 3 3 2 2 5" xfId="11964" xr:uid="{00000000-0005-0000-0000-0000A3120000}"/>
    <cellStyle name="Normal 2 2 3 3 2 2 5 2" xfId="42295" xr:uid="{00000000-0005-0000-0000-0000A4120000}"/>
    <cellStyle name="Normal 2 2 3 3 2 2 5 3" xfId="27062" xr:uid="{00000000-0005-0000-0000-0000A5120000}"/>
    <cellStyle name="Normal 2 2 3 3 2 2 6" xfId="6943" xr:uid="{00000000-0005-0000-0000-0000A6120000}"/>
    <cellStyle name="Normal 2 2 3 3 2 2 6 2" xfId="37278" xr:uid="{00000000-0005-0000-0000-0000A7120000}"/>
    <cellStyle name="Normal 2 2 3 3 2 2 6 3" xfId="22045" xr:uid="{00000000-0005-0000-0000-0000A8120000}"/>
    <cellStyle name="Normal 2 2 3 3 2 2 7" xfId="32266" xr:uid="{00000000-0005-0000-0000-0000A9120000}"/>
    <cellStyle name="Normal 2 2 3 3 2 2 8" xfId="17032" xr:uid="{00000000-0005-0000-0000-0000AA120000}"/>
    <cellStyle name="Normal 2 2 3 3 2 3" xfId="2290" xr:uid="{00000000-0005-0000-0000-0000AB120000}"/>
    <cellStyle name="Normal 2 2 3 3 2 3 2" xfId="3980" xr:uid="{00000000-0005-0000-0000-0000AC120000}"/>
    <cellStyle name="Normal 2 2 3 3 2 3 2 2" xfId="14053" xr:uid="{00000000-0005-0000-0000-0000AD120000}"/>
    <cellStyle name="Normal 2 2 3 3 2 3 2 2 2" xfId="44384" xr:uid="{00000000-0005-0000-0000-0000AE120000}"/>
    <cellStyle name="Normal 2 2 3 3 2 3 2 2 3" xfId="29151" xr:uid="{00000000-0005-0000-0000-0000AF120000}"/>
    <cellStyle name="Normal 2 2 3 3 2 3 2 3" xfId="9033" xr:uid="{00000000-0005-0000-0000-0000B0120000}"/>
    <cellStyle name="Normal 2 2 3 3 2 3 2 3 2" xfId="39367" xr:uid="{00000000-0005-0000-0000-0000B1120000}"/>
    <cellStyle name="Normal 2 2 3 3 2 3 2 3 3" xfId="24134" xr:uid="{00000000-0005-0000-0000-0000B2120000}"/>
    <cellStyle name="Normal 2 2 3 3 2 3 2 4" xfId="34354" xr:uid="{00000000-0005-0000-0000-0000B3120000}"/>
    <cellStyle name="Normal 2 2 3 3 2 3 2 5" xfId="19121" xr:uid="{00000000-0005-0000-0000-0000B4120000}"/>
    <cellStyle name="Normal 2 2 3 3 2 3 3" xfId="5672" xr:uid="{00000000-0005-0000-0000-0000B5120000}"/>
    <cellStyle name="Normal 2 2 3 3 2 3 3 2" xfId="15724" xr:uid="{00000000-0005-0000-0000-0000B6120000}"/>
    <cellStyle name="Normal 2 2 3 3 2 3 3 2 2" xfId="46055" xr:uid="{00000000-0005-0000-0000-0000B7120000}"/>
    <cellStyle name="Normal 2 2 3 3 2 3 3 2 3" xfId="30822" xr:uid="{00000000-0005-0000-0000-0000B8120000}"/>
    <cellStyle name="Normal 2 2 3 3 2 3 3 3" xfId="10704" xr:uid="{00000000-0005-0000-0000-0000B9120000}"/>
    <cellStyle name="Normal 2 2 3 3 2 3 3 3 2" xfId="41038" xr:uid="{00000000-0005-0000-0000-0000BA120000}"/>
    <cellStyle name="Normal 2 2 3 3 2 3 3 3 3" xfId="25805" xr:uid="{00000000-0005-0000-0000-0000BB120000}"/>
    <cellStyle name="Normal 2 2 3 3 2 3 3 4" xfId="36025" xr:uid="{00000000-0005-0000-0000-0000BC120000}"/>
    <cellStyle name="Normal 2 2 3 3 2 3 3 5" xfId="20792" xr:uid="{00000000-0005-0000-0000-0000BD120000}"/>
    <cellStyle name="Normal 2 2 3 3 2 3 4" xfId="12382" xr:uid="{00000000-0005-0000-0000-0000BE120000}"/>
    <cellStyle name="Normal 2 2 3 3 2 3 4 2" xfId="42713" xr:uid="{00000000-0005-0000-0000-0000BF120000}"/>
    <cellStyle name="Normal 2 2 3 3 2 3 4 3" xfId="27480" xr:uid="{00000000-0005-0000-0000-0000C0120000}"/>
    <cellStyle name="Normal 2 2 3 3 2 3 5" xfId="7361" xr:uid="{00000000-0005-0000-0000-0000C1120000}"/>
    <cellStyle name="Normal 2 2 3 3 2 3 5 2" xfId="37696" xr:uid="{00000000-0005-0000-0000-0000C2120000}"/>
    <cellStyle name="Normal 2 2 3 3 2 3 5 3" xfId="22463" xr:uid="{00000000-0005-0000-0000-0000C3120000}"/>
    <cellStyle name="Normal 2 2 3 3 2 3 6" xfId="32684" xr:uid="{00000000-0005-0000-0000-0000C4120000}"/>
    <cellStyle name="Normal 2 2 3 3 2 3 7" xfId="17450" xr:uid="{00000000-0005-0000-0000-0000C5120000}"/>
    <cellStyle name="Normal 2 2 3 3 2 4" xfId="3143" xr:uid="{00000000-0005-0000-0000-0000C6120000}"/>
    <cellStyle name="Normal 2 2 3 3 2 4 2" xfId="13217" xr:uid="{00000000-0005-0000-0000-0000C7120000}"/>
    <cellStyle name="Normal 2 2 3 3 2 4 2 2" xfId="43548" xr:uid="{00000000-0005-0000-0000-0000C8120000}"/>
    <cellStyle name="Normal 2 2 3 3 2 4 2 3" xfId="28315" xr:uid="{00000000-0005-0000-0000-0000C9120000}"/>
    <cellStyle name="Normal 2 2 3 3 2 4 3" xfId="8197" xr:uid="{00000000-0005-0000-0000-0000CA120000}"/>
    <cellStyle name="Normal 2 2 3 3 2 4 3 2" xfId="38531" xr:uid="{00000000-0005-0000-0000-0000CB120000}"/>
    <cellStyle name="Normal 2 2 3 3 2 4 3 3" xfId="23298" xr:uid="{00000000-0005-0000-0000-0000CC120000}"/>
    <cellStyle name="Normal 2 2 3 3 2 4 4" xfId="33518" xr:uid="{00000000-0005-0000-0000-0000CD120000}"/>
    <cellStyle name="Normal 2 2 3 3 2 4 5" xfId="18285" xr:uid="{00000000-0005-0000-0000-0000CE120000}"/>
    <cellStyle name="Normal 2 2 3 3 2 5" xfId="4836" xr:uid="{00000000-0005-0000-0000-0000CF120000}"/>
    <cellStyle name="Normal 2 2 3 3 2 5 2" xfId="14888" xr:uid="{00000000-0005-0000-0000-0000D0120000}"/>
    <cellStyle name="Normal 2 2 3 3 2 5 2 2" xfId="45219" xr:uid="{00000000-0005-0000-0000-0000D1120000}"/>
    <cellStyle name="Normal 2 2 3 3 2 5 2 3" xfId="29986" xr:uid="{00000000-0005-0000-0000-0000D2120000}"/>
    <cellStyle name="Normal 2 2 3 3 2 5 3" xfId="9868" xr:uid="{00000000-0005-0000-0000-0000D3120000}"/>
    <cellStyle name="Normal 2 2 3 3 2 5 3 2" xfId="40202" xr:uid="{00000000-0005-0000-0000-0000D4120000}"/>
    <cellStyle name="Normal 2 2 3 3 2 5 3 3" xfId="24969" xr:uid="{00000000-0005-0000-0000-0000D5120000}"/>
    <cellStyle name="Normal 2 2 3 3 2 5 4" xfId="35189" xr:uid="{00000000-0005-0000-0000-0000D6120000}"/>
    <cellStyle name="Normal 2 2 3 3 2 5 5" xfId="19956" xr:uid="{00000000-0005-0000-0000-0000D7120000}"/>
    <cellStyle name="Normal 2 2 3 3 2 6" xfId="11546" xr:uid="{00000000-0005-0000-0000-0000D8120000}"/>
    <cellStyle name="Normal 2 2 3 3 2 6 2" xfId="41877" xr:uid="{00000000-0005-0000-0000-0000D9120000}"/>
    <cellStyle name="Normal 2 2 3 3 2 6 3" xfId="26644" xr:uid="{00000000-0005-0000-0000-0000DA120000}"/>
    <cellStyle name="Normal 2 2 3 3 2 7" xfId="6525" xr:uid="{00000000-0005-0000-0000-0000DB120000}"/>
    <cellStyle name="Normal 2 2 3 3 2 7 2" xfId="36860" xr:uid="{00000000-0005-0000-0000-0000DC120000}"/>
    <cellStyle name="Normal 2 2 3 3 2 7 3" xfId="21627" xr:uid="{00000000-0005-0000-0000-0000DD120000}"/>
    <cellStyle name="Normal 2 2 3 3 2 8" xfId="31848" xr:uid="{00000000-0005-0000-0000-0000DE120000}"/>
    <cellStyle name="Normal 2 2 3 3 2 9" xfId="16614" xr:uid="{00000000-0005-0000-0000-0000DF120000}"/>
    <cellStyle name="Normal 2 2 3 3 3" xfId="1661" xr:uid="{00000000-0005-0000-0000-0000E0120000}"/>
    <cellStyle name="Normal 2 2 3 3 3 2" xfId="2500" xr:uid="{00000000-0005-0000-0000-0000E1120000}"/>
    <cellStyle name="Normal 2 2 3 3 3 2 2" xfId="4190" xr:uid="{00000000-0005-0000-0000-0000E2120000}"/>
    <cellStyle name="Normal 2 2 3 3 3 2 2 2" xfId="14263" xr:uid="{00000000-0005-0000-0000-0000E3120000}"/>
    <cellStyle name="Normal 2 2 3 3 3 2 2 2 2" xfId="44594" xr:uid="{00000000-0005-0000-0000-0000E4120000}"/>
    <cellStyle name="Normal 2 2 3 3 3 2 2 2 3" xfId="29361" xr:uid="{00000000-0005-0000-0000-0000E5120000}"/>
    <cellStyle name="Normal 2 2 3 3 3 2 2 3" xfId="9243" xr:uid="{00000000-0005-0000-0000-0000E6120000}"/>
    <cellStyle name="Normal 2 2 3 3 3 2 2 3 2" xfId="39577" xr:uid="{00000000-0005-0000-0000-0000E7120000}"/>
    <cellStyle name="Normal 2 2 3 3 3 2 2 3 3" xfId="24344" xr:uid="{00000000-0005-0000-0000-0000E8120000}"/>
    <cellStyle name="Normal 2 2 3 3 3 2 2 4" xfId="34564" xr:uid="{00000000-0005-0000-0000-0000E9120000}"/>
    <cellStyle name="Normal 2 2 3 3 3 2 2 5" xfId="19331" xr:uid="{00000000-0005-0000-0000-0000EA120000}"/>
    <cellStyle name="Normal 2 2 3 3 3 2 3" xfId="5882" xr:uid="{00000000-0005-0000-0000-0000EB120000}"/>
    <cellStyle name="Normal 2 2 3 3 3 2 3 2" xfId="15934" xr:uid="{00000000-0005-0000-0000-0000EC120000}"/>
    <cellStyle name="Normal 2 2 3 3 3 2 3 2 2" xfId="46265" xr:uid="{00000000-0005-0000-0000-0000ED120000}"/>
    <cellStyle name="Normal 2 2 3 3 3 2 3 2 3" xfId="31032" xr:uid="{00000000-0005-0000-0000-0000EE120000}"/>
    <cellStyle name="Normal 2 2 3 3 3 2 3 3" xfId="10914" xr:uid="{00000000-0005-0000-0000-0000EF120000}"/>
    <cellStyle name="Normal 2 2 3 3 3 2 3 3 2" xfId="41248" xr:uid="{00000000-0005-0000-0000-0000F0120000}"/>
    <cellStyle name="Normal 2 2 3 3 3 2 3 3 3" xfId="26015" xr:uid="{00000000-0005-0000-0000-0000F1120000}"/>
    <cellStyle name="Normal 2 2 3 3 3 2 3 4" xfId="36235" xr:uid="{00000000-0005-0000-0000-0000F2120000}"/>
    <cellStyle name="Normal 2 2 3 3 3 2 3 5" xfId="21002" xr:uid="{00000000-0005-0000-0000-0000F3120000}"/>
    <cellStyle name="Normal 2 2 3 3 3 2 4" xfId="12592" xr:uid="{00000000-0005-0000-0000-0000F4120000}"/>
    <cellStyle name="Normal 2 2 3 3 3 2 4 2" xfId="42923" xr:uid="{00000000-0005-0000-0000-0000F5120000}"/>
    <cellStyle name="Normal 2 2 3 3 3 2 4 3" xfId="27690" xr:uid="{00000000-0005-0000-0000-0000F6120000}"/>
    <cellStyle name="Normal 2 2 3 3 3 2 5" xfId="7571" xr:uid="{00000000-0005-0000-0000-0000F7120000}"/>
    <cellStyle name="Normal 2 2 3 3 3 2 5 2" xfId="37906" xr:uid="{00000000-0005-0000-0000-0000F8120000}"/>
    <cellStyle name="Normal 2 2 3 3 3 2 5 3" xfId="22673" xr:uid="{00000000-0005-0000-0000-0000F9120000}"/>
    <cellStyle name="Normal 2 2 3 3 3 2 6" xfId="32894" xr:uid="{00000000-0005-0000-0000-0000FA120000}"/>
    <cellStyle name="Normal 2 2 3 3 3 2 7" xfId="17660" xr:uid="{00000000-0005-0000-0000-0000FB120000}"/>
    <cellStyle name="Normal 2 2 3 3 3 3" xfId="3353" xr:uid="{00000000-0005-0000-0000-0000FC120000}"/>
    <cellStyle name="Normal 2 2 3 3 3 3 2" xfId="13427" xr:uid="{00000000-0005-0000-0000-0000FD120000}"/>
    <cellStyle name="Normal 2 2 3 3 3 3 2 2" xfId="43758" xr:uid="{00000000-0005-0000-0000-0000FE120000}"/>
    <cellStyle name="Normal 2 2 3 3 3 3 2 3" xfId="28525" xr:uid="{00000000-0005-0000-0000-0000FF120000}"/>
    <cellStyle name="Normal 2 2 3 3 3 3 3" xfId="8407" xr:uid="{00000000-0005-0000-0000-000000130000}"/>
    <cellStyle name="Normal 2 2 3 3 3 3 3 2" xfId="38741" xr:uid="{00000000-0005-0000-0000-000001130000}"/>
    <cellStyle name="Normal 2 2 3 3 3 3 3 3" xfId="23508" xr:uid="{00000000-0005-0000-0000-000002130000}"/>
    <cellStyle name="Normal 2 2 3 3 3 3 4" xfId="33728" xr:uid="{00000000-0005-0000-0000-000003130000}"/>
    <cellStyle name="Normal 2 2 3 3 3 3 5" xfId="18495" xr:uid="{00000000-0005-0000-0000-000004130000}"/>
    <cellStyle name="Normal 2 2 3 3 3 4" xfId="5046" xr:uid="{00000000-0005-0000-0000-000005130000}"/>
    <cellStyle name="Normal 2 2 3 3 3 4 2" xfId="15098" xr:uid="{00000000-0005-0000-0000-000006130000}"/>
    <cellStyle name="Normal 2 2 3 3 3 4 2 2" xfId="45429" xr:uid="{00000000-0005-0000-0000-000007130000}"/>
    <cellStyle name="Normal 2 2 3 3 3 4 2 3" xfId="30196" xr:uid="{00000000-0005-0000-0000-000008130000}"/>
    <cellStyle name="Normal 2 2 3 3 3 4 3" xfId="10078" xr:uid="{00000000-0005-0000-0000-000009130000}"/>
    <cellStyle name="Normal 2 2 3 3 3 4 3 2" xfId="40412" xr:uid="{00000000-0005-0000-0000-00000A130000}"/>
    <cellStyle name="Normal 2 2 3 3 3 4 3 3" xfId="25179" xr:uid="{00000000-0005-0000-0000-00000B130000}"/>
    <cellStyle name="Normal 2 2 3 3 3 4 4" xfId="35399" xr:uid="{00000000-0005-0000-0000-00000C130000}"/>
    <cellStyle name="Normal 2 2 3 3 3 4 5" xfId="20166" xr:uid="{00000000-0005-0000-0000-00000D130000}"/>
    <cellStyle name="Normal 2 2 3 3 3 5" xfId="11756" xr:uid="{00000000-0005-0000-0000-00000E130000}"/>
    <cellStyle name="Normal 2 2 3 3 3 5 2" xfId="42087" xr:uid="{00000000-0005-0000-0000-00000F130000}"/>
    <cellStyle name="Normal 2 2 3 3 3 5 3" xfId="26854" xr:uid="{00000000-0005-0000-0000-000010130000}"/>
    <cellStyle name="Normal 2 2 3 3 3 6" xfId="6735" xr:uid="{00000000-0005-0000-0000-000011130000}"/>
    <cellStyle name="Normal 2 2 3 3 3 6 2" xfId="37070" xr:uid="{00000000-0005-0000-0000-000012130000}"/>
    <cellStyle name="Normal 2 2 3 3 3 6 3" xfId="21837" xr:uid="{00000000-0005-0000-0000-000013130000}"/>
    <cellStyle name="Normal 2 2 3 3 3 7" xfId="32058" xr:uid="{00000000-0005-0000-0000-000014130000}"/>
    <cellStyle name="Normal 2 2 3 3 3 8" xfId="16824" xr:uid="{00000000-0005-0000-0000-000015130000}"/>
    <cellStyle name="Normal 2 2 3 3 4" xfId="2082" xr:uid="{00000000-0005-0000-0000-000016130000}"/>
    <cellStyle name="Normal 2 2 3 3 4 2" xfId="3772" xr:uid="{00000000-0005-0000-0000-000017130000}"/>
    <cellStyle name="Normal 2 2 3 3 4 2 2" xfId="13845" xr:uid="{00000000-0005-0000-0000-000018130000}"/>
    <cellStyle name="Normal 2 2 3 3 4 2 2 2" xfId="44176" xr:uid="{00000000-0005-0000-0000-000019130000}"/>
    <cellStyle name="Normal 2 2 3 3 4 2 2 3" xfId="28943" xr:uid="{00000000-0005-0000-0000-00001A130000}"/>
    <cellStyle name="Normal 2 2 3 3 4 2 3" xfId="8825" xr:uid="{00000000-0005-0000-0000-00001B130000}"/>
    <cellStyle name="Normal 2 2 3 3 4 2 3 2" xfId="39159" xr:uid="{00000000-0005-0000-0000-00001C130000}"/>
    <cellStyle name="Normal 2 2 3 3 4 2 3 3" xfId="23926" xr:uid="{00000000-0005-0000-0000-00001D130000}"/>
    <cellStyle name="Normal 2 2 3 3 4 2 4" xfId="34146" xr:uid="{00000000-0005-0000-0000-00001E130000}"/>
    <cellStyle name="Normal 2 2 3 3 4 2 5" xfId="18913" xr:uid="{00000000-0005-0000-0000-00001F130000}"/>
    <cellStyle name="Normal 2 2 3 3 4 3" xfId="5464" xr:uid="{00000000-0005-0000-0000-000020130000}"/>
    <cellStyle name="Normal 2 2 3 3 4 3 2" xfId="15516" xr:uid="{00000000-0005-0000-0000-000021130000}"/>
    <cellStyle name="Normal 2 2 3 3 4 3 2 2" xfId="45847" xr:uid="{00000000-0005-0000-0000-000022130000}"/>
    <cellStyle name="Normal 2 2 3 3 4 3 2 3" xfId="30614" xr:uid="{00000000-0005-0000-0000-000023130000}"/>
    <cellStyle name="Normal 2 2 3 3 4 3 3" xfId="10496" xr:uid="{00000000-0005-0000-0000-000024130000}"/>
    <cellStyle name="Normal 2 2 3 3 4 3 3 2" xfId="40830" xr:uid="{00000000-0005-0000-0000-000025130000}"/>
    <cellStyle name="Normal 2 2 3 3 4 3 3 3" xfId="25597" xr:uid="{00000000-0005-0000-0000-000026130000}"/>
    <cellStyle name="Normal 2 2 3 3 4 3 4" xfId="35817" xr:uid="{00000000-0005-0000-0000-000027130000}"/>
    <cellStyle name="Normal 2 2 3 3 4 3 5" xfId="20584" xr:uid="{00000000-0005-0000-0000-000028130000}"/>
    <cellStyle name="Normal 2 2 3 3 4 4" xfId="12174" xr:uid="{00000000-0005-0000-0000-000029130000}"/>
    <cellStyle name="Normal 2 2 3 3 4 4 2" xfId="42505" xr:uid="{00000000-0005-0000-0000-00002A130000}"/>
    <cellStyle name="Normal 2 2 3 3 4 4 3" xfId="27272" xr:uid="{00000000-0005-0000-0000-00002B130000}"/>
    <cellStyle name="Normal 2 2 3 3 4 5" xfId="7153" xr:uid="{00000000-0005-0000-0000-00002C130000}"/>
    <cellStyle name="Normal 2 2 3 3 4 5 2" xfId="37488" xr:uid="{00000000-0005-0000-0000-00002D130000}"/>
    <cellStyle name="Normal 2 2 3 3 4 5 3" xfId="22255" xr:uid="{00000000-0005-0000-0000-00002E130000}"/>
    <cellStyle name="Normal 2 2 3 3 4 6" xfId="32476" xr:uid="{00000000-0005-0000-0000-00002F130000}"/>
    <cellStyle name="Normal 2 2 3 3 4 7" xfId="17242" xr:uid="{00000000-0005-0000-0000-000030130000}"/>
    <cellStyle name="Normal 2 2 3 3 5" xfId="2935" xr:uid="{00000000-0005-0000-0000-000031130000}"/>
    <cellStyle name="Normal 2 2 3 3 5 2" xfId="13009" xr:uid="{00000000-0005-0000-0000-000032130000}"/>
    <cellStyle name="Normal 2 2 3 3 5 2 2" xfId="43340" xr:uid="{00000000-0005-0000-0000-000033130000}"/>
    <cellStyle name="Normal 2 2 3 3 5 2 3" xfId="28107" xr:uid="{00000000-0005-0000-0000-000034130000}"/>
    <cellStyle name="Normal 2 2 3 3 5 3" xfId="7989" xr:uid="{00000000-0005-0000-0000-000035130000}"/>
    <cellStyle name="Normal 2 2 3 3 5 3 2" xfId="38323" xr:uid="{00000000-0005-0000-0000-000036130000}"/>
    <cellStyle name="Normal 2 2 3 3 5 3 3" xfId="23090" xr:uid="{00000000-0005-0000-0000-000037130000}"/>
    <cellStyle name="Normal 2 2 3 3 5 4" xfId="33310" xr:uid="{00000000-0005-0000-0000-000038130000}"/>
    <cellStyle name="Normal 2 2 3 3 5 5" xfId="18077" xr:uid="{00000000-0005-0000-0000-000039130000}"/>
    <cellStyle name="Normal 2 2 3 3 6" xfId="4628" xr:uid="{00000000-0005-0000-0000-00003A130000}"/>
    <cellStyle name="Normal 2 2 3 3 6 2" xfId="14680" xr:uid="{00000000-0005-0000-0000-00003B130000}"/>
    <cellStyle name="Normal 2 2 3 3 6 2 2" xfId="45011" xr:uid="{00000000-0005-0000-0000-00003C130000}"/>
    <cellStyle name="Normal 2 2 3 3 6 2 3" xfId="29778" xr:uid="{00000000-0005-0000-0000-00003D130000}"/>
    <cellStyle name="Normal 2 2 3 3 6 3" xfId="9660" xr:uid="{00000000-0005-0000-0000-00003E130000}"/>
    <cellStyle name="Normal 2 2 3 3 6 3 2" xfId="39994" xr:uid="{00000000-0005-0000-0000-00003F130000}"/>
    <cellStyle name="Normal 2 2 3 3 6 3 3" xfId="24761" xr:uid="{00000000-0005-0000-0000-000040130000}"/>
    <cellStyle name="Normal 2 2 3 3 6 4" xfId="34981" xr:uid="{00000000-0005-0000-0000-000041130000}"/>
    <cellStyle name="Normal 2 2 3 3 6 5" xfId="19748" xr:uid="{00000000-0005-0000-0000-000042130000}"/>
    <cellStyle name="Normal 2 2 3 3 7" xfId="11338" xr:uid="{00000000-0005-0000-0000-000043130000}"/>
    <cellStyle name="Normal 2 2 3 3 7 2" xfId="41669" xr:uid="{00000000-0005-0000-0000-000044130000}"/>
    <cellStyle name="Normal 2 2 3 3 7 3" xfId="26436" xr:uid="{00000000-0005-0000-0000-000045130000}"/>
    <cellStyle name="Normal 2 2 3 3 8" xfId="6317" xr:uid="{00000000-0005-0000-0000-000046130000}"/>
    <cellStyle name="Normal 2 2 3 3 8 2" xfId="36652" xr:uid="{00000000-0005-0000-0000-000047130000}"/>
    <cellStyle name="Normal 2 2 3 3 8 3" xfId="21419" xr:uid="{00000000-0005-0000-0000-000048130000}"/>
    <cellStyle name="Normal 2 2 3 3 9" xfId="31641" xr:uid="{00000000-0005-0000-0000-000049130000}"/>
    <cellStyle name="Normal 2 2 3 4" xfId="1342" xr:uid="{00000000-0005-0000-0000-00004A130000}"/>
    <cellStyle name="Normal 2 2 3 4 2" xfId="1765" xr:uid="{00000000-0005-0000-0000-00004B130000}"/>
    <cellStyle name="Normal 2 2 3 4 2 2" xfId="2604" xr:uid="{00000000-0005-0000-0000-00004C130000}"/>
    <cellStyle name="Normal 2 2 3 4 2 2 2" xfId="4294" xr:uid="{00000000-0005-0000-0000-00004D130000}"/>
    <cellStyle name="Normal 2 2 3 4 2 2 2 2" xfId="14367" xr:uid="{00000000-0005-0000-0000-00004E130000}"/>
    <cellStyle name="Normal 2 2 3 4 2 2 2 2 2" xfId="44698" xr:uid="{00000000-0005-0000-0000-00004F130000}"/>
    <cellStyle name="Normal 2 2 3 4 2 2 2 2 3" xfId="29465" xr:uid="{00000000-0005-0000-0000-000050130000}"/>
    <cellStyle name="Normal 2 2 3 4 2 2 2 3" xfId="9347" xr:uid="{00000000-0005-0000-0000-000051130000}"/>
    <cellStyle name="Normal 2 2 3 4 2 2 2 3 2" xfId="39681" xr:uid="{00000000-0005-0000-0000-000052130000}"/>
    <cellStyle name="Normal 2 2 3 4 2 2 2 3 3" xfId="24448" xr:uid="{00000000-0005-0000-0000-000053130000}"/>
    <cellStyle name="Normal 2 2 3 4 2 2 2 4" xfId="34668" xr:uid="{00000000-0005-0000-0000-000054130000}"/>
    <cellStyle name="Normal 2 2 3 4 2 2 2 5" xfId="19435" xr:uid="{00000000-0005-0000-0000-000055130000}"/>
    <cellStyle name="Normal 2 2 3 4 2 2 3" xfId="5986" xr:uid="{00000000-0005-0000-0000-000056130000}"/>
    <cellStyle name="Normal 2 2 3 4 2 2 3 2" xfId="16038" xr:uid="{00000000-0005-0000-0000-000057130000}"/>
    <cellStyle name="Normal 2 2 3 4 2 2 3 2 2" xfId="46369" xr:uid="{00000000-0005-0000-0000-000058130000}"/>
    <cellStyle name="Normal 2 2 3 4 2 2 3 2 3" xfId="31136" xr:uid="{00000000-0005-0000-0000-000059130000}"/>
    <cellStyle name="Normal 2 2 3 4 2 2 3 3" xfId="11018" xr:uid="{00000000-0005-0000-0000-00005A130000}"/>
    <cellStyle name="Normal 2 2 3 4 2 2 3 3 2" xfId="41352" xr:uid="{00000000-0005-0000-0000-00005B130000}"/>
    <cellStyle name="Normal 2 2 3 4 2 2 3 3 3" xfId="26119" xr:uid="{00000000-0005-0000-0000-00005C130000}"/>
    <cellStyle name="Normal 2 2 3 4 2 2 3 4" xfId="36339" xr:uid="{00000000-0005-0000-0000-00005D130000}"/>
    <cellStyle name="Normal 2 2 3 4 2 2 3 5" xfId="21106" xr:uid="{00000000-0005-0000-0000-00005E130000}"/>
    <cellStyle name="Normal 2 2 3 4 2 2 4" xfId="12696" xr:uid="{00000000-0005-0000-0000-00005F130000}"/>
    <cellStyle name="Normal 2 2 3 4 2 2 4 2" xfId="43027" xr:uid="{00000000-0005-0000-0000-000060130000}"/>
    <cellStyle name="Normal 2 2 3 4 2 2 4 3" xfId="27794" xr:uid="{00000000-0005-0000-0000-000061130000}"/>
    <cellStyle name="Normal 2 2 3 4 2 2 5" xfId="7675" xr:uid="{00000000-0005-0000-0000-000062130000}"/>
    <cellStyle name="Normal 2 2 3 4 2 2 5 2" xfId="38010" xr:uid="{00000000-0005-0000-0000-000063130000}"/>
    <cellStyle name="Normal 2 2 3 4 2 2 5 3" xfId="22777" xr:uid="{00000000-0005-0000-0000-000064130000}"/>
    <cellStyle name="Normal 2 2 3 4 2 2 6" xfId="32998" xr:uid="{00000000-0005-0000-0000-000065130000}"/>
    <cellStyle name="Normal 2 2 3 4 2 2 7" xfId="17764" xr:uid="{00000000-0005-0000-0000-000066130000}"/>
    <cellStyle name="Normal 2 2 3 4 2 3" xfId="3457" xr:uid="{00000000-0005-0000-0000-000067130000}"/>
    <cellStyle name="Normal 2 2 3 4 2 3 2" xfId="13531" xr:uid="{00000000-0005-0000-0000-000068130000}"/>
    <cellStyle name="Normal 2 2 3 4 2 3 2 2" xfId="43862" xr:uid="{00000000-0005-0000-0000-000069130000}"/>
    <cellStyle name="Normal 2 2 3 4 2 3 2 3" xfId="28629" xr:uid="{00000000-0005-0000-0000-00006A130000}"/>
    <cellStyle name="Normal 2 2 3 4 2 3 3" xfId="8511" xr:uid="{00000000-0005-0000-0000-00006B130000}"/>
    <cellStyle name="Normal 2 2 3 4 2 3 3 2" xfId="38845" xr:uid="{00000000-0005-0000-0000-00006C130000}"/>
    <cellStyle name="Normal 2 2 3 4 2 3 3 3" xfId="23612" xr:uid="{00000000-0005-0000-0000-00006D130000}"/>
    <cellStyle name="Normal 2 2 3 4 2 3 4" xfId="33832" xr:uid="{00000000-0005-0000-0000-00006E130000}"/>
    <cellStyle name="Normal 2 2 3 4 2 3 5" xfId="18599" xr:uid="{00000000-0005-0000-0000-00006F130000}"/>
    <cellStyle name="Normal 2 2 3 4 2 4" xfId="5150" xr:uid="{00000000-0005-0000-0000-000070130000}"/>
    <cellStyle name="Normal 2 2 3 4 2 4 2" xfId="15202" xr:uid="{00000000-0005-0000-0000-000071130000}"/>
    <cellStyle name="Normal 2 2 3 4 2 4 2 2" xfId="45533" xr:uid="{00000000-0005-0000-0000-000072130000}"/>
    <cellStyle name="Normal 2 2 3 4 2 4 2 3" xfId="30300" xr:uid="{00000000-0005-0000-0000-000073130000}"/>
    <cellStyle name="Normal 2 2 3 4 2 4 3" xfId="10182" xr:uid="{00000000-0005-0000-0000-000074130000}"/>
    <cellStyle name="Normal 2 2 3 4 2 4 3 2" xfId="40516" xr:uid="{00000000-0005-0000-0000-000075130000}"/>
    <cellStyle name="Normal 2 2 3 4 2 4 3 3" xfId="25283" xr:uid="{00000000-0005-0000-0000-000076130000}"/>
    <cellStyle name="Normal 2 2 3 4 2 4 4" xfId="35503" xr:uid="{00000000-0005-0000-0000-000077130000}"/>
    <cellStyle name="Normal 2 2 3 4 2 4 5" xfId="20270" xr:uid="{00000000-0005-0000-0000-000078130000}"/>
    <cellStyle name="Normal 2 2 3 4 2 5" xfId="11860" xr:uid="{00000000-0005-0000-0000-000079130000}"/>
    <cellStyle name="Normal 2 2 3 4 2 5 2" xfId="42191" xr:uid="{00000000-0005-0000-0000-00007A130000}"/>
    <cellStyle name="Normal 2 2 3 4 2 5 3" xfId="26958" xr:uid="{00000000-0005-0000-0000-00007B130000}"/>
    <cellStyle name="Normal 2 2 3 4 2 6" xfId="6839" xr:uid="{00000000-0005-0000-0000-00007C130000}"/>
    <cellStyle name="Normal 2 2 3 4 2 6 2" xfId="37174" xr:uid="{00000000-0005-0000-0000-00007D130000}"/>
    <cellStyle name="Normal 2 2 3 4 2 6 3" xfId="21941" xr:uid="{00000000-0005-0000-0000-00007E130000}"/>
    <cellStyle name="Normal 2 2 3 4 2 7" xfId="32162" xr:uid="{00000000-0005-0000-0000-00007F130000}"/>
    <cellStyle name="Normal 2 2 3 4 2 8" xfId="16928" xr:uid="{00000000-0005-0000-0000-000080130000}"/>
    <cellStyle name="Normal 2 2 3 4 3" xfId="2186" xr:uid="{00000000-0005-0000-0000-000081130000}"/>
    <cellStyle name="Normal 2 2 3 4 3 2" xfId="3876" xr:uid="{00000000-0005-0000-0000-000082130000}"/>
    <cellStyle name="Normal 2 2 3 4 3 2 2" xfId="13949" xr:uid="{00000000-0005-0000-0000-000083130000}"/>
    <cellStyle name="Normal 2 2 3 4 3 2 2 2" xfId="44280" xr:uid="{00000000-0005-0000-0000-000084130000}"/>
    <cellStyle name="Normal 2 2 3 4 3 2 2 3" xfId="29047" xr:uid="{00000000-0005-0000-0000-000085130000}"/>
    <cellStyle name="Normal 2 2 3 4 3 2 3" xfId="8929" xr:uid="{00000000-0005-0000-0000-000086130000}"/>
    <cellStyle name="Normal 2 2 3 4 3 2 3 2" xfId="39263" xr:uid="{00000000-0005-0000-0000-000087130000}"/>
    <cellStyle name="Normal 2 2 3 4 3 2 3 3" xfId="24030" xr:uid="{00000000-0005-0000-0000-000088130000}"/>
    <cellStyle name="Normal 2 2 3 4 3 2 4" xfId="34250" xr:uid="{00000000-0005-0000-0000-000089130000}"/>
    <cellStyle name="Normal 2 2 3 4 3 2 5" xfId="19017" xr:uid="{00000000-0005-0000-0000-00008A130000}"/>
    <cellStyle name="Normal 2 2 3 4 3 3" xfId="5568" xr:uid="{00000000-0005-0000-0000-00008B130000}"/>
    <cellStyle name="Normal 2 2 3 4 3 3 2" xfId="15620" xr:uid="{00000000-0005-0000-0000-00008C130000}"/>
    <cellStyle name="Normal 2 2 3 4 3 3 2 2" xfId="45951" xr:uid="{00000000-0005-0000-0000-00008D130000}"/>
    <cellStyle name="Normal 2 2 3 4 3 3 2 3" xfId="30718" xr:uid="{00000000-0005-0000-0000-00008E130000}"/>
    <cellStyle name="Normal 2 2 3 4 3 3 3" xfId="10600" xr:uid="{00000000-0005-0000-0000-00008F130000}"/>
    <cellStyle name="Normal 2 2 3 4 3 3 3 2" xfId="40934" xr:uid="{00000000-0005-0000-0000-000090130000}"/>
    <cellStyle name="Normal 2 2 3 4 3 3 3 3" xfId="25701" xr:uid="{00000000-0005-0000-0000-000091130000}"/>
    <cellStyle name="Normal 2 2 3 4 3 3 4" xfId="35921" xr:uid="{00000000-0005-0000-0000-000092130000}"/>
    <cellStyle name="Normal 2 2 3 4 3 3 5" xfId="20688" xr:uid="{00000000-0005-0000-0000-000093130000}"/>
    <cellStyle name="Normal 2 2 3 4 3 4" xfId="12278" xr:uid="{00000000-0005-0000-0000-000094130000}"/>
    <cellStyle name="Normal 2 2 3 4 3 4 2" xfId="42609" xr:uid="{00000000-0005-0000-0000-000095130000}"/>
    <cellStyle name="Normal 2 2 3 4 3 4 3" xfId="27376" xr:uid="{00000000-0005-0000-0000-000096130000}"/>
    <cellStyle name="Normal 2 2 3 4 3 5" xfId="7257" xr:uid="{00000000-0005-0000-0000-000097130000}"/>
    <cellStyle name="Normal 2 2 3 4 3 5 2" xfId="37592" xr:uid="{00000000-0005-0000-0000-000098130000}"/>
    <cellStyle name="Normal 2 2 3 4 3 5 3" xfId="22359" xr:uid="{00000000-0005-0000-0000-000099130000}"/>
    <cellStyle name="Normal 2 2 3 4 3 6" xfId="32580" xr:uid="{00000000-0005-0000-0000-00009A130000}"/>
    <cellStyle name="Normal 2 2 3 4 3 7" xfId="17346" xr:uid="{00000000-0005-0000-0000-00009B130000}"/>
    <cellStyle name="Normal 2 2 3 4 4" xfId="3039" xr:uid="{00000000-0005-0000-0000-00009C130000}"/>
    <cellStyle name="Normal 2 2 3 4 4 2" xfId="13113" xr:uid="{00000000-0005-0000-0000-00009D130000}"/>
    <cellStyle name="Normal 2 2 3 4 4 2 2" xfId="43444" xr:uid="{00000000-0005-0000-0000-00009E130000}"/>
    <cellStyle name="Normal 2 2 3 4 4 2 3" xfId="28211" xr:uid="{00000000-0005-0000-0000-00009F130000}"/>
    <cellStyle name="Normal 2 2 3 4 4 3" xfId="8093" xr:uid="{00000000-0005-0000-0000-0000A0130000}"/>
    <cellStyle name="Normal 2 2 3 4 4 3 2" xfId="38427" xr:uid="{00000000-0005-0000-0000-0000A1130000}"/>
    <cellStyle name="Normal 2 2 3 4 4 3 3" xfId="23194" xr:uid="{00000000-0005-0000-0000-0000A2130000}"/>
    <cellStyle name="Normal 2 2 3 4 4 4" xfId="33414" xr:uid="{00000000-0005-0000-0000-0000A3130000}"/>
    <cellStyle name="Normal 2 2 3 4 4 5" xfId="18181" xr:uid="{00000000-0005-0000-0000-0000A4130000}"/>
    <cellStyle name="Normal 2 2 3 4 5" xfId="4732" xr:uid="{00000000-0005-0000-0000-0000A5130000}"/>
    <cellStyle name="Normal 2 2 3 4 5 2" xfId="14784" xr:uid="{00000000-0005-0000-0000-0000A6130000}"/>
    <cellStyle name="Normal 2 2 3 4 5 2 2" xfId="45115" xr:uid="{00000000-0005-0000-0000-0000A7130000}"/>
    <cellStyle name="Normal 2 2 3 4 5 2 3" xfId="29882" xr:uid="{00000000-0005-0000-0000-0000A8130000}"/>
    <cellStyle name="Normal 2 2 3 4 5 3" xfId="9764" xr:uid="{00000000-0005-0000-0000-0000A9130000}"/>
    <cellStyle name="Normal 2 2 3 4 5 3 2" xfId="40098" xr:uid="{00000000-0005-0000-0000-0000AA130000}"/>
    <cellStyle name="Normal 2 2 3 4 5 3 3" xfId="24865" xr:uid="{00000000-0005-0000-0000-0000AB130000}"/>
    <cellStyle name="Normal 2 2 3 4 5 4" xfId="35085" xr:uid="{00000000-0005-0000-0000-0000AC130000}"/>
    <cellStyle name="Normal 2 2 3 4 5 5" xfId="19852" xr:uid="{00000000-0005-0000-0000-0000AD130000}"/>
    <cellStyle name="Normal 2 2 3 4 6" xfId="11442" xr:uid="{00000000-0005-0000-0000-0000AE130000}"/>
    <cellStyle name="Normal 2 2 3 4 6 2" xfId="41773" xr:uid="{00000000-0005-0000-0000-0000AF130000}"/>
    <cellStyle name="Normal 2 2 3 4 6 3" xfId="26540" xr:uid="{00000000-0005-0000-0000-0000B0130000}"/>
    <cellStyle name="Normal 2 2 3 4 7" xfId="6421" xr:uid="{00000000-0005-0000-0000-0000B1130000}"/>
    <cellStyle name="Normal 2 2 3 4 7 2" xfId="36756" xr:uid="{00000000-0005-0000-0000-0000B2130000}"/>
    <cellStyle name="Normal 2 2 3 4 7 3" xfId="21523" xr:uid="{00000000-0005-0000-0000-0000B3130000}"/>
    <cellStyle name="Normal 2 2 3 4 8" xfId="31744" xr:uid="{00000000-0005-0000-0000-0000B4130000}"/>
    <cellStyle name="Normal 2 2 3 4 9" xfId="16510" xr:uid="{00000000-0005-0000-0000-0000B5130000}"/>
    <cellStyle name="Normal 2 2 3 5" xfId="1555" xr:uid="{00000000-0005-0000-0000-0000B6130000}"/>
    <cellStyle name="Normal 2 2 3 5 2" xfId="2396" xr:uid="{00000000-0005-0000-0000-0000B7130000}"/>
    <cellStyle name="Normal 2 2 3 5 2 2" xfId="4086" xr:uid="{00000000-0005-0000-0000-0000B8130000}"/>
    <cellStyle name="Normal 2 2 3 5 2 2 2" xfId="14159" xr:uid="{00000000-0005-0000-0000-0000B9130000}"/>
    <cellStyle name="Normal 2 2 3 5 2 2 2 2" xfId="44490" xr:uid="{00000000-0005-0000-0000-0000BA130000}"/>
    <cellStyle name="Normal 2 2 3 5 2 2 2 3" xfId="29257" xr:uid="{00000000-0005-0000-0000-0000BB130000}"/>
    <cellStyle name="Normal 2 2 3 5 2 2 3" xfId="9139" xr:uid="{00000000-0005-0000-0000-0000BC130000}"/>
    <cellStyle name="Normal 2 2 3 5 2 2 3 2" xfId="39473" xr:uid="{00000000-0005-0000-0000-0000BD130000}"/>
    <cellStyle name="Normal 2 2 3 5 2 2 3 3" xfId="24240" xr:uid="{00000000-0005-0000-0000-0000BE130000}"/>
    <cellStyle name="Normal 2 2 3 5 2 2 4" xfId="34460" xr:uid="{00000000-0005-0000-0000-0000BF130000}"/>
    <cellStyle name="Normal 2 2 3 5 2 2 5" xfId="19227" xr:uid="{00000000-0005-0000-0000-0000C0130000}"/>
    <cellStyle name="Normal 2 2 3 5 2 3" xfId="5778" xr:uid="{00000000-0005-0000-0000-0000C1130000}"/>
    <cellStyle name="Normal 2 2 3 5 2 3 2" xfId="15830" xr:uid="{00000000-0005-0000-0000-0000C2130000}"/>
    <cellStyle name="Normal 2 2 3 5 2 3 2 2" xfId="46161" xr:uid="{00000000-0005-0000-0000-0000C3130000}"/>
    <cellStyle name="Normal 2 2 3 5 2 3 2 3" xfId="30928" xr:uid="{00000000-0005-0000-0000-0000C4130000}"/>
    <cellStyle name="Normal 2 2 3 5 2 3 3" xfId="10810" xr:uid="{00000000-0005-0000-0000-0000C5130000}"/>
    <cellStyle name="Normal 2 2 3 5 2 3 3 2" xfId="41144" xr:uid="{00000000-0005-0000-0000-0000C6130000}"/>
    <cellStyle name="Normal 2 2 3 5 2 3 3 3" xfId="25911" xr:uid="{00000000-0005-0000-0000-0000C7130000}"/>
    <cellStyle name="Normal 2 2 3 5 2 3 4" xfId="36131" xr:uid="{00000000-0005-0000-0000-0000C8130000}"/>
    <cellStyle name="Normal 2 2 3 5 2 3 5" xfId="20898" xr:uid="{00000000-0005-0000-0000-0000C9130000}"/>
    <cellStyle name="Normal 2 2 3 5 2 4" xfId="12488" xr:uid="{00000000-0005-0000-0000-0000CA130000}"/>
    <cellStyle name="Normal 2 2 3 5 2 4 2" xfId="42819" xr:uid="{00000000-0005-0000-0000-0000CB130000}"/>
    <cellStyle name="Normal 2 2 3 5 2 4 3" xfId="27586" xr:uid="{00000000-0005-0000-0000-0000CC130000}"/>
    <cellStyle name="Normal 2 2 3 5 2 5" xfId="7467" xr:uid="{00000000-0005-0000-0000-0000CD130000}"/>
    <cellStyle name="Normal 2 2 3 5 2 5 2" xfId="37802" xr:uid="{00000000-0005-0000-0000-0000CE130000}"/>
    <cellStyle name="Normal 2 2 3 5 2 5 3" xfId="22569" xr:uid="{00000000-0005-0000-0000-0000CF130000}"/>
    <cellStyle name="Normal 2 2 3 5 2 6" xfId="32790" xr:uid="{00000000-0005-0000-0000-0000D0130000}"/>
    <cellStyle name="Normal 2 2 3 5 2 7" xfId="17556" xr:uid="{00000000-0005-0000-0000-0000D1130000}"/>
    <cellStyle name="Normal 2 2 3 5 3" xfId="3249" xr:uid="{00000000-0005-0000-0000-0000D2130000}"/>
    <cellStyle name="Normal 2 2 3 5 3 2" xfId="13323" xr:uid="{00000000-0005-0000-0000-0000D3130000}"/>
    <cellStyle name="Normal 2 2 3 5 3 2 2" xfId="43654" xr:uid="{00000000-0005-0000-0000-0000D4130000}"/>
    <cellStyle name="Normal 2 2 3 5 3 2 3" xfId="28421" xr:uid="{00000000-0005-0000-0000-0000D5130000}"/>
    <cellStyle name="Normal 2 2 3 5 3 3" xfId="8303" xr:uid="{00000000-0005-0000-0000-0000D6130000}"/>
    <cellStyle name="Normal 2 2 3 5 3 3 2" xfId="38637" xr:uid="{00000000-0005-0000-0000-0000D7130000}"/>
    <cellStyle name="Normal 2 2 3 5 3 3 3" xfId="23404" xr:uid="{00000000-0005-0000-0000-0000D8130000}"/>
    <cellStyle name="Normal 2 2 3 5 3 4" xfId="33624" xr:uid="{00000000-0005-0000-0000-0000D9130000}"/>
    <cellStyle name="Normal 2 2 3 5 3 5" xfId="18391" xr:uid="{00000000-0005-0000-0000-0000DA130000}"/>
    <cellStyle name="Normal 2 2 3 5 4" xfId="4942" xr:uid="{00000000-0005-0000-0000-0000DB130000}"/>
    <cellStyle name="Normal 2 2 3 5 4 2" xfId="14994" xr:uid="{00000000-0005-0000-0000-0000DC130000}"/>
    <cellStyle name="Normal 2 2 3 5 4 2 2" xfId="45325" xr:uid="{00000000-0005-0000-0000-0000DD130000}"/>
    <cellStyle name="Normal 2 2 3 5 4 2 3" xfId="30092" xr:uid="{00000000-0005-0000-0000-0000DE130000}"/>
    <cellStyle name="Normal 2 2 3 5 4 3" xfId="9974" xr:uid="{00000000-0005-0000-0000-0000DF130000}"/>
    <cellStyle name="Normal 2 2 3 5 4 3 2" xfId="40308" xr:uid="{00000000-0005-0000-0000-0000E0130000}"/>
    <cellStyle name="Normal 2 2 3 5 4 3 3" xfId="25075" xr:uid="{00000000-0005-0000-0000-0000E1130000}"/>
    <cellStyle name="Normal 2 2 3 5 4 4" xfId="35295" xr:uid="{00000000-0005-0000-0000-0000E2130000}"/>
    <cellStyle name="Normal 2 2 3 5 4 5" xfId="20062" xr:uid="{00000000-0005-0000-0000-0000E3130000}"/>
    <cellStyle name="Normal 2 2 3 5 5" xfId="11652" xr:uid="{00000000-0005-0000-0000-0000E4130000}"/>
    <cellStyle name="Normal 2 2 3 5 5 2" xfId="41983" xr:uid="{00000000-0005-0000-0000-0000E5130000}"/>
    <cellStyle name="Normal 2 2 3 5 5 3" xfId="26750" xr:uid="{00000000-0005-0000-0000-0000E6130000}"/>
    <cellStyle name="Normal 2 2 3 5 6" xfId="6631" xr:uid="{00000000-0005-0000-0000-0000E7130000}"/>
    <cellStyle name="Normal 2 2 3 5 6 2" xfId="36966" xr:uid="{00000000-0005-0000-0000-0000E8130000}"/>
    <cellStyle name="Normal 2 2 3 5 6 3" xfId="21733" xr:uid="{00000000-0005-0000-0000-0000E9130000}"/>
    <cellStyle name="Normal 2 2 3 5 7" xfId="31954" xr:uid="{00000000-0005-0000-0000-0000EA130000}"/>
    <cellStyle name="Normal 2 2 3 5 8" xfId="16720" xr:uid="{00000000-0005-0000-0000-0000EB130000}"/>
    <cellStyle name="Normal 2 2 3 6" xfId="1976" xr:uid="{00000000-0005-0000-0000-0000EC130000}"/>
    <cellStyle name="Normal 2 2 3 6 2" xfId="3668" xr:uid="{00000000-0005-0000-0000-0000ED130000}"/>
    <cellStyle name="Normal 2 2 3 6 2 2" xfId="13741" xr:uid="{00000000-0005-0000-0000-0000EE130000}"/>
    <cellStyle name="Normal 2 2 3 6 2 2 2" xfId="44072" xr:uid="{00000000-0005-0000-0000-0000EF130000}"/>
    <cellStyle name="Normal 2 2 3 6 2 2 3" xfId="28839" xr:uid="{00000000-0005-0000-0000-0000F0130000}"/>
    <cellStyle name="Normal 2 2 3 6 2 3" xfId="8721" xr:uid="{00000000-0005-0000-0000-0000F1130000}"/>
    <cellStyle name="Normal 2 2 3 6 2 3 2" xfId="39055" xr:uid="{00000000-0005-0000-0000-0000F2130000}"/>
    <cellStyle name="Normal 2 2 3 6 2 3 3" xfId="23822" xr:uid="{00000000-0005-0000-0000-0000F3130000}"/>
    <cellStyle name="Normal 2 2 3 6 2 4" xfId="34042" xr:uid="{00000000-0005-0000-0000-0000F4130000}"/>
    <cellStyle name="Normal 2 2 3 6 2 5" xfId="18809" xr:uid="{00000000-0005-0000-0000-0000F5130000}"/>
    <cellStyle name="Normal 2 2 3 6 3" xfId="5360" xr:uid="{00000000-0005-0000-0000-0000F6130000}"/>
    <cellStyle name="Normal 2 2 3 6 3 2" xfId="15412" xr:uid="{00000000-0005-0000-0000-0000F7130000}"/>
    <cellStyle name="Normal 2 2 3 6 3 2 2" xfId="45743" xr:uid="{00000000-0005-0000-0000-0000F8130000}"/>
    <cellStyle name="Normal 2 2 3 6 3 2 3" xfId="30510" xr:uid="{00000000-0005-0000-0000-0000F9130000}"/>
    <cellStyle name="Normal 2 2 3 6 3 3" xfId="10392" xr:uid="{00000000-0005-0000-0000-0000FA130000}"/>
    <cellStyle name="Normal 2 2 3 6 3 3 2" xfId="40726" xr:uid="{00000000-0005-0000-0000-0000FB130000}"/>
    <cellStyle name="Normal 2 2 3 6 3 3 3" xfId="25493" xr:uid="{00000000-0005-0000-0000-0000FC130000}"/>
    <cellStyle name="Normal 2 2 3 6 3 4" xfId="35713" xr:uid="{00000000-0005-0000-0000-0000FD130000}"/>
    <cellStyle name="Normal 2 2 3 6 3 5" xfId="20480" xr:uid="{00000000-0005-0000-0000-0000FE130000}"/>
    <cellStyle name="Normal 2 2 3 6 4" xfId="12070" xr:uid="{00000000-0005-0000-0000-0000FF130000}"/>
    <cellStyle name="Normal 2 2 3 6 4 2" xfId="42401" xr:uid="{00000000-0005-0000-0000-000000140000}"/>
    <cellStyle name="Normal 2 2 3 6 4 3" xfId="27168" xr:uid="{00000000-0005-0000-0000-000001140000}"/>
    <cellStyle name="Normal 2 2 3 6 5" xfId="7049" xr:uid="{00000000-0005-0000-0000-000002140000}"/>
    <cellStyle name="Normal 2 2 3 6 5 2" xfId="37384" xr:uid="{00000000-0005-0000-0000-000003140000}"/>
    <cellStyle name="Normal 2 2 3 6 5 3" xfId="22151" xr:uid="{00000000-0005-0000-0000-000004140000}"/>
    <cellStyle name="Normal 2 2 3 6 6" xfId="32372" xr:uid="{00000000-0005-0000-0000-000005140000}"/>
    <cellStyle name="Normal 2 2 3 6 7" xfId="17138" xr:uid="{00000000-0005-0000-0000-000006140000}"/>
    <cellStyle name="Normal 2 2 3 7" xfId="2827" xr:uid="{00000000-0005-0000-0000-000007140000}"/>
    <cellStyle name="Normal 2 2 3 7 2" xfId="12905" xr:uid="{00000000-0005-0000-0000-000008140000}"/>
    <cellStyle name="Normal 2 2 3 7 2 2" xfId="43236" xr:uid="{00000000-0005-0000-0000-000009140000}"/>
    <cellStyle name="Normal 2 2 3 7 2 3" xfId="28003" xr:uid="{00000000-0005-0000-0000-00000A140000}"/>
    <cellStyle name="Normal 2 2 3 7 3" xfId="7885" xr:uid="{00000000-0005-0000-0000-00000B140000}"/>
    <cellStyle name="Normal 2 2 3 7 3 2" xfId="38219" xr:uid="{00000000-0005-0000-0000-00000C140000}"/>
    <cellStyle name="Normal 2 2 3 7 3 3" xfId="22986" xr:uid="{00000000-0005-0000-0000-00000D140000}"/>
    <cellStyle name="Normal 2 2 3 7 4" xfId="33206" xr:uid="{00000000-0005-0000-0000-00000E140000}"/>
    <cellStyle name="Normal 2 2 3 7 5" xfId="17973" xr:uid="{00000000-0005-0000-0000-00000F140000}"/>
    <cellStyle name="Normal 2 2 3 8" xfId="4521" xr:uid="{00000000-0005-0000-0000-000010140000}"/>
    <cellStyle name="Normal 2 2 3 8 2" xfId="14576" xr:uid="{00000000-0005-0000-0000-000011140000}"/>
    <cellStyle name="Normal 2 2 3 8 2 2" xfId="44907" xr:uid="{00000000-0005-0000-0000-000012140000}"/>
    <cellStyle name="Normal 2 2 3 8 2 3" xfId="29674" xr:uid="{00000000-0005-0000-0000-000013140000}"/>
    <cellStyle name="Normal 2 2 3 8 3" xfId="9556" xr:uid="{00000000-0005-0000-0000-000014140000}"/>
    <cellStyle name="Normal 2 2 3 8 3 2" xfId="39890" xr:uid="{00000000-0005-0000-0000-000015140000}"/>
    <cellStyle name="Normal 2 2 3 8 3 3" xfId="24657" xr:uid="{00000000-0005-0000-0000-000016140000}"/>
    <cellStyle name="Normal 2 2 3 8 4" xfId="34877" xr:uid="{00000000-0005-0000-0000-000017140000}"/>
    <cellStyle name="Normal 2 2 3 8 5" xfId="19644" xr:uid="{00000000-0005-0000-0000-000018140000}"/>
    <cellStyle name="Normal 2 2 3 9" xfId="11232" xr:uid="{00000000-0005-0000-0000-000019140000}"/>
    <cellStyle name="Normal 2 2 3 9 2" xfId="41565" xr:uid="{00000000-0005-0000-0000-00001A140000}"/>
    <cellStyle name="Normal 2 2 3 9 3" xfId="26332" xr:uid="{00000000-0005-0000-0000-00001B140000}"/>
    <cellStyle name="Normal 2 2 4" xfId="430" xr:uid="{00000000-0005-0000-0000-00001C140000}"/>
    <cellStyle name="Normal 2 2 5" xfId="31439" xr:uid="{00000000-0005-0000-0000-00001D140000}"/>
    <cellStyle name="Normal 2 3" xfId="141" xr:uid="{00000000-0005-0000-0000-00001E140000}"/>
    <cellStyle name="Normal 2 3 2" xfId="844" xr:uid="{00000000-0005-0000-0000-00001F140000}"/>
    <cellStyle name="Normal 2 3 2 10" xfId="6213" xr:uid="{00000000-0005-0000-0000-000020140000}"/>
    <cellStyle name="Normal 2 3 2 10 2" xfId="36550" xr:uid="{00000000-0005-0000-0000-000021140000}"/>
    <cellStyle name="Normal 2 3 2 10 3" xfId="21317" xr:uid="{00000000-0005-0000-0000-000022140000}"/>
    <cellStyle name="Normal 2 3 2 11" xfId="31541" xr:uid="{00000000-0005-0000-0000-000023140000}"/>
    <cellStyle name="Normal 2 3 2 12" xfId="16302" xr:uid="{00000000-0005-0000-0000-000024140000}"/>
    <cellStyle name="Normal 2 3 2 2" xfId="1177" xr:uid="{00000000-0005-0000-0000-000025140000}"/>
    <cellStyle name="Normal 2 3 2 2 10" xfId="31593" xr:uid="{00000000-0005-0000-0000-000026140000}"/>
    <cellStyle name="Normal 2 3 2 2 11" xfId="16356" xr:uid="{00000000-0005-0000-0000-000027140000}"/>
    <cellStyle name="Normal 2 3 2 2 2" xfId="1285" xr:uid="{00000000-0005-0000-0000-000028140000}"/>
    <cellStyle name="Normal 2 3 2 2 2 10" xfId="16460" xr:uid="{00000000-0005-0000-0000-000029140000}"/>
    <cellStyle name="Normal 2 3 2 2 2 2" xfId="1502" xr:uid="{00000000-0005-0000-0000-00002A140000}"/>
    <cellStyle name="Normal 2 3 2 2 2 2 2" xfId="1923" xr:uid="{00000000-0005-0000-0000-00002B140000}"/>
    <cellStyle name="Normal 2 3 2 2 2 2 2 2" xfId="2762" xr:uid="{00000000-0005-0000-0000-00002C140000}"/>
    <cellStyle name="Normal 2 3 2 2 2 2 2 2 2" xfId="4452" xr:uid="{00000000-0005-0000-0000-00002D140000}"/>
    <cellStyle name="Normal 2 3 2 2 2 2 2 2 2 2" xfId="14525" xr:uid="{00000000-0005-0000-0000-00002E140000}"/>
    <cellStyle name="Normal 2 3 2 2 2 2 2 2 2 2 2" xfId="44856" xr:uid="{00000000-0005-0000-0000-00002F140000}"/>
    <cellStyle name="Normal 2 3 2 2 2 2 2 2 2 2 3" xfId="29623" xr:uid="{00000000-0005-0000-0000-000030140000}"/>
    <cellStyle name="Normal 2 3 2 2 2 2 2 2 2 3" xfId="9505" xr:uid="{00000000-0005-0000-0000-000031140000}"/>
    <cellStyle name="Normal 2 3 2 2 2 2 2 2 2 3 2" xfId="39839" xr:uid="{00000000-0005-0000-0000-000032140000}"/>
    <cellStyle name="Normal 2 3 2 2 2 2 2 2 2 3 3" xfId="24606" xr:uid="{00000000-0005-0000-0000-000033140000}"/>
    <cellStyle name="Normal 2 3 2 2 2 2 2 2 2 4" xfId="34826" xr:uid="{00000000-0005-0000-0000-000034140000}"/>
    <cellStyle name="Normal 2 3 2 2 2 2 2 2 2 5" xfId="19593" xr:uid="{00000000-0005-0000-0000-000035140000}"/>
    <cellStyle name="Normal 2 3 2 2 2 2 2 2 3" xfId="6144" xr:uid="{00000000-0005-0000-0000-000036140000}"/>
    <cellStyle name="Normal 2 3 2 2 2 2 2 2 3 2" xfId="16196" xr:uid="{00000000-0005-0000-0000-000037140000}"/>
    <cellStyle name="Normal 2 3 2 2 2 2 2 2 3 2 2" xfId="46527" xr:uid="{00000000-0005-0000-0000-000038140000}"/>
    <cellStyle name="Normal 2 3 2 2 2 2 2 2 3 2 3" xfId="31294" xr:uid="{00000000-0005-0000-0000-000039140000}"/>
    <cellStyle name="Normal 2 3 2 2 2 2 2 2 3 3" xfId="11176" xr:uid="{00000000-0005-0000-0000-00003A140000}"/>
    <cellStyle name="Normal 2 3 2 2 2 2 2 2 3 3 2" xfId="41510" xr:uid="{00000000-0005-0000-0000-00003B140000}"/>
    <cellStyle name="Normal 2 3 2 2 2 2 2 2 3 3 3" xfId="26277" xr:uid="{00000000-0005-0000-0000-00003C140000}"/>
    <cellStyle name="Normal 2 3 2 2 2 2 2 2 3 4" xfId="36497" xr:uid="{00000000-0005-0000-0000-00003D140000}"/>
    <cellStyle name="Normal 2 3 2 2 2 2 2 2 3 5" xfId="21264" xr:uid="{00000000-0005-0000-0000-00003E140000}"/>
    <cellStyle name="Normal 2 3 2 2 2 2 2 2 4" xfId="12854" xr:uid="{00000000-0005-0000-0000-00003F140000}"/>
    <cellStyle name="Normal 2 3 2 2 2 2 2 2 4 2" xfId="43185" xr:uid="{00000000-0005-0000-0000-000040140000}"/>
    <cellStyle name="Normal 2 3 2 2 2 2 2 2 4 3" xfId="27952" xr:uid="{00000000-0005-0000-0000-000041140000}"/>
    <cellStyle name="Normal 2 3 2 2 2 2 2 2 5" xfId="7833" xr:uid="{00000000-0005-0000-0000-000042140000}"/>
    <cellStyle name="Normal 2 3 2 2 2 2 2 2 5 2" xfId="38168" xr:uid="{00000000-0005-0000-0000-000043140000}"/>
    <cellStyle name="Normal 2 3 2 2 2 2 2 2 5 3" xfId="22935" xr:uid="{00000000-0005-0000-0000-000044140000}"/>
    <cellStyle name="Normal 2 3 2 2 2 2 2 2 6" xfId="33156" xr:uid="{00000000-0005-0000-0000-000045140000}"/>
    <cellStyle name="Normal 2 3 2 2 2 2 2 2 7" xfId="17922" xr:uid="{00000000-0005-0000-0000-000046140000}"/>
    <cellStyle name="Normal 2 3 2 2 2 2 2 3" xfId="3615" xr:uid="{00000000-0005-0000-0000-000047140000}"/>
    <cellStyle name="Normal 2 3 2 2 2 2 2 3 2" xfId="13689" xr:uid="{00000000-0005-0000-0000-000048140000}"/>
    <cellStyle name="Normal 2 3 2 2 2 2 2 3 2 2" xfId="44020" xr:uid="{00000000-0005-0000-0000-000049140000}"/>
    <cellStyle name="Normal 2 3 2 2 2 2 2 3 2 3" xfId="28787" xr:uid="{00000000-0005-0000-0000-00004A140000}"/>
    <cellStyle name="Normal 2 3 2 2 2 2 2 3 3" xfId="8669" xr:uid="{00000000-0005-0000-0000-00004B140000}"/>
    <cellStyle name="Normal 2 3 2 2 2 2 2 3 3 2" xfId="39003" xr:uid="{00000000-0005-0000-0000-00004C140000}"/>
    <cellStyle name="Normal 2 3 2 2 2 2 2 3 3 3" xfId="23770" xr:uid="{00000000-0005-0000-0000-00004D140000}"/>
    <cellStyle name="Normal 2 3 2 2 2 2 2 3 4" xfId="33990" xr:uid="{00000000-0005-0000-0000-00004E140000}"/>
    <cellStyle name="Normal 2 3 2 2 2 2 2 3 5" xfId="18757" xr:uid="{00000000-0005-0000-0000-00004F140000}"/>
    <cellStyle name="Normal 2 3 2 2 2 2 2 4" xfId="5308" xr:uid="{00000000-0005-0000-0000-000050140000}"/>
    <cellStyle name="Normal 2 3 2 2 2 2 2 4 2" xfId="15360" xr:uid="{00000000-0005-0000-0000-000051140000}"/>
    <cellStyle name="Normal 2 3 2 2 2 2 2 4 2 2" xfId="45691" xr:uid="{00000000-0005-0000-0000-000052140000}"/>
    <cellStyle name="Normal 2 3 2 2 2 2 2 4 2 3" xfId="30458" xr:uid="{00000000-0005-0000-0000-000053140000}"/>
    <cellStyle name="Normal 2 3 2 2 2 2 2 4 3" xfId="10340" xr:uid="{00000000-0005-0000-0000-000054140000}"/>
    <cellStyle name="Normal 2 3 2 2 2 2 2 4 3 2" xfId="40674" xr:uid="{00000000-0005-0000-0000-000055140000}"/>
    <cellStyle name="Normal 2 3 2 2 2 2 2 4 3 3" xfId="25441" xr:uid="{00000000-0005-0000-0000-000056140000}"/>
    <cellStyle name="Normal 2 3 2 2 2 2 2 4 4" xfId="35661" xr:uid="{00000000-0005-0000-0000-000057140000}"/>
    <cellStyle name="Normal 2 3 2 2 2 2 2 4 5" xfId="20428" xr:uid="{00000000-0005-0000-0000-000058140000}"/>
    <cellStyle name="Normal 2 3 2 2 2 2 2 5" xfId="12018" xr:uid="{00000000-0005-0000-0000-000059140000}"/>
    <cellStyle name="Normal 2 3 2 2 2 2 2 5 2" xfId="42349" xr:uid="{00000000-0005-0000-0000-00005A140000}"/>
    <cellStyle name="Normal 2 3 2 2 2 2 2 5 3" xfId="27116" xr:uid="{00000000-0005-0000-0000-00005B140000}"/>
    <cellStyle name="Normal 2 3 2 2 2 2 2 6" xfId="6997" xr:uid="{00000000-0005-0000-0000-00005C140000}"/>
    <cellStyle name="Normal 2 3 2 2 2 2 2 6 2" xfId="37332" xr:uid="{00000000-0005-0000-0000-00005D140000}"/>
    <cellStyle name="Normal 2 3 2 2 2 2 2 6 3" xfId="22099" xr:uid="{00000000-0005-0000-0000-00005E140000}"/>
    <cellStyle name="Normal 2 3 2 2 2 2 2 7" xfId="32320" xr:uid="{00000000-0005-0000-0000-00005F140000}"/>
    <cellStyle name="Normal 2 3 2 2 2 2 2 8" xfId="17086" xr:uid="{00000000-0005-0000-0000-000060140000}"/>
    <cellStyle name="Normal 2 3 2 2 2 2 3" xfId="2344" xr:uid="{00000000-0005-0000-0000-000061140000}"/>
    <cellStyle name="Normal 2 3 2 2 2 2 3 2" xfId="4034" xr:uid="{00000000-0005-0000-0000-000062140000}"/>
    <cellStyle name="Normal 2 3 2 2 2 2 3 2 2" xfId="14107" xr:uid="{00000000-0005-0000-0000-000063140000}"/>
    <cellStyle name="Normal 2 3 2 2 2 2 3 2 2 2" xfId="44438" xr:uid="{00000000-0005-0000-0000-000064140000}"/>
    <cellStyle name="Normal 2 3 2 2 2 2 3 2 2 3" xfId="29205" xr:uid="{00000000-0005-0000-0000-000065140000}"/>
    <cellStyle name="Normal 2 3 2 2 2 2 3 2 3" xfId="9087" xr:uid="{00000000-0005-0000-0000-000066140000}"/>
    <cellStyle name="Normal 2 3 2 2 2 2 3 2 3 2" xfId="39421" xr:uid="{00000000-0005-0000-0000-000067140000}"/>
    <cellStyle name="Normal 2 3 2 2 2 2 3 2 3 3" xfId="24188" xr:uid="{00000000-0005-0000-0000-000068140000}"/>
    <cellStyle name="Normal 2 3 2 2 2 2 3 2 4" xfId="34408" xr:uid="{00000000-0005-0000-0000-000069140000}"/>
    <cellStyle name="Normal 2 3 2 2 2 2 3 2 5" xfId="19175" xr:uid="{00000000-0005-0000-0000-00006A140000}"/>
    <cellStyle name="Normal 2 3 2 2 2 2 3 3" xfId="5726" xr:uid="{00000000-0005-0000-0000-00006B140000}"/>
    <cellStyle name="Normal 2 3 2 2 2 2 3 3 2" xfId="15778" xr:uid="{00000000-0005-0000-0000-00006C140000}"/>
    <cellStyle name="Normal 2 3 2 2 2 2 3 3 2 2" xfId="46109" xr:uid="{00000000-0005-0000-0000-00006D140000}"/>
    <cellStyle name="Normal 2 3 2 2 2 2 3 3 2 3" xfId="30876" xr:uid="{00000000-0005-0000-0000-00006E140000}"/>
    <cellStyle name="Normal 2 3 2 2 2 2 3 3 3" xfId="10758" xr:uid="{00000000-0005-0000-0000-00006F140000}"/>
    <cellStyle name="Normal 2 3 2 2 2 2 3 3 3 2" xfId="41092" xr:uid="{00000000-0005-0000-0000-000070140000}"/>
    <cellStyle name="Normal 2 3 2 2 2 2 3 3 3 3" xfId="25859" xr:uid="{00000000-0005-0000-0000-000071140000}"/>
    <cellStyle name="Normal 2 3 2 2 2 2 3 3 4" xfId="36079" xr:uid="{00000000-0005-0000-0000-000072140000}"/>
    <cellStyle name="Normal 2 3 2 2 2 2 3 3 5" xfId="20846" xr:uid="{00000000-0005-0000-0000-000073140000}"/>
    <cellStyle name="Normal 2 3 2 2 2 2 3 4" xfId="12436" xr:uid="{00000000-0005-0000-0000-000074140000}"/>
    <cellStyle name="Normal 2 3 2 2 2 2 3 4 2" xfId="42767" xr:uid="{00000000-0005-0000-0000-000075140000}"/>
    <cellStyle name="Normal 2 3 2 2 2 2 3 4 3" xfId="27534" xr:uid="{00000000-0005-0000-0000-000076140000}"/>
    <cellStyle name="Normal 2 3 2 2 2 2 3 5" xfId="7415" xr:uid="{00000000-0005-0000-0000-000077140000}"/>
    <cellStyle name="Normal 2 3 2 2 2 2 3 5 2" xfId="37750" xr:uid="{00000000-0005-0000-0000-000078140000}"/>
    <cellStyle name="Normal 2 3 2 2 2 2 3 5 3" xfId="22517" xr:uid="{00000000-0005-0000-0000-000079140000}"/>
    <cellStyle name="Normal 2 3 2 2 2 2 3 6" xfId="32738" xr:uid="{00000000-0005-0000-0000-00007A140000}"/>
    <cellStyle name="Normal 2 3 2 2 2 2 3 7" xfId="17504" xr:uid="{00000000-0005-0000-0000-00007B140000}"/>
    <cellStyle name="Normal 2 3 2 2 2 2 4" xfId="3197" xr:uid="{00000000-0005-0000-0000-00007C140000}"/>
    <cellStyle name="Normal 2 3 2 2 2 2 4 2" xfId="13271" xr:uid="{00000000-0005-0000-0000-00007D140000}"/>
    <cellStyle name="Normal 2 3 2 2 2 2 4 2 2" xfId="43602" xr:uid="{00000000-0005-0000-0000-00007E140000}"/>
    <cellStyle name="Normal 2 3 2 2 2 2 4 2 3" xfId="28369" xr:uid="{00000000-0005-0000-0000-00007F140000}"/>
    <cellStyle name="Normal 2 3 2 2 2 2 4 3" xfId="8251" xr:uid="{00000000-0005-0000-0000-000080140000}"/>
    <cellStyle name="Normal 2 3 2 2 2 2 4 3 2" xfId="38585" xr:uid="{00000000-0005-0000-0000-000081140000}"/>
    <cellStyle name="Normal 2 3 2 2 2 2 4 3 3" xfId="23352" xr:uid="{00000000-0005-0000-0000-000082140000}"/>
    <cellStyle name="Normal 2 3 2 2 2 2 4 4" xfId="33572" xr:uid="{00000000-0005-0000-0000-000083140000}"/>
    <cellStyle name="Normal 2 3 2 2 2 2 4 5" xfId="18339" xr:uid="{00000000-0005-0000-0000-000084140000}"/>
    <cellStyle name="Normal 2 3 2 2 2 2 5" xfId="4890" xr:uid="{00000000-0005-0000-0000-000085140000}"/>
    <cellStyle name="Normal 2 3 2 2 2 2 5 2" xfId="14942" xr:uid="{00000000-0005-0000-0000-000086140000}"/>
    <cellStyle name="Normal 2 3 2 2 2 2 5 2 2" xfId="45273" xr:uid="{00000000-0005-0000-0000-000087140000}"/>
    <cellStyle name="Normal 2 3 2 2 2 2 5 2 3" xfId="30040" xr:uid="{00000000-0005-0000-0000-000088140000}"/>
    <cellStyle name="Normal 2 3 2 2 2 2 5 3" xfId="9922" xr:uid="{00000000-0005-0000-0000-000089140000}"/>
    <cellStyle name="Normal 2 3 2 2 2 2 5 3 2" xfId="40256" xr:uid="{00000000-0005-0000-0000-00008A140000}"/>
    <cellStyle name="Normal 2 3 2 2 2 2 5 3 3" xfId="25023" xr:uid="{00000000-0005-0000-0000-00008B140000}"/>
    <cellStyle name="Normal 2 3 2 2 2 2 5 4" xfId="35243" xr:uid="{00000000-0005-0000-0000-00008C140000}"/>
    <cellStyle name="Normal 2 3 2 2 2 2 5 5" xfId="20010" xr:uid="{00000000-0005-0000-0000-00008D140000}"/>
    <cellStyle name="Normal 2 3 2 2 2 2 6" xfId="11600" xr:uid="{00000000-0005-0000-0000-00008E140000}"/>
    <cellStyle name="Normal 2 3 2 2 2 2 6 2" xfId="41931" xr:uid="{00000000-0005-0000-0000-00008F140000}"/>
    <cellStyle name="Normal 2 3 2 2 2 2 6 3" xfId="26698" xr:uid="{00000000-0005-0000-0000-000090140000}"/>
    <cellStyle name="Normal 2 3 2 2 2 2 7" xfId="6579" xr:uid="{00000000-0005-0000-0000-000091140000}"/>
    <cellStyle name="Normal 2 3 2 2 2 2 7 2" xfId="36914" xr:uid="{00000000-0005-0000-0000-000092140000}"/>
    <cellStyle name="Normal 2 3 2 2 2 2 7 3" xfId="21681" xr:uid="{00000000-0005-0000-0000-000093140000}"/>
    <cellStyle name="Normal 2 3 2 2 2 2 8" xfId="31902" xr:uid="{00000000-0005-0000-0000-000094140000}"/>
    <cellStyle name="Normal 2 3 2 2 2 2 9" xfId="16668" xr:uid="{00000000-0005-0000-0000-000095140000}"/>
    <cellStyle name="Normal 2 3 2 2 2 3" xfId="1715" xr:uid="{00000000-0005-0000-0000-000096140000}"/>
    <cellStyle name="Normal 2 3 2 2 2 3 2" xfId="2554" xr:uid="{00000000-0005-0000-0000-000097140000}"/>
    <cellStyle name="Normal 2 3 2 2 2 3 2 2" xfId="4244" xr:uid="{00000000-0005-0000-0000-000098140000}"/>
    <cellStyle name="Normal 2 3 2 2 2 3 2 2 2" xfId="14317" xr:uid="{00000000-0005-0000-0000-000099140000}"/>
    <cellStyle name="Normal 2 3 2 2 2 3 2 2 2 2" xfId="44648" xr:uid="{00000000-0005-0000-0000-00009A140000}"/>
    <cellStyle name="Normal 2 3 2 2 2 3 2 2 2 3" xfId="29415" xr:uid="{00000000-0005-0000-0000-00009B140000}"/>
    <cellStyle name="Normal 2 3 2 2 2 3 2 2 3" xfId="9297" xr:uid="{00000000-0005-0000-0000-00009C140000}"/>
    <cellStyle name="Normal 2 3 2 2 2 3 2 2 3 2" xfId="39631" xr:uid="{00000000-0005-0000-0000-00009D140000}"/>
    <cellStyle name="Normal 2 3 2 2 2 3 2 2 3 3" xfId="24398" xr:uid="{00000000-0005-0000-0000-00009E140000}"/>
    <cellStyle name="Normal 2 3 2 2 2 3 2 2 4" xfId="34618" xr:uid="{00000000-0005-0000-0000-00009F140000}"/>
    <cellStyle name="Normal 2 3 2 2 2 3 2 2 5" xfId="19385" xr:uid="{00000000-0005-0000-0000-0000A0140000}"/>
    <cellStyle name="Normal 2 3 2 2 2 3 2 3" xfId="5936" xr:uid="{00000000-0005-0000-0000-0000A1140000}"/>
    <cellStyle name="Normal 2 3 2 2 2 3 2 3 2" xfId="15988" xr:uid="{00000000-0005-0000-0000-0000A2140000}"/>
    <cellStyle name="Normal 2 3 2 2 2 3 2 3 2 2" xfId="46319" xr:uid="{00000000-0005-0000-0000-0000A3140000}"/>
    <cellStyle name="Normal 2 3 2 2 2 3 2 3 2 3" xfId="31086" xr:uid="{00000000-0005-0000-0000-0000A4140000}"/>
    <cellStyle name="Normal 2 3 2 2 2 3 2 3 3" xfId="10968" xr:uid="{00000000-0005-0000-0000-0000A5140000}"/>
    <cellStyle name="Normal 2 3 2 2 2 3 2 3 3 2" xfId="41302" xr:uid="{00000000-0005-0000-0000-0000A6140000}"/>
    <cellStyle name="Normal 2 3 2 2 2 3 2 3 3 3" xfId="26069" xr:uid="{00000000-0005-0000-0000-0000A7140000}"/>
    <cellStyle name="Normal 2 3 2 2 2 3 2 3 4" xfId="36289" xr:uid="{00000000-0005-0000-0000-0000A8140000}"/>
    <cellStyle name="Normal 2 3 2 2 2 3 2 3 5" xfId="21056" xr:uid="{00000000-0005-0000-0000-0000A9140000}"/>
    <cellStyle name="Normal 2 3 2 2 2 3 2 4" xfId="12646" xr:uid="{00000000-0005-0000-0000-0000AA140000}"/>
    <cellStyle name="Normal 2 3 2 2 2 3 2 4 2" xfId="42977" xr:uid="{00000000-0005-0000-0000-0000AB140000}"/>
    <cellStyle name="Normal 2 3 2 2 2 3 2 4 3" xfId="27744" xr:uid="{00000000-0005-0000-0000-0000AC140000}"/>
    <cellStyle name="Normal 2 3 2 2 2 3 2 5" xfId="7625" xr:uid="{00000000-0005-0000-0000-0000AD140000}"/>
    <cellStyle name="Normal 2 3 2 2 2 3 2 5 2" xfId="37960" xr:uid="{00000000-0005-0000-0000-0000AE140000}"/>
    <cellStyle name="Normal 2 3 2 2 2 3 2 5 3" xfId="22727" xr:uid="{00000000-0005-0000-0000-0000AF140000}"/>
    <cellStyle name="Normal 2 3 2 2 2 3 2 6" xfId="32948" xr:uid="{00000000-0005-0000-0000-0000B0140000}"/>
    <cellStyle name="Normal 2 3 2 2 2 3 2 7" xfId="17714" xr:uid="{00000000-0005-0000-0000-0000B1140000}"/>
    <cellStyle name="Normal 2 3 2 2 2 3 3" xfId="3407" xr:uid="{00000000-0005-0000-0000-0000B2140000}"/>
    <cellStyle name="Normal 2 3 2 2 2 3 3 2" xfId="13481" xr:uid="{00000000-0005-0000-0000-0000B3140000}"/>
    <cellStyle name="Normal 2 3 2 2 2 3 3 2 2" xfId="43812" xr:uid="{00000000-0005-0000-0000-0000B4140000}"/>
    <cellStyle name="Normal 2 3 2 2 2 3 3 2 3" xfId="28579" xr:uid="{00000000-0005-0000-0000-0000B5140000}"/>
    <cellStyle name="Normal 2 3 2 2 2 3 3 3" xfId="8461" xr:uid="{00000000-0005-0000-0000-0000B6140000}"/>
    <cellStyle name="Normal 2 3 2 2 2 3 3 3 2" xfId="38795" xr:uid="{00000000-0005-0000-0000-0000B7140000}"/>
    <cellStyle name="Normal 2 3 2 2 2 3 3 3 3" xfId="23562" xr:uid="{00000000-0005-0000-0000-0000B8140000}"/>
    <cellStyle name="Normal 2 3 2 2 2 3 3 4" xfId="33782" xr:uid="{00000000-0005-0000-0000-0000B9140000}"/>
    <cellStyle name="Normal 2 3 2 2 2 3 3 5" xfId="18549" xr:uid="{00000000-0005-0000-0000-0000BA140000}"/>
    <cellStyle name="Normal 2 3 2 2 2 3 4" xfId="5100" xr:uid="{00000000-0005-0000-0000-0000BB140000}"/>
    <cellStyle name="Normal 2 3 2 2 2 3 4 2" xfId="15152" xr:uid="{00000000-0005-0000-0000-0000BC140000}"/>
    <cellStyle name="Normal 2 3 2 2 2 3 4 2 2" xfId="45483" xr:uid="{00000000-0005-0000-0000-0000BD140000}"/>
    <cellStyle name="Normal 2 3 2 2 2 3 4 2 3" xfId="30250" xr:uid="{00000000-0005-0000-0000-0000BE140000}"/>
    <cellStyle name="Normal 2 3 2 2 2 3 4 3" xfId="10132" xr:uid="{00000000-0005-0000-0000-0000BF140000}"/>
    <cellStyle name="Normal 2 3 2 2 2 3 4 3 2" xfId="40466" xr:uid="{00000000-0005-0000-0000-0000C0140000}"/>
    <cellStyle name="Normal 2 3 2 2 2 3 4 3 3" xfId="25233" xr:uid="{00000000-0005-0000-0000-0000C1140000}"/>
    <cellStyle name="Normal 2 3 2 2 2 3 4 4" xfId="35453" xr:uid="{00000000-0005-0000-0000-0000C2140000}"/>
    <cellStyle name="Normal 2 3 2 2 2 3 4 5" xfId="20220" xr:uid="{00000000-0005-0000-0000-0000C3140000}"/>
    <cellStyle name="Normal 2 3 2 2 2 3 5" xfId="11810" xr:uid="{00000000-0005-0000-0000-0000C4140000}"/>
    <cellStyle name="Normal 2 3 2 2 2 3 5 2" xfId="42141" xr:uid="{00000000-0005-0000-0000-0000C5140000}"/>
    <cellStyle name="Normal 2 3 2 2 2 3 5 3" xfId="26908" xr:uid="{00000000-0005-0000-0000-0000C6140000}"/>
    <cellStyle name="Normal 2 3 2 2 2 3 6" xfId="6789" xr:uid="{00000000-0005-0000-0000-0000C7140000}"/>
    <cellStyle name="Normal 2 3 2 2 2 3 6 2" xfId="37124" xr:uid="{00000000-0005-0000-0000-0000C8140000}"/>
    <cellStyle name="Normal 2 3 2 2 2 3 6 3" xfId="21891" xr:uid="{00000000-0005-0000-0000-0000C9140000}"/>
    <cellStyle name="Normal 2 3 2 2 2 3 7" xfId="32112" xr:uid="{00000000-0005-0000-0000-0000CA140000}"/>
    <cellStyle name="Normal 2 3 2 2 2 3 8" xfId="16878" xr:uid="{00000000-0005-0000-0000-0000CB140000}"/>
    <cellStyle name="Normal 2 3 2 2 2 4" xfId="2136" xr:uid="{00000000-0005-0000-0000-0000CC140000}"/>
    <cellStyle name="Normal 2 3 2 2 2 4 2" xfId="3826" xr:uid="{00000000-0005-0000-0000-0000CD140000}"/>
    <cellStyle name="Normal 2 3 2 2 2 4 2 2" xfId="13899" xr:uid="{00000000-0005-0000-0000-0000CE140000}"/>
    <cellStyle name="Normal 2 3 2 2 2 4 2 2 2" xfId="44230" xr:uid="{00000000-0005-0000-0000-0000CF140000}"/>
    <cellStyle name="Normal 2 3 2 2 2 4 2 2 3" xfId="28997" xr:uid="{00000000-0005-0000-0000-0000D0140000}"/>
    <cellStyle name="Normal 2 3 2 2 2 4 2 3" xfId="8879" xr:uid="{00000000-0005-0000-0000-0000D1140000}"/>
    <cellStyle name="Normal 2 3 2 2 2 4 2 3 2" xfId="39213" xr:uid="{00000000-0005-0000-0000-0000D2140000}"/>
    <cellStyle name="Normal 2 3 2 2 2 4 2 3 3" xfId="23980" xr:uid="{00000000-0005-0000-0000-0000D3140000}"/>
    <cellStyle name="Normal 2 3 2 2 2 4 2 4" xfId="34200" xr:uid="{00000000-0005-0000-0000-0000D4140000}"/>
    <cellStyle name="Normal 2 3 2 2 2 4 2 5" xfId="18967" xr:uid="{00000000-0005-0000-0000-0000D5140000}"/>
    <cellStyle name="Normal 2 3 2 2 2 4 3" xfId="5518" xr:uid="{00000000-0005-0000-0000-0000D6140000}"/>
    <cellStyle name="Normal 2 3 2 2 2 4 3 2" xfId="15570" xr:uid="{00000000-0005-0000-0000-0000D7140000}"/>
    <cellStyle name="Normal 2 3 2 2 2 4 3 2 2" xfId="45901" xr:uid="{00000000-0005-0000-0000-0000D8140000}"/>
    <cellStyle name="Normal 2 3 2 2 2 4 3 2 3" xfId="30668" xr:uid="{00000000-0005-0000-0000-0000D9140000}"/>
    <cellStyle name="Normal 2 3 2 2 2 4 3 3" xfId="10550" xr:uid="{00000000-0005-0000-0000-0000DA140000}"/>
    <cellStyle name="Normal 2 3 2 2 2 4 3 3 2" xfId="40884" xr:uid="{00000000-0005-0000-0000-0000DB140000}"/>
    <cellStyle name="Normal 2 3 2 2 2 4 3 3 3" xfId="25651" xr:uid="{00000000-0005-0000-0000-0000DC140000}"/>
    <cellStyle name="Normal 2 3 2 2 2 4 3 4" xfId="35871" xr:uid="{00000000-0005-0000-0000-0000DD140000}"/>
    <cellStyle name="Normal 2 3 2 2 2 4 3 5" xfId="20638" xr:uid="{00000000-0005-0000-0000-0000DE140000}"/>
    <cellStyle name="Normal 2 3 2 2 2 4 4" xfId="12228" xr:uid="{00000000-0005-0000-0000-0000DF140000}"/>
    <cellStyle name="Normal 2 3 2 2 2 4 4 2" xfId="42559" xr:uid="{00000000-0005-0000-0000-0000E0140000}"/>
    <cellStyle name="Normal 2 3 2 2 2 4 4 3" xfId="27326" xr:uid="{00000000-0005-0000-0000-0000E1140000}"/>
    <cellStyle name="Normal 2 3 2 2 2 4 5" xfId="7207" xr:uid="{00000000-0005-0000-0000-0000E2140000}"/>
    <cellStyle name="Normal 2 3 2 2 2 4 5 2" xfId="37542" xr:uid="{00000000-0005-0000-0000-0000E3140000}"/>
    <cellStyle name="Normal 2 3 2 2 2 4 5 3" xfId="22309" xr:uid="{00000000-0005-0000-0000-0000E4140000}"/>
    <cellStyle name="Normal 2 3 2 2 2 4 6" xfId="32530" xr:uid="{00000000-0005-0000-0000-0000E5140000}"/>
    <cellStyle name="Normal 2 3 2 2 2 4 7" xfId="17296" xr:uid="{00000000-0005-0000-0000-0000E6140000}"/>
    <cellStyle name="Normal 2 3 2 2 2 5" xfId="2989" xr:uid="{00000000-0005-0000-0000-0000E7140000}"/>
    <cellStyle name="Normal 2 3 2 2 2 5 2" xfId="13063" xr:uid="{00000000-0005-0000-0000-0000E8140000}"/>
    <cellStyle name="Normal 2 3 2 2 2 5 2 2" xfId="43394" xr:uid="{00000000-0005-0000-0000-0000E9140000}"/>
    <cellStyle name="Normal 2 3 2 2 2 5 2 3" xfId="28161" xr:uid="{00000000-0005-0000-0000-0000EA140000}"/>
    <cellStyle name="Normal 2 3 2 2 2 5 3" xfId="8043" xr:uid="{00000000-0005-0000-0000-0000EB140000}"/>
    <cellStyle name="Normal 2 3 2 2 2 5 3 2" xfId="38377" xr:uid="{00000000-0005-0000-0000-0000EC140000}"/>
    <cellStyle name="Normal 2 3 2 2 2 5 3 3" xfId="23144" xr:uid="{00000000-0005-0000-0000-0000ED140000}"/>
    <cellStyle name="Normal 2 3 2 2 2 5 4" xfId="33364" xr:uid="{00000000-0005-0000-0000-0000EE140000}"/>
    <cellStyle name="Normal 2 3 2 2 2 5 5" xfId="18131" xr:uid="{00000000-0005-0000-0000-0000EF140000}"/>
    <cellStyle name="Normal 2 3 2 2 2 6" xfId="4682" xr:uid="{00000000-0005-0000-0000-0000F0140000}"/>
    <cellStyle name="Normal 2 3 2 2 2 6 2" xfId="14734" xr:uid="{00000000-0005-0000-0000-0000F1140000}"/>
    <cellStyle name="Normal 2 3 2 2 2 6 2 2" xfId="45065" xr:uid="{00000000-0005-0000-0000-0000F2140000}"/>
    <cellStyle name="Normal 2 3 2 2 2 6 2 3" xfId="29832" xr:uid="{00000000-0005-0000-0000-0000F3140000}"/>
    <cellStyle name="Normal 2 3 2 2 2 6 3" xfId="9714" xr:uid="{00000000-0005-0000-0000-0000F4140000}"/>
    <cellStyle name="Normal 2 3 2 2 2 6 3 2" xfId="40048" xr:uid="{00000000-0005-0000-0000-0000F5140000}"/>
    <cellStyle name="Normal 2 3 2 2 2 6 3 3" xfId="24815" xr:uid="{00000000-0005-0000-0000-0000F6140000}"/>
    <cellStyle name="Normal 2 3 2 2 2 6 4" xfId="35035" xr:uid="{00000000-0005-0000-0000-0000F7140000}"/>
    <cellStyle name="Normal 2 3 2 2 2 6 5" xfId="19802" xr:uid="{00000000-0005-0000-0000-0000F8140000}"/>
    <cellStyle name="Normal 2 3 2 2 2 7" xfId="11392" xr:uid="{00000000-0005-0000-0000-0000F9140000}"/>
    <cellStyle name="Normal 2 3 2 2 2 7 2" xfId="41723" xr:uid="{00000000-0005-0000-0000-0000FA140000}"/>
    <cellStyle name="Normal 2 3 2 2 2 7 3" xfId="26490" xr:uid="{00000000-0005-0000-0000-0000FB140000}"/>
    <cellStyle name="Normal 2 3 2 2 2 8" xfId="6371" xr:uid="{00000000-0005-0000-0000-0000FC140000}"/>
    <cellStyle name="Normal 2 3 2 2 2 8 2" xfId="36706" xr:uid="{00000000-0005-0000-0000-0000FD140000}"/>
    <cellStyle name="Normal 2 3 2 2 2 8 3" xfId="21473" xr:uid="{00000000-0005-0000-0000-0000FE140000}"/>
    <cellStyle name="Normal 2 3 2 2 2 9" xfId="31694" xr:uid="{00000000-0005-0000-0000-0000FF140000}"/>
    <cellStyle name="Normal 2 3 2 2 3" xfId="1398" xr:uid="{00000000-0005-0000-0000-000000150000}"/>
    <cellStyle name="Normal 2 3 2 2 3 2" xfId="1819" xr:uid="{00000000-0005-0000-0000-000001150000}"/>
    <cellStyle name="Normal 2 3 2 2 3 2 2" xfId="2658" xr:uid="{00000000-0005-0000-0000-000002150000}"/>
    <cellStyle name="Normal 2 3 2 2 3 2 2 2" xfId="4348" xr:uid="{00000000-0005-0000-0000-000003150000}"/>
    <cellStyle name="Normal 2 3 2 2 3 2 2 2 2" xfId="14421" xr:uid="{00000000-0005-0000-0000-000004150000}"/>
    <cellStyle name="Normal 2 3 2 2 3 2 2 2 2 2" xfId="44752" xr:uid="{00000000-0005-0000-0000-000005150000}"/>
    <cellStyle name="Normal 2 3 2 2 3 2 2 2 2 3" xfId="29519" xr:uid="{00000000-0005-0000-0000-000006150000}"/>
    <cellStyle name="Normal 2 3 2 2 3 2 2 2 3" xfId="9401" xr:uid="{00000000-0005-0000-0000-000007150000}"/>
    <cellStyle name="Normal 2 3 2 2 3 2 2 2 3 2" xfId="39735" xr:uid="{00000000-0005-0000-0000-000008150000}"/>
    <cellStyle name="Normal 2 3 2 2 3 2 2 2 3 3" xfId="24502" xr:uid="{00000000-0005-0000-0000-000009150000}"/>
    <cellStyle name="Normal 2 3 2 2 3 2 2 2 4" xfId="34722" xr:uid="{00000000-0005-0000-0000-00000A150000}"/>
    <cellStyle name="Normal 2 3 2 2 3 2 2 2 5" xfId="19489" xr:uid="{00000000-0005-0000-0000-00000B150000}"/>
    <cellStyle name="Normal 2 3 2 2 3 2 2 3" xfId="6040" xr:uid="{00000000-0005-0000-0000-00000C150000}"/>
    <cellStyle name="Normal 2 3 2 2 3 2 2 3 2" xfId="16092" xr:uid="{00000000-0005-0000-0000-00000D150000}"/>
    <cellStyle name="Normal 2 3 2 2 3 2 2 3 2 2" xfId="46423" xr:uid="{00000000-0005-0000-0000-00000E150000}"/>
    <cellStyle name="Normal 2 3 2 2 3 2 2 3 2 3" xfId="31190" xr:uid="{00000000-0005-0000-0000-00000F150000}"/>
    <cellStyle name="Normal 2 3 2 2 3 2 2 3 3" xfId="11072" xr:uid="{00000000-0005-0000-0000-000010150000}"/>
    <cellStyle name="Normal 2 3 2 2 3 2 2 3 3 2" xfId="41406" xr:uid="{00000000-0005-0000-0000-000011150000}"/>
    <cellStyle name="Normal 2 3 2 2 3 2 2 3 3 3" xfId="26173" xr:uid="{00000000-0005-0000-0000-000012150000}"/>
    <cellStyle name="Normal 2 3 2 2 3 2 2 3 4" xfId="36393" xr:uid="{00000000-0005-0000-0000-000013150000}"/>
    <cellStyle name="Normal 2 3 2 2 3 2 2 3 5" xfId="21160" xr:uid="{00000000-0005-0000-0000-000014150000}"/>
    <cellStyle name="Normal 2 3 2 2 3 2 2 4" xfId="12750" xr:uid="{00000000-0005-0000-0000-000015150000}"/>
    <cellStyle name="Normal 2 3 2 2 3 2 2 4 2" xfId="43081" xr:uid="{00000000-0005-0000-0000-000016150000}"/>
    <cellStyle name="Normal 2 3 2 2 3 2 2 4 3" xfId="27848" xr:uid="{00000000-0005-0000-0000-000017150000}"/>
    <cellStyle name="Normal 2 3 2 2 3 2 2 5" xfId="7729" xr:uid="{00000000-0005-0000-0000-000018150000}"/>
    <cellStyle name="Normal 2 3 2 2 3 2 2 5 2" xfId="38064" xr:uid="{00000000-0005-0000-0000-000019150000}"/>
    <cellStyle name="Normal 2 3 2 2 3 2 2 5 3" xfId="22831" xr:uid="{00000000-0005-0000-0000-00001A150000}"/>
    <cellStyle name="Normal 2 3 2 2 3 2 2 6" xfId="33052" xr:uid="{00000000-0005-0000-0000-00001B150000}"/>
    <cellStyle name="Normal 2 3 2 2 3 2 2 7" xfId="17818" xr:uid="{00000000-0005-0000-0000-00001C150000}"/>
    <cellStyle name="Normal 2 3 2 2 3 2 3" xfId="3511" xr:uid="{00000000-0005-0000-0000-00001D150000}"/>
    <cellStyle name="Normal 2 3 2 2 3 2 3 2" xfId="13585" xr:uid="{00000000-0005-0000-0000-00001E150000}"/>
    <cellStyle name="Normal 2 3 2 2 3 2 3 2 2" xfId="43916" xr:uid="{00000000-0005-0000-0000-00001F150000}"/>
    <cellStyle name="Normal 2 3 2 2 3 2 3 2 3" xfId="28683" xr:uid="{00000000-0005-0000-0000-000020150000}"/>
    <cellStyle name="Normal 2 3 2 2 3 2 3 3" xfId="8565" xr:uid="{00000000-0005-0000-0000-000021150000}"/>
    <cellStyle name="Normal 2 3 2 2 3 2 3 3 2" xfId="38899" xr:uid="{00000000-0005-0000-0000-000022150000}"/>
    <cellStyle name="Normal 2 3 2 2 3 2 3 3 3" xfId="23666" xr:uid="{00000000-0005-0000-0000-000023150000}"/>
    <cellStyle name="Normal 2 3 2 2 3 2 3 4" xfId="33886" xr:uid="{00000000-0005-0000-0000-000024150000}"/>
    <cellStyle name="Normal 2 3 2 2 3 2 3 5" xfId="18653" xr:uid="{00000000-0005-0000-0000-000025150000}"/>
    <cellStyle name="Normal 2 3 2 2 3 2 4" xfId="5204" xr:uid="{00000000-0005-0000-0000-000026150000}"/>
    <cellStyle name="Normal 2 3 2 2 3 2 4 2" xfId="15256" xr:uid="{00000000-0005-0000-0000-000027150000}"/>
    <cellStyle name="Normal 2 3 2 2 3 2 4 2 2" xfId="45587" xr:uid="{00000000-0005-0000-0000-000028150000}"/>
    <cellStyle name="Normal 2 3 2 2 3 2 4 2 3" xfId="30354" xr:uid="{00000000-0005-0000-0000-000029150000}"/>
    <cellStyle name="Normal 2 3 2 2 3 2 4 3" xfId="10236" xr:uid="{00000000-0005-0000-0000-00002A150000}"/>
    <cellStyle name="Normal 2 3 2 2 3 2 4 3 2" xfId="40570" xr:uid="{00000000-0005-0000-0000-00002B150000}"/>
    <cellStyle name="Normal 2 3 2 2 3 2 4 3 3" xfId="25337" xr:uid="{00000000-0005-0000-0000-00002C150000}"/>
    <cellStyle name="Normal 2 3 2 2 3 2 4 4" xfId="35557" xr:uid="{00000000-0005-0000-0000-00002D150000}"/>
    <cellStyle name="Normal 2 3 2 2 3 2 4 5" xfId="20324" xr:uid="{00000000-0005-0000-0000-00002E150000}"/>
    <cellStyle name="Normal 2 3 2 2 3 2 5" xfId="11914" xr:uid="{00000000-0005-0000-0000-00002F150000}"/>
    <cellStyle name="Normal 2 3 2 2 3 2 5 2" xfId="42245" xr:uid="{00000000-0005-0000-0000-000030150000}"/>
    <cellStyle name="Normal 2 3 2 2 3 2 5 3" xfId="27012" xr:uid="{00000000-0005-0000-0000-000031150000}"/>
    <cellStyle name="Normal 2 3 2 2 3 2 6" xfId="6893" xr:uid="{00000000-0005-0000-0000-000032150000}"/>
    <cellStyle name="Normal 2 3 2 2 3 2 6 2" xfId="37228" xr:uid="{00000000-0005-0000-0000-000033150000}"/>
    <cellStyle name="Normal 2 3 2 2 3 2 6 3" xfId="21995" xr:uid="{00000000-0005-0000-0000-000034150000}"/>
    <cellStyle name="Normal 2 3 2 2 3 2 7" xfId="32216" xr:uid="{00000000-0005-0000-0000-000035150000}"/>
    <cellStyle name="Normal 2 3 2 2 3 2 8" xfId="16982" xr:uid="{00000000-0005-0000-0000-000036150000}"/>
    <cellStyle name="Normal 2 3 2 2 3 3" xfId="2240" xr:uid="{00000000-0005-0000-0000-000037150000}"/>
    <cellStyle name="Normal 2 3 2 2 3 3 2" xfId="3930" xr:uid="{00000000-0005-0000-0000-000038150000}"/>
    <cellStyle name="Normal 2 3 2 2 3 3 2 2" xfId="14003" xr:uid="{00000000-0005-0000-0000-000039150000}"/>
    <cellStyle name="Normal 2 3 2 2 3 3 2 2 2" xfId="44334" xr:uid="{00000000-0005-0000-0000-00003A150000}"/>
    <cellStyle name="Normal 2 3 2 2 3 3 2 2 3" xfId="29101" xr:uid="{00000000-0005-0000-0000-00003B150000}"/>
    <cellStyle name="Normal 2 3 2 2 3 3 2 3" xfId="8983" xr:uid="{00000000-0005-0000-0000-00003C150000}"/>
    <cellStyle name="Normal 2 3 2 2 3 3 2 3 2" xfId="39317" xr:uid="{00000000-0005-0000-0000-00003D150000}"/>
    <cellStyle name="Normal 2 3 2 2 3 3 2 3 3" xfId="24084" xr:uid="{00000000-0005-0000-0000-00003E150000}"/>
    <cellStyle name="Normal 2 3 2 2 3 3 2 4" xfId="34304" xr:uid="{00000000-0005-0000-0000-00003F150000}"/>
    <cellStyle name="Normal 2 3 2 2 3 3 2 5" xfId="19071" xr:uid="{00000000-0005-0000-0000-000040150000}"/>
    <cellStyle name="Normal 2 3 2 2 3 3 3" xfId="5622" xr:uid="{00000000-0005-0000-0000-000041150000}"/>
    <cellStyle name="Normal 2 3 2 2 3 3 3 2" xfId="15674" xr:uid="{00000000-0005-0000-0000-000042150000}"/>
    <cellStyle name="Normal 2 3 2 2 3 3 3 2 2" xfId="46005" xr:uid="{00000000-0005-0000-0000-000043150000}"/>
    <cellStyle name="Normal 2 3 2 2 3 3 3 2 3" xfId="30772" xr:uid="{00000000-0005-0000-0000-000044150000}"/>
    <cellStyle name="Normal 2 3 2 2 3 3 3 3" xfId="10654" xr:uid="{00000000-0005-0000-0000-000045150000}"/>
    <cellStyle name="Normal 2 3 2 2 3 3 3 3 2" xfId="40988" xr:uid="{00000000-0005-0000-0000-000046150000}"/>
    <cellStyle name="Normal 2 3 2 2 3 3 3 3 3" xfId="25755" xr:uid="{00000000-0005-0000-0000-000047150000}"/>
    <cellStyle name="Normal 2 3 2 2 3 3 3 4" xfId="35975" xr:uid="{00000000-0005-0000-0000-000048150000}"/>
    <cellStyle name="Normal 2 3 2 2 3 3 3 5" xfId="20742" xr:uid="{00000000-0005-0000-0000-000049150000}"/>
    <cellStyle name="Normal 2 3 2 2 3 3 4" xfId="12332" xr:uid="{00000000-0005-0000-0000-00004A150000}"/>
    <cellStyle name="Normal 2 3 2 2 3 3 4 2" xfId="42663" xr:uid="{00000000-0005-0000-0000-00004B150000}"/>
    <cellStyle name="Normal 2 3 2 2 3 3 4 3" xfId="27430" xr:uid="{00000000-0005-0000-0000-00004C150000}"/>
    <cellStyle name="Normal 2 3 2 2 3 3 5" xfId="7311" xr:uid="{00000000-0005-0000-0000-00004D150000}"/>
    <cellStyle name="Normal 2 3 2 2 3 3 5 2" xfId="37646" xr:uid="{00000000-0005-0000-0000-00004E150000}"/>
    <cellStyle name="Normal 2 3 2 2 3 3 5 3" xfId="22413" xr:uid="{00000000-0005-0000-0000-00004F150000}"/>
    <cellStyle name="Normal 2 3 2 2 3 3 6" xfId="32634" xr:uid="{00000000-0005-0000-0000-000050150000}"/>
    <cellStyle name="Normal 2 3 2 2 3 3 7" xfId="17400" xr:uid="{00000000-0005-0000-0000-000051150000}"/>
    <cellStyle name="Normal 2 3 2 2 3 4" xfId="3093" xr:uid="{00000000-0005-0000-0000-000052150000}"/>
    <cellStyle name="Normal 2 3 2 2 3 4 2" xfId="13167" xr:uid="{00000000-0005-0000-0000-000053150000}"/>
    <cellStyle name="Normal 2 3 2 2 3 4 2 2" xfId="43498" xr:uid="{00000000-0005-0000-0000-000054150000}"/>
    <cellStyle name="Normal 2 3 2 2 3 4 2 3" xfId="28265" xr:uid="{00000000-0005-0000-0000-000055150000}"/>
    <cellStyle name="Normal 2 3 2 2 3 4 3" xfId="8147" xr:uid="{00000000-0005-0000-0000-000056150000}"/>
    <cellStyle name="Normal 2 3 2 2 3 4 3 2" xfId="38481" xr:uid="{00000000-0005-0000-0000-000057150000}"/>
    <cellStyle name="Normal 2 3 2 2 3 4 3 3" xfId="23248" xr:uid="{00000000-0005-0000-0000-000058150000}"/>
    <cellStyle name="Normal 2 3 2 2 3 4 4" xfId="33468" xr:uid="{00000000-0005-0000-0000-000059150000}"/>
    <cellStyle name="Normal 2 3 2 2 3 4 5" xfId="18235" xr:uid="{00000000-0005-0000-0000-00005A150000}"/>
    <cellStyle name="Normal 2 3 2 2 3 5" xfId="4786" xr:uid="{00000000-0005-0000-0000-00005B150000}"/>
    <cellStyle name="Normal 2 3 2 2 3 5 2" xfId="14838" xr:uid="{00000000-0005-0000-0000-00005C150000}"/>
    <cellStyle name="Normal 2 3 2 2 3 5 2 2" xfId="45169" xr:uid="{00000000-0005-0000-0000-00005D150000}"/>
    <cellStyle name="Normal 2 3 2 2 3 5 2 3" xfId="29936" xr:uid="{00000000-0005-0000-0000-00005E150000}"/>
    <cellStyle name="Normal 2 3 2 2 3 5 3" xfId="9818" xr:uid="{00000000-0005-0000-0000-00005F150000}"/>
    <cellStyle name="Normal 2 3 2 2 3 5 3 2" xfId="40152" xr:uid="{00000000-0005-0000-0000-000060150000}"/>
    <cellStyle name="Normal 2 3 2 2 3 5 3 3" xfId="24919" xr:uid="{00000000-0005-0000-0000-000061150000}"/>
    <cellStyle name="Normal 2 3 2 2 3 5 4" xfId="35139" xr:uid="{00000000-0005-0000-0000-000062150000}"/>
    <cellStyle name="Normal 2 3 2 2 3 5 5" xfId="19906" xr:uid="{00000000-0005-0000-0000-000063150000}"/>
    <cellStyle name="Normal 2 3 2 2 3 6" xfId="11496" xr:uid="{00000000-0005-0000-0000-000064150000}"/>
    <cellStyle name="Normal 2 3 2 2 3 6 2" xfId="41827" xr:uid="{00000000-0005-0000-0000-000065150000}"/>
    <cellStyle name="Normal 2 3 2 2 3 6 3" xfId="26594" xr:uid="{00000000-0005-0000-0000-000066150000}"/>
    <cellStyle name="Normal 2 3 2 2 3 7" xfId="6475" xr:uid="{00000000-0005-0000-0000-000067150000}"/>
    <cellStyle name="Normal 2 3 2 2 3 7 2" xfId="36810" xr:uid="{00000000-0005-0000-0000-000068150000}"/>
    <cellStyle name="Normal 2 3 2 2 3 7 3" xfId="21577" xr:uid="{00000000-0005-0000-0000-000069150000}"/>
    <cellStyle name="Normal 2 3 2 2 3 8" xfId="31798" xr:uid="{00000000-0005-0000-0000-00006A150000}"/>
    <cellStyle name="Normal 2 3 2 2 3 9" xfId="16564" xr:uid="{00000000-0005-0000-0000-00006B150000}"/>
    <cellStyle name="Normal 2 3 2 2 4" xfId="1611" xr:uid="{00000000-0005-0000-0000-00006C150000}"/>
    <cellStyle name="Normal 2 3 2 2 4 2" xfId="2450" xr:uid="{00000000-0005-0000-0000-00006D150000}"/>
    <cellStyle name="Normal 2 3 2 2 4 2 2" xfId="4140" xr:uid="{00000000-0005-0000-0000-00006E150000}"/>
    <cellStyle name="Normal 2 3 2 2 4 2 2 2" xfId="14213" xr:uid="{00000000-0005-0000-0000-00006F150000}"/>
    <cellStyle name="Normal 2 3 2 2 4 2 2 2 2" xfId="44544" xr:uid="{00000000-0005-0000-0000-000070150000}"/>
    <cellStyle name="Normal 2 3 2 2 4 2 2 2 3" xfId="29311" xr:uid="{00000000-0005-0000-0000-000071150000}"/>
    <cellStyle name="Normal 2 3 2 2 4 2 2 3" xfId="9193" xr:uid="{00000000-0005-0000-0000-000072150000}"/>
    <cellStyle name="Normal 2 3 2 2 4 2 2 3 2" xfId="39527" xr:uid="{00000000-0005-0000-0000-000073150000}"/>
    <cellStyle name="Normal 2 3 2 2 4 2 2 3 3" xfId="24294" xr:uid="{00000000-0005-0000-0000-000074150000}"/>
    <cellStyle name="Normal 2 3 2 2 4 2 2 4" xfId="34514" xr:uid="{00000000-0005-0000-0000-000075150000}"/>
    <cellStyle name="Normal 2 3 2 2 4 2 2 5" xfId="19281" xr:uid="{00000000-0005-0000-0000-000076150000}"/>
    <cellStyle name="Normal 2 3 2 2 4 2 3" xfId="5832" xr:uid="{00000000-0005-0000-0000-000077150000}"/>
    <cellStyle name="Normal 2 3 2 2 4 2 3 2" xfId="15884" xr:uid="{00000000-0005-0000-0000-000078150000}"/>
    <cellStyle name="Normal 2 3 2 2 4 2 3 2 2" xfId="46215" xr:uid="{00000000-0005-0000-0000-000079150000}"/>
    <cellStyle name="Normal 2 3 2 2 4 2 3 2 3" xfId="30982" xr:uid="{00000000-0005-0000-0000-00007A150000}"/>
    <cellStyle name="Normal 2 3 2 2 4 2 3 3" xfId="10864" xr:uid="{00000000-0005-0000-0000-00007B150000}"/>
    <cellStyle name="Normal 2 3 2 2 4 2 3 3 2" xfId="41198" xr:uid="{00000000-0005-0000-0000-00007C150000}"/>
    <cellStyle name="Normal 2 3 2 2 4 2 3 3 3" xfId="25965" xr:uid="{00000000-0005-0000-0000-00007D150000}"/>
    <cellStyle name="Normal 2 3 2 2 4 2 3 4" xfId="36185" xr:uid="{00000000-0005-0000-0000-00007E150000}"/>
    <cellStyle name="Normal 2 3 2 2 4 2 3 5" xfId="20952" xr:uid="{00000000-0005-0000-0000-00007F150000}"/>
    <cellStyle name="Normal 2 3 2 2 4 2 4" xfId="12542" xr:uid="{00000000-0005-0000-0000-000080150000}"/>
    <cellStyle name="Normal 2 3 2 2 4 2 4 2" xfId="42873" xr:uid="{00000000-0005-0000-0000-000081150000}"/>
    <cellStyle name="Normal 2 3 2 2 4 2 4 3" xfId="27640" xr:uid="{00000000-0005-0000-0000-000082150000}"/>
    <cellStyle name="Normal 2 3 2 2 4 2 5" xfId="7521" xr:uid="{00000000-0005-0000-0000-000083150000}"/>
    <cellStyle name="Normal 2 3 2 2 4 2 5 2" xfId="37856" xr:uid="{00000000-0005-0000-0000-000084150000}"/>
    <cellStyle name="Normal 2 3 2 2 4 2 5 3" xfId="22623" xr:uid="{00000000-0005-0000-0000-000085150000}"/>
    <cellStyle name="Normal 2 3 2 2 4 2 6" xfId="32844" xr:uid="{00000000-0005-0000-0000-000086150000}"/>
    <cellStyle name="Normal 2 3 2 2 4 2 7" xfId="17610" xr:uid="{00000000-0005-0000-0000-000087150000}"/>
    <cellStyle name="Normal 2 3 2 2 4 3" xfId="3303" xr:uid="{00000000-0005-0000-0000-000088150000}"/>
    <cellStyle name="Normal 2 3 2 2 4 3 2" xfId="13377" xr:uid="{00000000-0005-0000-0000-000089150000}"/>
    <cellStyle name="Normal 2 3 2 2 4 3 2 2" xfId="43708" xr:uid="{00000000-0005-0000-0000-00008A150000}"/>
    <cellStyle name="Normal 2 3 2 2 4 3 2 3" xfId="28475" xr:uid="{00000000-0005-0000-0000-00008B150000}"/>
    <cellStyle name="Normal 2 3 2 2 4 3 3" xfId="8357" xr:uid="{00000000-0005-0000-0000-00008C150000}"/>
    <cellStyle name="Normal 2 3 2 2 4 3 3 2" xfId="38691" xr:uid="{00000000-0005-0000-0000-00008D150000}"/>
    <cellStyle name="Normal 2 3 2 2 4 3 3 3" xfId="23458" xr:uid="{00000000-0005-0000-0000-00008E150000}"/>
    <cellStyle name="Normal 2 3 2 2 4 3 4" xfId="33678" xr:uid="{00000000-0005-0000-0000-00008F150000}"/>
    <cellStyle name="Normal 2 3 2 2 4 3 5" xfId="18445" xr:uid="{00000000-0005-0000-0000-000090150000}"/>
    <cellStyle name="Normal 2 3 2 2 4 4" xfId="4996" xr:uid="{00000000-0005-0000-0000-000091150000}"/>
    <cellStyle name="Normal 2 3 2 2 4 4 2" xfId="15048" xr:uid="{00000000-0005-0000-0000-000092150000}"/>
    <cellStyle name="Normal 2 3 2 2 4 4 2 2" xfId="45379" xr:uid="{00000000-0005-0000-0000-000093150000}"/>
    <cellStyle name="Normal 2 3 2 2 4 4 2 3" xfId="30146" xr:uid="{00000000-0005-0000-0000-000094150000}"/>
    <cellStyle name="Normal 2 3 2 2 4 4 3" xfId="10028" xr:uid="{00000000-0005-0000-0000-000095150000}"/>
    <cellStyle name="Normal 2 3 2 2 4 4 3 2" xfId="40362" xr:uid="{00000000-0005-0000-0000-000096150000}"/>
    <cellStyle name="Normal 2 3 2 2 4 4 3 3" xfId="25129" xr:uid="{00000000-0005-0000-0000-000097150000}"/>
    <cellStyle name="Normal 2 3 2 2 4 4 4" xfId="35349" xr:uid="{00000000-0005-0000-0000-000098150000}"/>
    <cellStyle name="Normal 2 3 2 2 4 4 5" xfId="20116" xr:uid="{00000000-0005-0000-0000-000099150000}"/>
    <cellStyle name="Normal 2 3 2 2 4 5" xfId="11706" xr:uid="{00000000-0005-0000-0000-00009A150000}"/>
    <cellStyle name="Normal 2 3 2 2 4 5 2" xfId="42037" xr:uid="{00000000-0005-0000-0000-00009B150000}"/>
    <cellStyle name="Normal 2 3 2 2 4 5 3" xfId="26804" xr:uid="{00000000-0005-0000-0000-00009C150000}"/>
    <cellStyle name="Normal 2 3 2 2 4 6" xfId="6685" xr:uid="{00000000-0005-0000-0000-00009D150000}"/>
    <cellStyle name="Normal 2 3 2 2 4 6 2" xfId="37020" xr:uid="{00000000-0005-0000-0000-00009E150000}"/>
    <cellStyle name="Normal 2 3 2 2 4 6 3" xfId="21787" xr:uid="{00000000-0005-0000-0000-00009F150000}"/>
    <cellStyle name="Normal 2 3 2 2 4 7" xfId="32008" xr:uid="{00000000-0005-0000-0000-0000A0150000}"/>
    <cellStyle name="Normal 2 3 2 2 4 8" xfId="16774" xr:uid="{00000000-0005-0000-0000-0000A1150000}"/>
    <cellStyle name="Normal 2 3 2 2 5" xfId="2032" xr:uid="{00000000-0005-0000-0000-0000A2150000}"/>
    <cellStyle name="Normal 2 3 2 2 5 2" xfId="3722" xr:uid="{00000000-0005-0000-0000-0000A3150000}"/>
    <cellStyle name="Normal 2 3 2 2 5 2 2" xfId="13795" xr:uid="{00000000-0005-0000-0000-0000A4150000}"/>
    <cellStyle name="Normal 2 3 2 2 5 2 2 2" xfId="44126" xr:uid="{00000000-0005-0000-0000-0000A5150000}"/>
    <cellStyle name="Normal 2 3 2 2 5 2 2 3" xfId="28893" xr:uid="{00000000-0005-0000-0000-0000A6150000}"/>
    <cellStyle name="Normal 2 3 2 2 5 2 3" xfId="8775" xr:uid="{00000000-0005-0000-0000-0000A7150000}"/>
    <cellStyle name="Normal 2 3 2 2 5 2 3 2" xfId="39109" xr:uid="{00000000-0005-0000-0000-0000A8150000}"/>
    <cellStyle name="Normal 2 3 2 2 5 2 3 3" xfId="23876" xr:uid="{00000000-0005-0000-0000-0000A9150000}"/>
    <cellStyle name="Normal 2 3 2 2 5 2 4" xfId="34096" xr:uid="{00000000-0005-0000-0000-0000AA150000}"/>
    <cellStyle name="Normal 2 3 2 2 5 2 5" xfId="18863" xr:uid="{00000000-0005-0000-0000-0000AB150000}"/>
    <cellStyle name="Normal 2 3 2 2 5 3" xfId="5414" xr:uid="{00000000-0005-0000-0000-0000AC150000}"/>
    <cellStyle name="Normal 2 3 2 2 5 3 2" xfId="15466" xr:uid="{00000000-0005-0000-0000-0000AD150000}"/>
    <cellStyle name="Normal 2 3 2 2 5 3 2 2" xfId="45797" xr:uid="{00000000-0005-0000-0000-0000AE150000}"/>
    <cellStyle name="Normal 2 3 2 2 5 3 2 3" xfId="30564" xr:uid="{00000000-0005-0000-0000-0000AF150000}"/>
    <cellStyle name="Normal 2 3 2 2 5 3 3" xfId="10446" xr:uid="{00000000-0005-0000-0000-0000B0150000}"/>
    <cellStyle name="Normal 2 3 2 2 5 3 3 2" xfId="40780" xr:uid="{00000000-0005-0000-0000-0000B1150000}"/>
    <cellStyle name="Normal 2 3 2 2 5 3 3 3" xfId="25547" xr:uid="{00000000-0005-0000-0000-0000B2150000}"/>
    <cellStyle name="Normal 2 3 2 2 5 3 4" xfId="35767" xr:uid="{00000000-0005-0000-0000-0000B3150000}"/>
    <cellStyle name="Normal 2 3 2 2 5 3 5" xfId="20534" xr:uid="{00000000-0005-0000-0000-0000B4150000}"/>
    <cellStyle name="Normal 2 3 2 2 5 4" xfId="12124" xr:uid="{00000000-0005-0000-0000-0000B5150000}"/>
    <cellStyle name="Normal 2 3 2 2 5 4 2" xfId="42455" xr:uid="{00000000-0005-0000-0000-0000B6150000}"/>
    <cellStyle name="Normal 2 3 2 2 5 4 3" xfId="27222" xr:uid="{00000000-0005-0000-0000-0000B7150000}"/>
    <cellStyle name="Normal 2 3 2 2 5 5" xfId="7103" xr:uid="{00000000-0005-0000-0000-0000B8150000}"/>
    <cellStyle name="Normal 2 3 2 2 5 5 2" xfId="37438" xr:uid="{00000000-0005-0000-0000-0000B9150000}"/>
    <cellStyle name="Normal 2 3 2 2 5 5 3" xfId="22205" xr:uid="{00000000-0005-0000-0000-0000BA150000}"/>
    <cellStyle name="Normal 2 3 2 2 5 6" xfId="32426" xr:uid="{00000000-0005-0000-0000-0000BB150000}"/>
    <cellStyle name="Normal 2 3 2 2 5 7" xfId="17192" xr:uid="{00000000-0005-0000-0000-0000BC150000}"/>
    <cellStyle name="Normal 2 3 2 2 6" xfId="2885" xr:uid="{00000000-0005-0000-0000-0000BD150000}"/>
    <cellStyle name="Normal 2 3 2 2 6 2" xfId="12959" xr:uid="{00000000-0005-0000-0000-0000BE150000}"/>
    <cellStyle name="Normal 2 3 2 2 6 2 2" xfId="43290" xr:uid="{00000000-0005-0000-0000-0000BF150000}"/>
    <cellStyle name="Normal 2 3 2 2 6 2 3" xfId="28057" xr:uid="{00000000-0005-0000-0000-0000C0150000}"/>
    <cellStyle name="Normal 2 3 2 2 6 3" xfId="7939" xr:uid="{00000000-0005-0000-0000-0000C1150000}"/>
    <cellStyle name="Normal 2 3 2 2 6 3 2" xfId="38273" xr:uid="{00000000-0005-0000-0000-0000C2150000}"/>
    <cellStyle name="Normal 2 3 2 2 6 3 3" xfId="23040" xr:uid="{00000000-0005-0000-0000-0000C3150000}"/>
    <cellStyle name="Normal 2 3 2 2 6 4" xfId="33260" xr:uid="{00000000-0005-0000-0000-0000C4150000}"/>
    <cellStyle name="Normal 2 3 2 2 6 5" xfId="18027" xr:uid="{00000000-0005-0000-0000-0000C5150000}"/>
    <cellStyle name="Normal 2 3 2 2 7" xfId="4578" xr:uid="{00000000-0005-0000-0000-0000C6150000}"/>
    <cellStyle name="Normal 2 3 2 2 7 2" xfId="14630" xr:uid="{00000000-0005-0000-0000-0000C7150000}"/>
    <cellStyle name="Normal 2 3 2 2 7 2 2" xfId="44961" xr:uid="{00000000-0005-0000-0000-0000C8150000}"/>
    <cellStyle name="Normal 2 3 2 2 7 2 3" xfId="29728" xr:uid="{00000000-0005-0000-0000-0000C9150000}"/>
    <cellStyle name="Normal 2 3 2 2 7 3" xfId="9610" xr:uid="{00000000-0005-0000-0000-0000CA150000}"/>
    <cellStyle name="Normal 2 3 2 2 7 3 2" xfId="39944" xr:uid="{00000000-0005-0000-0000-0000CB150000}"/>
    <cellStyle name="Normal 2 3 2 2 7 3 3" xfId="24711" xr:uid="{00000000-0005-0000-0000-0000CC150000}"/>
    <cellStyle name="Normal 2 3 2 2 7 4" xfId="34931" xr:uid="{00000000-0005-0000-0000-0000CD150000}"/>
    <cellStyle name="Normal 2 3 2 2 7 5" xfId="19698" xr:uid="{00000000-0005-0000-0000-0000CE150000}"/>
    <cellStyle name="Normal 2 3 2 2 8" xfId="11288" xr:uid="{00000000-0005-0000-0000-0000CF150000}"/>
    <cellStyle name="Normal 2 3 2 2 8 2" xfId="41619" xr:uid="{00000000-0005-0000-0000-0000D0150000}"/>
    <cellStyle name="Normal 2 3 2 2 8 3" xfId="26386" xr:uid="{00000000-0005-0000-0000-0000D1150000}"/>
    <cellStyle name="Normal 2 3 2 2 9" xfId="6267" xr:uid="{00000000-0005-0000-0000-0000D2150000}"/>
    <cellStyle name="Normal 2 3 2 2 9 2" xfId="36602" xr:uid="{00000000-0005-0000-0000-0000D3150000}"/>
    <cellStyle name="Normal 2 3 2 2 9 3" xfId="21369" xr:uid="{00000000-0005-0000-0000-0000D4150000}"/>
    <cellStyle name="Normal 2 3 2 3" xfId="1231" xr:uid="{00000000-0005-0000-0000-0000D5150000}"/>
    <cellStyle name="Normal 2 3 2 3 10" xfId="16408" xr:uid="{00000000-0005-0000-0000-0000D6150000}"/>
    <cellStyle name="Normal 2 3 2 3 2" xfId="1450" xr:uid="{00000000-0005-0000-0000-0000D7150000}"/>
    <cellStyle name="Normal 2 3 2 3 2 2" xfId="1871" xr:uid="{00000000-0005-0000-0000-0000D8150000}"/>
    <cellStyle name="Normal 2 3 2 3 2 2 2" xfId="2710" xr:uid="{00000000-0005-0000-0000-0000D9150000}"/>
    <cellStyle name="Normal 2 3 2 3 2 2 2 2" xfId="4400" xr:uid="{00000000-0005-0000-0000-0000DA150000}"/>
    <cellStyle name="Normal 2 3 2 3 2 2 2 2 2" xfId="14473" xr:uid="{00000000-0005-0000-0000-0000DB150000}"/>
    <cellStyle name="Normal 2 3 2 3 2 2 2 2 2 2" xfId="44804" xr:uid="{00000000-0005-0000-0000-0000DC150000}"/>
    <cellStyle name="Normal 2 3 2 3 2 2 2 2 2 3" xfId="29571" xr:uid="{00000000-0005-0000-0000-0000DD150000}"/>
    <cellStyle name="Normal 2 3 2 3 2 2 2 2 3" xfId="9453" xr:uid="{00000000-0005-0000-0000-0000DE150000}"/>
    <cellStyle name="Normal 2 3 2 3 2 2 2 2 3 2" xfId="39787" xr:uid="{00000000-0005-0000-0000-0000DF150000}"/>
    <cellStyle name="Normal 2 3 2 3 2 2 2 2 3 3" xfId="24554" xr:uid="{00000000-0005-0000-0000-0000E0150000}"/>
    <cellStyle name="Normal 2 3 2 3 2 2 2 2 4" xfId="34774" xr:uid="{00000000-0005-0000-0000-0000E1150000}"/>
    <cellStyle name="Normal 2 3 2 3 2 2 2 2 5" xfId="19541" xr:uid="{00000000-0005-0000-0000-0000E2150000}"/>
    <cellStyle name="Normal 2 3 2 3 2 2 2 3" xfId="6092" xr:uid="{00000000-0005-0000-0000-0000E3150000}"/>
    <cellStyle name="Normal 2 3 2 3 2 2 2 3 2" xfId="16144" xr:uid="{00000000-0005-0000-0000-0000E4150000}"/>
    <cellStyle name="Normal 2 3 2 3 2 2 2 3 2 2" xfId="46475" xr:uid="{00000000-0005-0000-0000-0000E5150000}"/>
    <cellStyle name="Normal 2 3 2 3 2 2 2 3 2 3" xfId="31242" xr:uid="{00000000-0005-0000-0000-0000E6150000}"/>
    <cellStyle name="Normal 2 3 2 3 2 2 2 3 3" xfId="11124" xr:uid="{00000000-0005-0000-0000-0000E7150000}"/>
    <cellStyle name="Normal 2 3 2 3 2 2 2 3 3 2" xfId="41458" xr:uid="{00000000-0005-0000-0000-0000E8150000}"/>
    <cellStyle name="Normal 2 3 2 3 2 2 2 3 3 3" xfId="26225" xr:uid="{00000000-0005-0000-0000-0000E9150000}"/>
    <cellStyle name="Normal 2 3 2 3 2 2 2 3 4" xfId="36445" xr:uid="{00000000-0005-0000-0000-0000EA150000}"/>
    <cellStyle name="Normal 2 3 2 3 2 2 2 3 5" xfId="21212" xr:uid="{00000000-0005-0000-0000-0000EB150000}"/>
    <cellStyle name="Normal 2 3 2 3 2 2 2 4" xfId="12802" xr:uid="{00000000-0005-0000-0000-0000EC150000}"/>
    <cellStyle name="Normal 2 3 2 3 2 2 2 4 2" xfId="43133" xr:uid="{00000000-0005-0000-0000-0000ED150000}"/>
    <cellStyle name="Normal 2 3 2 3 2 2 2 4 3" xfId="27900" xr:uid="{00000000-0005-0000-0000-0000EE150000}"/>
    <cellStyle name="Normal 2 3 2 3 2 2 2 5" xfId="7781" xr:uid="{00000000-0005-0000-0000-0000EF150000}"/>
    <cellStyle name="Normal 2 3 2 3 2 2 2 5 2" xfId="38116" xr:uid="{00000000-0005-0000-0000-0000F0150000}"/>
    <cellStyle name="Normal 2 3 2 3 2 2 2 5 3" xfId="22883" xr:uid="{00000000-0005-0000-0000-0000F1150000}"/>
    <cellStyle name="Normal 2 3 2 3 2 2 2 6" xfId="33104" xr:uid="{00000000-0005-0000-0000-0000F2150000}"/>
    <cellStyle name="Normal 2 3 2 3 2 2 2 7" xfId="17870" xr:uid="{00000000-0005-0000-0000-0000F3150000}"/>
    <cellStyle name="Normal 2 3 2 3 2 2 3" xfId="3563" xr:uid="{00000000-0005-0000-0000-0000F4150000}"/>
    <cellStyle name="Normal 2 3 2 3 2 2 3 2" xfId="13637" xr:uid="{00000000-0005-0000-0000-0000F5150000}"/>
    <cellStyle name="Normal 2 3 2 3 2 2 3 2 2" xfId="43968" xr:uid="{00000000-0005-0000-0000-0000F6150000}"/>
    <cellStyle name="Normal 2 3 2 3 2 2 3 2 3" xfId="28735" xr:uid="{00000000-0005-0000-0000-0000F7150000}"/>
    <cellStyle name="Normal 2 3 2 3 2 2 3 3" xfId="8617" xr:uid="{00000000-0005-0000-0000-0000F8150000}"/>
    <cellStyle name="Normal 2 3 2 3 2 2 3 3 2" xfId="38951" xr:uid="{00000000-0005-0000-0000-0000F9150000}"/>
    <cellStyle name="Normal 2 3 2 3 2 2 3 3 3" xfId="23718" xr:uid="{00000000-0005-0000-0000-0000FA150000}"/>
    <cellStyle name="Normal 2 3 2 3 2 2 3 4" xfId="33938" xr:uid="{00000000-0005-0000-0000-0000FB150000}"/>
    <cellStyle name="Normal 2 3 2 3 2 2 3 5" xfId="18705" xr:uid="{00000000-0005-0000-0000-0000FC150000}"/>
    <cellStyle name="Normal 2 3 2 3 2 2 4" xfId="5256" xr:uid="{00000000-0005-0000-0000-0000FD150000}"/>
    <cellStyle name="Normal 2 3 2 3 2 2 4 2" xfId="15308" xr:uid="{00000000-0005-0000-0000-0000FE150000}"/>
    <cellStyle name="Normal 2 3 2 3 2 2 4 2 2" xfId="45639" xr:uid="{00000000-0005-0000-0000-0000FF150000}"/>
    <cellStyle name="Normal 2 3 2 3 2 2 4 2 3" xfId="30406" xr:uid="{00000000-0005-0000-0000-000000160000}"/>
    <cellStyle name="Normal 2 3 2 3 2 2 4 3" xfId="10288" xr:uid="{00000000-0005-0000-0000-000001160000}"/>
    <cellStyle name="Normal 2 3 2 3 2 2 4 3 2" xfId="40622" xr:uid="{00000000-0005-0000-0000-000002160000}"/>
    <cellStyle name="Normal 2 3 2 3 2 2 4 3 3" xfId="25389" xr:uid="{00000000-0005-0000-0000-000003160000}"/>
    <cellStyle name="Normal 2 3 2 3 2 2 4 4" xfId="35609" xr:uid="{00000000-0005-0000-0000-000004160000}"/>
    <cellStyle name="Normal 2 3 2 3 2 2 4 5" xfId="20376" xr:uid="{00000000-0005-0000-0000-000005160000}"/>
    <cellStyle name="Normal 2 3 2 3 2 2 5" xfId="11966" xr:uid="{00000000-0005-0000-0000-000006160000}"/>
    <cellStyle name="Normal 2 3 2 3 2 2 5 2" xfId="42297" xr:uid="{00000000-0005-0000-0000-000007160000}"/>
    <cellStyle name="Normal 2 3 2 3 2 2 5 3" xfId="27064" xr:uid="{00000000-0005-0000-0000-000008160000}"/>
    <cellStyle name="Normal 2 3 2 3 2 2 6" xfId="6945" xr:uid="{00000000-0005-0000-0000-000009160000}"/>
    <cellStyle name="Normal 2 3 2 3 2 2 6 2" xfId="37280" xr:uid="{00000000-0005-0000-0000-00000A160000}"/>
    <cellStyle name="Normal 2 3 2 3 2 2 6 3" xfId="22047" xr:uid="{00000000-0005-0000-0000-00000B160000}"/>
    <cellStyle name="Normal 2 3 2 3 2 2 7" xfId="32268" xr:uid="{00000000-0005-0000-0000-00000C160000}"/>
    <cellStyle name="Normal 2 3 2 3 2 2 8" xfId="17034" xr:uid="{00000000-0005-0000-0000-00000D160000}"/>
    <cellStyle name="Normal 2 3 2 3 2 3" xfId="2292" xr:uid="{00000000-0005-0000-0000-00000E160000}"/>
    <cellStyle name="Normal 2 3 2 3 2 3 2" xfId="3982" xr:uid="{00000000-0005-0000-0000-00000F160000}"/>
    <cellStyle name="Normal 2 3 2 3 2 3 2 2" xfId="14055" xr:uid="{00000000-0005-0000-0000-000010160000}"/>
    <cellStyle name="Normal 2 3 2 3 2 3 2 2 2" xfId="44386" xr:uid="{00000000-0005-0000-0000-000011160000}"/>
    <cellStyle name="Normal 2 3 2 3 2 3 2 2 3" xfId="29153" xr:uid="{00000000-0005-0000-0000-000012160000}"/>
    <cellStyle name="Normal 2 3 2 3 2 3 2 3" xfId="9035" xr:uid="{00000000-0005-0000-0000-000013160000}"/>
    <cellStyle name="Normal 2 3 2 3 2 3 2 3 2" xfId="39369" xr:uid="{00000000-0005-0000-0000-000014160000}"/>
    <cellStyle name="Normal 2 3 2 3 2 3 2 3 3" xfId="24136" xr:uid="{00000000-0005-0000-0000-000015160000}"/>
    <cellStyle name="Normal 2 3 2 3 2 3 2 4" xfId="34356" xr:uid="{00000000-0005-0000-0000-000016160000}"/>
    <cellStyle name="Normal 2 3 2 3 2 3 2 5" xfId="19123" xr:uid="{00000000-0005-0000-0000-000017160000}"/>
    <cellStyle name="Normal 2 3 2 3 2 3 3" xfId="5674" xr:uid="{00000000-0005-0000-0000-000018160000}"/>
    <cellStyle name="Normal 2 3 2 3 2 3 3 2" xfId="15726" xr:uid="{00000000-0005-0000-0000-000019160000}"/>
    <cellStyle name="Normal 2 3 2 3 2 3 3 2 2" xfId="46057" xr:uid="{00000000-0005-0000-0000-00001A160000}"/>
    <cellStyle name="Normal 2 3 2 3 2 3 3 2 3" xfId="30824" xr:uid="{00000000-0005-0000-0000-00001B160000}"/>
    <cellStyle name="Normal 2 3 2 3 2 3 3 3" xfId="10706" xr:uid="{00000000-0005-0000-0000-00001C160000}"/>
    <cellStyle name="Normal 2 3 2 3 2 3 3 3 2" xfId="41040" xr:uid="{00000000-0005-0000-0000-00001D160000}"/>
    <cellStyle name="Normal 2 3 2 3 2 3 3 3 3" xfId="25807" xr:uid="{00000000-0005-0000-0000-00001E160000}"/>
    <cellStyle name="Normal 2 3 2 3 2 3 3 4" xfId="36027" xr:uid="{00000000-0005-0000-0000-00001F160000}"/>
    <cellStyle name="Normal 2 3 2 3 2 3 3 5" xfId="20794" xr:uid="{00000000-0005-0000-0000-000020160000}"/>
    <cellStyle name="Normal 2 3 2 3 2 3 4" xfId="12384" xr:uid="{00000000-0005-0000-0000-000021160000}"/>
    <cellStyle name="Normal 2 3 2 3 2 3 4 2" xfId="42715" xr:uid="{00000000-0005-0000-0000-000022160000}"/>
    <cellStyle name="Normal 2 3 2 3 2 3 4 3" xfId="27482" xr:uid="{00000000-0005-0000-0000-000023160000}"/>
    <cellStyle name="Normal 2 3 2 3 2 3 5" xfId="7363" xr:uid="{00000000-0005-0000-0000-000024160000}"/>
    <cellStyle name="Normal 2 3 2 3 2 3 5 2" xfId="37698" xr:uid="{00000000-0005-0000-0000-000025160000}"/>
    <cellStyle name="Normal 2 3 2 3 2 3 5 3" xfId="22465" xr:uid="{00000000-0005-0000-0000-000026160000}"/>
    <cellStyle name="Normal 2 3 2 3 2 3 6" xfId="32686" xr:uid="{00000000-0005-0000-0000-000027160000}"/>
    <cellStyle name="Normal 2 3 2 3 2 3 7" xfId="17452" xr:uid="{00000000-0005-0000-0000-000028160000}"/>
    <cellStyle name="Normal 2 3 2 3 2 4" xfId="3145" xr:uid="{00000000-0005-0000-0000-000029160000}"/>
    <cellStyle name="Normal 2 3 2 3 2 4 2" xfId="13219" xr:uid="{00000000-0005-0000-0000-00002A160000}"/>
    <cellStyle name="Normal 2 3 2 3 2 4 2 2" xfId="43550" xr:uid="{00000000-0005-0000-0000-00002B160000}"/>
    <cellStyle name="Normal 2 3 2 3 2 4 2 3" xfId="28317" xr:uid="{00000000-0005-0000-0000-00002C160000}"/>
    <cellStyle name="Normal 2 3 2 3 2 4 3" xfId="8199" xr:uid="{00000000-0005-0000-0000-00002D160000}"/>
    <cellStyle name="Normal 2 3 2 3 2 4 3 2" xfId="38533" xr:uid="{00000000-0005-0000-0000-00002E160000}"/>
    <cellStyle name="Normal 2 3 2 3 2 4 3 3" xfId="23300" xr:uid="{00000000-0005-0000-0000-00002F160000}"/>
    <cellStyle name="Normal 2 3 2 3 2 4 4" xfId="33520" xr:uid="{00000000-0005-0000-0000-000030160000}"/>
    <cellStyle name="Normal 2 3 2 3 2 4 5" xfId="18287" xr:uid="{00000000-0005-0000-0000-000031160000}"/>
    <cellStyle name="Normal 2 3 2 3 2 5" xfId="4838" xr:uid="{00000000-0005-0000-0000-000032160000}"/>
    <cellStyle name="Normal 2 3 2 3 2 5 2" xfId="14890" xr:uid="{00000000-0005-0000-0000-000033160000}"/>
    <cellStyle name="Normal 2 3 2 3 2 5 2 2" xfId="45221" xr:uid="{00000000-0005-0000-0000-000034160000}"/>
    <cellStyle name="Normal 2 3 2 3 2 5 2 3" xfId="29988" xr:uid="{00000000-0005-0000-0000-000035160000}"/>
    <cellStyle name="Normal 2 3 2 3 2 5 3" xfId="9870" xr:uid="{00000000-0005-0000-0000-000036160000}"/>
    <cellStyle name="Normal 2 3 2 3 2 5 3 2" xfId="40204" xr:uid="{00000000-0005-0000-0000-000037160000}"/>
    <cellStyle name="Normal 2 3 2 3 2 5 3 3" xfId="24971" xr:uid="{00000000-0005-0000-0000-000038160000}"/>
    <cellStyle name="Normal 2 3 2 3 2 5 4" xfId="35191" xr:uid="{00000000-0005-0000-0000-000039160000}"/>
    <cellStyle name="Normal 2 3 2 3 2 5 5" xfId="19958" xr:uid="{00000000-0005-0000-0000-00003A160000}"/>
    <cellStyle name="Normal 2 3 2 3 2 6" xfId="11548" xr:uid="{00000000-0005-0000-0000-00003B160000}"/>
    <cellStyle name="Normal 2 3 2 3 2 6 2" xfId="41879" xr:uid="{00000000-0005-0000-0000-00003C160000}"/>
    <cellStyle name="Normal 2 3 2 3 2 6 3" xfId="26646" xr:uid="{00000000-0005-0000-0000-00003D160000}"/>
    <cellStyle name="Normal 2 3 2 3 2 7" xfId="6527" xr:uid="{00000000-0005-0000-0000-00003E160000}"/>
    <cellStyle name="Normal 2 3 2 3 2 7 2" xfId="36862" xr:uid="{00000000-0005-0000-0000-00003F160000}"/>
    <cellStyle name="Normal 2 3 2 3 2 7 3" xfId="21629" xr:uid="{00000000-0005-0000-0000-000040160000}"/>
    <cellStyle name="Normal 2 3 2 3 2 8" xfId="31850" xr:uid="{00000000-0005-0000-0000-000041160000}"/>
    <cellStyle name="Normal 2 3 2 3 2 9" xfId="16616" xr:uid="{00000000-0005-0000-0000-000042160000}"/>
    <cellStyle name="Normal 2 3 2 3 3" xfId="1663" xr:uid="{00000000-0005-0000-0000-000043160000}"/>
    <cellStyle name="Normal 2 3 2 3 3 2" xfId="2502" xr:uid="{00000000-0005-0000-0000-000044160000}"/>
    <cellStyle name="Normal 2 3 2 3 3 2 2" xfId="4192" xr:uid="{00000000-0005-0000-0000-000045160000}"/>
    <cellStyle name="Normal 2 3 2 3 3 2 2 2" xfId="14265" xr:uid="{00000000-0005-0000-0000-000046160000}"/>
    <cellStyle name="Normal 2 3 2 3 3 2 2 2 2" xfId="44596" xr:uid="{00000000-0005-0000-0000-000047160000}"/>
    <cellStyle name="Normal 2 3 2 3 3 2 2 2 3" xfId="29363" xr:uid="{00000000-0005-0000-0000-000048160000}"/>
    <cellStyle name="Normal 2 3 2 3 3 2 2 3" xfId="9245" xr:uid="{00000000-0005-0000-0000-000049160000}"/>
    <cellStyle name="Normal 2 3 2 3 3 2 2 3 2" xfId="39579" xr:uid="{00000000-0005-0000-0000-00004A160000}"/>
    <cellStyle name="Normal 2 3 2 3 3 2 2 3 3" xfId="24346" xr:uid="{00000000-0005-0000-0000-00004B160000}"/>
    <cellStyle name="Normal 2 3 2 3 3 2 2 4" xfId="34566" xr:uid="{00000000-0005-0000-0000-00004C160000}"/>
    <cellStyle name="Normal 2 3 2 3 3 2 2 5" xfId="19333" xr:uid="{00000000-0005-0000-0000-00004D160000}"/>
    <cellStyle name="Normal 2 3 2 3 3 2 3" xfId="5884" xr:uid="{00000000-0005-0000-0000-00004E160000}"/>
    <cellStyle name="Normal 2 3 2 3 3 2 3 2" xfId="15936" xr:uid="{00000000-0005-0000-0000-00004F160000}"/>
    <cellStyle name="Normal 2 3 2 3 3 2 3 2 2" xfId="46267" xr:uid="{00000000-0005-0000-0000-000050160000}"/>
    <cellStyle name="Normal 2 3 2 3 3 2 3 2 3" xfId="31034" xr:uid="{00000000-0005-0000-0000-000051160000}"/>
    <cellStyle name="Normal 2 3 2 3 3 2 3 3" xfId="10916" xr:uid="{00000000-0005-0000-0000-000052160000}"/>
    <cellStyle name="Normal 2 3 2 3 3 2 3 3 2" xfId="41250" xr:uid="{00000000-0005-0000-0000-000053160000}"/>
    <cellStyle name="Normal 2 3 2 3 3 2 3 3 3" xfId="26017" xr:uid="{00000000-0005-0000-0000-000054160000}"/>
    <cellStyle name="Normal 2 3 2 3 3 2 3 4" xfId="36237" xr:uid="{00000000-0005-0000-0000-000055160000}"/>
    <cellStyle name="Normal 2 3 2 3 3 2 3 5" xfId="21004" xr:uid="{00000000-0005-0000-0000-000056160000}"/>
    <cellStyle name="Normal 2 3 2 3 3 2 4" xfId="12594" xr:uid="{00000000-0005-0000-0000-000057160000}"/>
    <cellStyle name="Normal 2 3 2 3 3 2 4 2" xfId="42925" xr:uid="{00000000-0005-0000-0000-000058160000}"/>
    <cellStyle name="Normal 2 3 2 3 3 2 4 3" xfId="27692" xr:uid="{00000000-0005-0000-0000-000059160000}"/>
    <cellStyle name="Normal 2 3 2 3 3 2 5" xfId="7573" xr:uid="{00000000-0005-0000-0000-00005A160000}"/>
    <cellStyle name="Normal 2 3 2 3 3 2 5 2" xfId="37908" xr:uid="{00000000-0005-0000-0000-00005B160000}"/>
    <cellStyle name="Normal 2 3 2 3 3 2 5 3" xfId="22675" xr:uid="{00000000-0005-0000-0000-00005C160000}"/>
    <cellStyle name="Normal 2 3 2 3 3 2 6" xfId="32896" xr:uid="{00000000-0005-0000-0000-00005D160000}"/>
    <cellStyle name="Normal 2 3 2 3 3 2 7" xfId="17662" xr:uid="{00000000-0005-0000-0000-00005E160000}"/>
    <cellStyle name="Normal 2 3 2 3 3 3" xfId="3355" xr:uid="{00000000-0005-0000-0000-00005F160000}"/>
    <cellStyle name="Normal 2 3 2 3 3 3 2" xfId="13429" xr:uid="{00000000-0005-0000-0000-000060160000}"/>
    <cellStyle name="Normal 2 3 2 3 3 3 2 2" xfId="43760" xr:uid="{00000000-0005-0000-0000-000061160000}"/>
    <cellStyle name="Normal 2 3 2 3 3 3 2 3" xfId="28527" xr:uid="{00000000-0005-0000-0000-000062160000}"/>
    <cellStyle name="Normal 2 3 2 3 3 3 3" xfId="8409" xr:uid="{00000000-0005-0000-0000-000063160000}"/>
    <cellStyle name="Normal 2 3 2 3 3 3 3 2" xfId="38743" xr:uid="{00000000-0005-0000-0000-000064160000}"/>
    <cellStyle name="Normal 2 3 2 3 3 3 3 3" xfId="23510" xr:uid="{00000000-0005-0000-0000-000065160000}"/>
    <cellStyle name="Normal 2 3 2 3 3 3 4" xfId="33730" xr:uid="{00000000-0005-0000-0000-000066160000}"/>
    <cellStyle name="Normal 2 3 2 3 3 3 5" xfId="18497" xr:uid="{00000000-0005-0000-0000-000067160000}"/>
    <cellStyle name="Normal 2 3 2 3 3 4" xfId="5048" xr:uid="{00000000-0005-0000-0000-000068160000}"/>
    <cellStyle name="Normal 2 3 2 3 3 4 2" xfId="15100" xr:uid="{00000000-0005-0000-0000-000069160000}"/>
    <cellStyle name="Normal 2 3 2 3 3 4 2 2" xfId="45431" xr:uid="{00000000-0005-0000-0000-00006A160000}"/>
    <cellStyle name="Normal 2 3 2 3 3 4 2 3" xfId="30198" xr:uid="{00000000-0005-0000-0000-00006B160000}"/>
    <cellStyle name="Normal 2 3 2 3 3 4 3" xfId="10080" xr:uid="{00000000-0005-0000-0000-00006C160000}"/>
    <cellStyle name="Normal 2 3 2 3 3 4 3 2" xfId="40414" xr:uid="{00000000-0005-0000-0000-00006D160000}"/>
    <cellStyle name="Normal 2 3 2 3 3 4 3 3" xfId="25181" xr:uid="{00000000-0005-0000-0000-00006E160000}"/>
    <cellStyle name="Normal 2 3 2 3 3 4 4" xfId="35401" xr:uid="{00000000-0005-0000-0000-00006F160000}"/>
    <cellStyle name="Normal 2 3 2 3 3 4 5" xfId="20168" xr:uid="{00000000-0005-0000-0000-000070160000}"/>
    <cellStyle name="Normal 2 3 2 3 3 5" xfId="11758" xr:uid="{00000000-0005-0000-0000-000071160000}"/>
    <cellStyle name="Normal 2 3 2 3 3 5 2" xfId="42089" xr:uid="{00000000-0005-0000-0000-000072160000}"/>
    <cellStyle name="Normal 2 3 2 3 3 5 3" xfId="26856" xr:uid="{00000000-0005-0000-0000-000073160000}"/>
    <cellStyle name="Normal 2 3 2 3 3 6" xfId="6737" xr:uid="{00000000-0005-0000-0000-000074160000}"/>
    <cellStyle name="Normal 2 3 2 3 3 6 2" xfId="37072" xr:uid="{00000000-0005-0000-0000-000075160000}"/>
    <cellStyle name="Normal 2 3 2 3 3 6 3" xfId="21839" xr:uid="{00000000-0005-0000-0000-000076160000}"/>
    <cellStyle name="Normal 2 3 2 3 3 7" xfId="32060" xr:uid="{00000000-0005-0000-0000-000077160000}"/>
    <cellStyle name="Normal 2 3 2 3 3 8" xfId="16826" xr:uid="{00000000-0005-0000-0000-000078160000}"/>
    <cellStyle name="Normal 2 3 2 3 4" xfId="2084" xr:uid="{00000000-0005-0000-0000-000079160000}"/>
    <cellStyle name="Normal 2 3 2 3 4 2" xfId="3774" xr:uid="{00000000-0005-0000-0000-00007A160000}"/>
    <cellStyle name="Normal 2 3 2 3 4 2 2" xfId="13847" xr:uid="{00000000-0005-0000-0000-00007B160000}"/>
    <cellStyle name="Normal 2 3 2 3 4 2 2 2" xfId="44178" xr:uid="{00000000-0005-0000-0000-00007C160000}"/>
    <cellStyle name="Normal 2 3 2 3 4 2 2 3" xfId="28945" xr:uid="{00000000-0005-0000-0000-00007D160000}"/>
    <cellStyle name="Normal 2 3 2 3 4 2 3" xfId="8827" xr:uid="{00000000-0005-0000-0000-00007E160000}"/>
    <cellStyle name="Normal 2 3 2 3 4 2 3 2" xfId="39161" xr:uid="{00000000-0005-0000-0000-00007F160000}"/>
    <cellStyle name="Normal 2 3 2 3 4 2 3 3" xfId="23928" xr:uid="{00000000-0005-0000-0000-000080160000}"/>
    <cellStyle name="Normal 2 3 2 3 4 2 4" xfId="34148" xr:uid="{00000000-0005-0000-0000-000081160000}"/>
    <cellStyle name="Normal 2 3 2 3 4 2 5" xfId="18915" xr:uid="{00000000-0005-0000-0000-000082160000}"/>
    <cellStyle name="Normal 2 3 2 3 4 3" xfId="5466" xr:uid="{00000000-0005-0000-0000-000083160000}"/>
    <cellStyle name="Normal 2 3 2 3 4 3 2" xfId="15518" xr:uid="{00000000-0005-0000-0000-000084160000}"/>
    <cellStyle name="Normal 2 3 2 3 4 3 2 2" xfId="45849" xr:uid="{00000000-0005-0000-0000-000085160000}"/>
    <cellStyle name="Normal 2 3 2 3 4 3 2 3" xfId="30616" xr:uid="{00000000-0005-0000-0000-000086160000}"/>
    <cellStyle name="Normal 2 3 2 3 4 3 3" xfId="10498" xr:uid="{00000000-0005-0000-0000-000087160000}"/>
    <cellStyle name="Normal 2 3 2 3 4 3 3 2" xfId="40832" xr:uid="{00000000-0005-0000-0000-000088160000}"/>
    <cellStyle name="Normal 2 3 2 3 4 3 3 3" xfId="25599" xr:uid="{00000000-0005-0000-0000-000089160000}"/>
    <cellStyle name="Normal 2 3 2 3 4 3 4" xfId="35819" xr:uid="{00000000-0005-0000-0000-00008A160000}"/>
    <cellStyle name="Normal 2 3 2 3 4 3 5" xfId="20586" xr:uid="{00000000-0005-0000-0000-00008B160000}"/>
    <cellStyle name="Normal 2 3 2 3 4 4" xfId="12176" xr:uid="{00000000-0005-0000-0000-00008C160000}"/>
    <cellStyle name="Normal 2 3 2 3 4 4 2" xfId="42507" xr:uid="{00000000-0005-0000-0000-00008D160000}"/>
    <cellStyle name="Normal 2 3 2 3 4 4 3" xfId="27274" xr:uid="{00000000-0005-0000-0000-00008E160000}"/>
    <cellStyle name="Normal 2 3 2 3 4 5" xfId="7155" xr:uid="{00000000-0005-0000-0000-00008F160000}"/>
    <cellStyle name="Normal 2 3 2 3 4 5 2" xfId="37490" xr:uid="{00000000-0005-0000-0000-000090160000}"/>
    <cellStyle name="Normal 2 3 2 3 4 5 3" xfId="22257" xr:uid="{00000000-0005-0000-0000-000091160000}"/>
    <cellStyle name="Normal 2 3 2 3 4 6" xfId="32478" xr:uid="{00000000-0005-0000-0000-000092160000}"/>
    <cellStyle name="Normal 2 3 2 3 4 7" xfId="17244" xr:uid="{00000000-0005-0000-0000-000093160000}"/>
    <cellStyle name="Normal 2 3 2 3 5" xfId="2937" xr:uid="{00000000-0005-0000-0000-000094160000}"/>
    <cellStyle name="Normal 2 3 2 3 5 2" xfId="13011" xr:uid="{00000000-0005-0000-0000-000095160000}"/>
    <cellStyle name="Normal 2 3 2 3 5 2 2" xfId="43342" xr:uid="{00000000-0005-0000-0000-000096160000}"/>
    <cellStyle name="Normal 2 3 2 3 5 2 3" xfId="28109" xr:uid="{00000000-0005-0000-0000-000097160000}"/>
    <cellStyle name="Normal 2 3 2 3 5 3" xfId="7991" xr:uid="{00000000-0005-0000-0000-000098160000}"/>
    <cellStyle name="Normal 2 3 2 3 5 3 2" xfId="38325" xr:uid="{00000000-0005-0000-0000-000099160000}"/>
    <cellStyle name="Normal 2 3 2 3 5 3 3" xfId="23092" xr:uid="{00000000-0005-0000-0000-00009A160000}"/>
    <cellStyle name="Normal 2 3 2 3 5 4" xfId="33312" xr:uid="{00000000-0005-0000-0000-00009B160000}"/>
    <cellStyle name="Normal 2 3 2 3 5 5" xfId="18079" xr:uid="{00000000-0005-0000-0000-00009C160000}"/>
    <cellStyle name="Normal 2 3 2 3 6" xfId="4630" xr:uid="{00000000-0005-0000-0000-00009D160000}"/>
    <cellStyle name="Normal 2 3 2 3 6 2" xfId="14682" xr:uid="{00000000-0005-0000-0000-00009E160000}"/>
    <cellStyle name="Normal 2 3 2 3 6 2 2" xfId="45013" xr:uid="{00000000-0005-0000-0000-00009F160000}"/>
    <cellStyle name="Normal 2 3 2 3 6 2 3" xfId="29780" xr:uid="{00000000-0005-0000-0000-0000A0160000}"/>
    <cellStyle name="Normal 2 3 2 3 6 3" xfId="9662" xr:uid="{00000000-0005-0000-0000-0000A1160000}"/>
    <cellStyle name="Normal 2 3 2 3 6 3 2" xfId="39996" xr:uid="{00000000-0005-0000-0000-0000A2160000}"/>
    <cellStyle name="Normal 2 3 2 3 6 3 3" xfId="24763" xr:uid="{00000000-0005-0000-0000-0000A3160000}"/>
    <cellStyle name="Normal 2 3 2 3 6 4" xfId="34983" xr:uid="{00000000-0005-0000-0000-0000A4160000}"/>
    <cellStyle name="Normal 2 3 2 3 6 5" xfId="19750" xr:uid="{00000000-0005-0000-0000-0000A5160000}"/>
    <cellStyle name="Normal 2 3 2 3 7" xfId="11340" xr:uid="{00000000-0005-0000-0000-0000A6160000}"/>
    <cellStyle name="Normal 2 3 2 3 7 2" xfId="41671" xr:uid="{00000000-0005-0000-0000-0000A7160000}"/>
    <cellStyle name="Normal 2 3 2 3 7 3" xfId="26438" xr:uid="{00000000-0005-0000-0000-0000A8160000}"/>
    <cellStyle name="Normal 2 3 2 3 8" xfId="6319" xr:uid="{00000000-0005-0000-0000-0000A9160000}"/>
    <cellStyle name="Normal 2 3 2 3 8 2" xfId="36654" xr:uid="{00000000-0005-0000-0000-0000AA160000}"/>
    <cellStyle name="Normal 2 3 2 3 8 3" xfId="21421" xr:uid="{00000000-0005-0000-0000-0000AB160000}"/>
    <cellStyle name="Normal 2 3 2 3 9" xfId="31643" xr:uid="{00000000-0005-0000-0000-0000AC160000}"/>
    <cellStyle name="Normal 2 3 2 4" xfId="1344" xr:uid="{00000000-0005-0000-0000-0000AD160000}"/>
    <cellStyle name="Normal 2 3 2 4 2" xfId="1767" xr:uid="{00000000-0005-0000-0000-0000AE160000}"/>
    <cellStyle name="Normal 2 3 2 4 2 2" xfId="2606" xr:uid="{00000000-0005-0000-0000-0000AF160000}"/>
    <cellStyle name="Normal 2 3 2 4 2 2 2" xfId="4296" xr:uid="{00000000-0005-0000-0000-0000B0160000}"/>
    <cellStyle name="Normal 2 3 2 4 2 2 2 2" xfId="14369" xr:uid="{00000000-0005-0000-0000-0000B1160000}"/>
    <cellStyle name="Normal 2 3 2 4 2 2 2 2 2" xfId="44700" xr:uid="{00000000-0005-0000-0000-0000B2160000}"/>
    <cellStyle name="Normal 2 3 2 4 2 2 2 2 3" xfId="29467" xr:uid="{00000000-0005-0000-0000-0000B3160000}"/>
    <cellStyle name="Normal 2 3 2 4 2 2 2 3" xfId="9349" xr:uid="{00000000-0005-0000-0000-0000B4160000}"/>
    <cellStyle name="Normal 2 3 2 4 2 2 2 3 2" xfId="39683" xr:uid="{00000000-0005-0000-0000-0000B5160000}"/>
    <cellStyle name="Normal 2 3 2 4 2 2 2 3 3" xfId="24450" xr:uid="{00000000-0005-0000-0000-0000B6160000}"/>
    <cellStyle name="Normal 2 3 2 4 2 2 2 4" xfId="34670" xr:uid="{00000000-0005-0000-0000-0000B7160000}"/>
    <cellStyle name="Normal 2 3 2 4 2 2 2 5" xfId="19437" xr:uid="{00000000-0005-0000-0000-0000B8160000}"/>
    <cellStyle name="Normal 2 3 2 4 2 2 3" xfId="5988" xr:uid="{00000000-0005-0000-0000-0000B9160000}"/>
    <cellStyle name="Normal 2 3 2 4 2 2 3 2" xfId="16040" xr:uid="{00000000-0005-0000-0000-0000BA160000}"/>
    <cellStyle name="Normal 2 3 2 4 2 2 3 2 2" xfId="46371" xr:uid="{00000000-0005-0000-0000-0000BB160000}"/>
    <cellStyle name="Normal 2 3 2 4 2 2 3 2 3" xfId="31138" xr:uid="{00000000-0005-0000-0000-0000BC160000}"/>
    <cellStyle name="Normal 2 3 2 4 2 2 3 3" xfId="11020" xr:uid="{00000000-0005-0000-0000-0000BD160000}"/>
    <cellStyle name="Normal 2 3 2 4 2 2 3 3 2" xfId="41354" xr:uid="{00000000-0005-0000-0000-0000BE160000}"/>
    <cellStyle name="Normal 2 3 2 4 2 2 3 3 3" xfId="26121" xr:uid="{00000000-0005-0000-0000-0000BF160000}"/>
    <cellStyle name="Normal 2 3 2 4 2 2 3 4" xfId="36341" xr:uid="{00000000-0005-0000-0000-0000C0160000}"/>
    <cellStyle name="Normal 2 3 2 4 2 2 3 5" xfId="21108" xr:uid="{00000000-0005-0000-0000-0000C1160000}"/>
    <cellStyle name="Normal 2 3 2 4 2 2 4" xfId="12698" xr:uid="{00000000-0005-0000-0000-0000C2160000}"/>
    <cellStyle name="Normal 2 3 2 4 2 2 4 2" xfId="43029" xr:uid="{00000000-0005-0000-0000-0000C3160000}"/>
    <cellStyle name="Normal 2 3 2 4 2 2 4 3" xfId="27796" xr:uid="{00000000-0005-0000-0000-0000C4160000}"/>
    <cellStyle name="Normal 2 3 2 4 2 2 5" xfId="7677" xr:uid="{00000000-0005-0000-0000-0000C5160000}"/>
    <cellStyle name="Normal 2 3 2 4 2 2 5 2" xfId="38012" xr:uid="{00000000-0005-0000-0000-0000C6160000}"/>
    <cellStyle name="Normal 2 3 2 4 2 2 5 3" xfId="22779" xr:uid="{00000000-0005-0000-0000-0000C7160000}"/>
    <cellStyle name="Normal 2 3 2 4 2 2 6" xfId="33000" xr:uid="{00000000-0005-0000-0000-0000C8160000}"/>
    <cellStyle name="Normal 2 3 2 4 2 2 7" xfId="17766" xr:uid="{00000000-0005-0000-0000-0000C9160000}"/>
    <cellStyle name="Normal 2 3 2 4 2 3" xfId="3459" xr:uid="{00000000-0005-0000-0000-0000CA160000}"/>
    <cellStyle name="Normal 2 3 2 4 2 3 2" xfId="13533" xr:uid="{00000000-0005-0000-0000-0000CB160000}"/>
    <cellStyle name="Normal 2 3 2 4 2 3 2 2" xfId="43864" xr:uid="{00000000-0005-0000-0000-0000CC160000}"/>
    <cellStyle name="Normal 2 3 2 4 2 3 2 3" xfId="28631" xr:uid="{00000000-0005-0000-0000-0000CD160000}"/>
    <cellStyle name="Normal 2 3 2 4 2 3 3" xfId="8513" xr:uid="{00000000-0005-0000-0000-0000CE160000}"/>
    <cellStyle name="Normal 2 3 2 4 2 3 3 2" xfId="38847" xr:uid="{00000000-0005-0000-0000-0000CF160000}"/>
    <cellStyle name="Normal 2 3 2 4 2 3 3 3" xfId="23614" xr:uid="{00000000-0005-0000-0000-0000D0160000}"/>
    <cellStyle name="Normal 2 3 2 4 2 3 4" xfId="33834" xr:uid="{00000000-0005-0000-0000-0000D1160000}"/>
    <cellStyle name="Normal 2 3 2 4 2 3 5" xfId="18601" xr:uid="{00000000-0005-0000-0000-0000D2160000}"/>
    <cellStyle name="Normal 2 3 2 4 2 4" xfId="5152" xr:uid="{00000000-0005-0000-0000-0000D3160000}"/>
    <cellStyle name="Normal 2 3 2 4 2 4 2" xfId="15204" xr:uid="{00000000-0005-0000-0000-0000D4160000}"/>
    <cellStyle name="Normal 2 3 2 4 2 4 2 2" xfId="45535" xr:uid="{00000000-0005-0000-0000-0000D5160000}"/>
    <cellStyle name="Normal 2 3 2 4 2 4 2 3" xfId="30302" xr:uid="{00000000-0005-0000-0000-0000D6160000}"/>
    <cellStyle name="Normal 2 3 2 4 2 4 3" xfId="10184" xr:uid="{00000000-0005-0000-0000-0000D7160000}"/>
    <cellStyle name="Normal 2 3 2 4 2 4 3 2" xfId="40518" xr:uid="{00000000-0005-0000-0000-0000D8160000}"/>
    <cellStyle name="Normal 2 3 2 4 2 4 3 3" xfId="25285" xr:uid="{00000000-0005-0000-0000-0000D9160000}"/>
    <cellStyle name="Normal 2 3 2 4 2 4 4" xfId="35505" xr:uid="{00000000-0005-0000-0000-0000DA160000}"/>
    <cellStyle name="Normal 2 3 2 4 2 4 5" xfId="20272" xr:uid="{00000000-0005-0000-0000-0000DB160000}"/>
    <cellStyle name="Normal 2 3 2 4 2 5" xfId="11862" xr:uid="{00000000-0005-0000-0000-0000DC160000}"/>
    <cellStyle name="Normal 2 3 2 4 2 5 2" xfId="42193" xr:uid="{00000000-0005-0000-0000-0000DD160000}"/>
    <cellStyle name="Normal 2 3 2 4 2 5 3" xfId="26960" xr:uid="{00000000-0005-0000-0000-0000DE160000}"/>
    <cellStyle name="Normal 2 3 2 4 2 6" xfId="6841" xr:uid="{00000000-0005-0000-0000-0000DF160000}"/>
    <cellStyle name="Normal 2 3 2 4 2 6 2" xfId="37176" xr:uid="{00000000-0005-0000-0000-0000E0160000}"/>
    <cellStyle name="Normal 2 3 2 4 2 6 3" xfId="21943" xr:uid="{00000000-0005-0000-0000-0000E1160000}"/>
    <cellStyle name="Normal 2 3 2 4 2 7" xfId="32164" xr:uid="{00000000-0005-0000-0000-0000E2160000}"/>
    <cellStyle name="Normal 2 3 2 4 2 8" xfId="16930" xr:uid="{00000000-0005-0000-0000-0000E3160000}"/>
    <cellStyle name="Normal 2 3 2 4 3" xfId="2188" xr:uid="{00000000-0005-0000-0000-0000E4160000}"/>
    <cellStyle name="Normal 2 3 2 4 3 2" xfId="3878" xr:uid="{00000000-0005-0000-0000-0000E5160000}"/>
    <cellStyle name="Normal 2 3 2 4 3 2 2" xfId="13951" xr:uid="{00000000-0005-0000-0000-0000E6160000}"/>
    <cellStyle name="Normal 2 3 2 4 3 2 2 2" xfId="44282" xr:uid="{00000000-0005-0000-0000-0000E7160000}"/>
    <cellStyle name="Normal 2 3 2 4 3 2 2 3" xfId="29049" xr:uid="{00000000-0005-0000-0000-0000E8160000}"/>
    <cellStyle name="Normal 2 3 2 4 3 2 3" xfId="8931" xr:uid="{00000000-0005-0000-0000-0000E9160000}"/>
    <cellStyle name="Normal 2 3 2 4 3 2 3 2" xfId="39265" xr:uid="{00000000-0005-0000-0000-0000EA160000}"/>
    <cellStyle name="Normal 2 3 2 4 3 2 3 3" xfId="24032" xr:uid="{00000000-0005-0000-0000-0000EB160000}"/>
    <cellStyle name="Normal 2 3 2 4 3 2 4" xfId="34252" xr:uid="{00000000-0005-0000-0000-0000EC160000}"/>
    <cellStyle name="Normal 2 3 2 4 3 2 5" xfId="19019" xr:uid="{00000000-0005-0000-0000-0000ED160000}"/>
    <cellStyle name="Normal 2 3 2 4 3 3" xfId="5570" xr:uid="{00000000-0005-0000-0000-0000EE160000}"/>
    <cellStyle name="Normal 2 3 2 4 3 3 2" xfId="15622" xr:uid="{00000000-0005-0000-0000-0000EF160000}"/>
    <cellStyle name="Normal 2 3 2 4 3 3 2 2" xfId="45953" xr:uid="{00000000-0005-0000-0000-0000F0160000}"/>
    <cellStyle name="Normal 2 3 2 4 3 3 2 3" xfId="30720" xr:uid="{00000000-0005-0000-0000-0000F1160000}"/>
    <cellStyle name="Normal 2 3 2 4 3 3 3" xfId="10602" xr:uid="{00000000-0005-0000-0000-0000F2160000}"/>
    <cellStyle name="Normal 2 3 2 4 3 3 3 2" xfId="40936" xr:uid="{00000000-0005-0000-0000-0000F3160000}"/>
    <cellStyle name="Normal 2 3 2 4 3 3 3 3" xfId="25703" xr:uid="{00000000-0005-0000-0000-0000F4160000}"/>
    <cellStyle name="Normal 2 3 2 4 3 3 4" xfId="35923" xr:uid="{00000000-0005-0000-0000-0000F5160000}"/>
    <cellStyle name="Normal 2 3 2 4 3 3 5" xfId="20690" xr:uid="{00000000-0005-0000-0000-0000F6160000}"/>
    <cellStyle name="Normal 2 3 2 4 3 4" xfId="12280" xr:uid="{00000000-0005-0000-0000-0000F7160000}"/>
    <cellStyle name="Normal 2 3 2 4 3 4 2" xfId="42611" xr:uid="{00000000-0005-0000-0000-0000F8160000}"/>
    <cellStyle name="Normal 2 3 2 4 3 4 3" xfId="27378" xr:uid="{00000000-0005-0000-0000-0000F9160000}"/>
    <cellStyle name="Normal 2 3 2 4 3 5" xfId="7259" xr:uid="{00000000-0005-0000-0000-0000FA160000}"/>
    <cellStyle name="Normal 2 3 2 4 3 5 2" xfId="37594" xr:uid="{00000000-0005-0000-0000-0000FB160000}"/>
    <cellStyle name="Normal 2 3 2 4 3 5 3" xfId="22361" xr:uid="{00000000-0005-0000-0000-0000FC160000}"/>
    <cellStyle name="Normal 2 3 2 4 3 6" xfId="32582" xr:uid="{00000000-0005-0000-0000-0000FD160000}"/>
    <cellStyle name="Normal 2 3 2 4 3 7" xfId="17348" xr:uid="{00000000-0005-0000-0000-0000FE160000}"/>
    <cellStyle name="Normal 2 3 2 4 4" xfId="3041" xr:uid="{00000000-0005-0000-0000-0000FF160000}"/>
    <cellStyle name="Normal 2 3 2 4 4 2" xfId="13115" xr:uid="{00000000-0005-0000-0000-000000170000}"/>
    <cellStyle name="Normal 2 3 2 4 4 2 2" xfId="43446" xr:uid="{00000000-0005-0000-0000-000001170000}"/>
    <cellStyle name="Normal 2 3 2 4 4 2 3" xfId="28213" xr:uid="{00000000-0005-0000-0000-000002170000}"/>
    <cellStyle name="Normal 2 3 2 4 4 3" xfId="8095" xr:uid="{00000000-0005-0000-0000-000003170000}"/>
    <cellStyle name="Normal 2 3 2 4 4 3 2" xfId="38429" xr:uid="{00000000-0005-0000-0000-000004170000}"/>
    <cellStyle name="Normal 2 3 2 4 4 3 3" xfId="23196" xr:uid="{00000000-0005-0000-0000-000005170000}"/>
    <cellStyle name="Normal 2 3 2 4 4 4" xfId="33416" xr:uid="{00000000-0005-0000-0000-000006170000}"/>
    <cellStyle name="Normal 2 3 2 4 4 5" xfId="18183" xr:uid="{00000000-0005-0000-0000-000007170000}"/>
    <cellStyle name="Normal 2 3 2 4 5" xfId="4734" xr:uid="{00000000-0005-0000-0000-000008170000}"/>
    <cellStyle name="Normal 2 3 2 4 5 2" xfId="14786" xr:uid="{00000000-0005-0000-0000-000009170000}"/>
    <cellStyle name="Normal 2 3 2 4 5 2 2" xfId="45117" xr:uid="{00000000-0005-0000-0000-00000A170000}"/>
    <cellStyle name="Normal 2 3 2 4 5 2 3" xfId="29884" xr:uid="{00000000-0005-0000-0000-00000B170000}"/>
    <cellStyle name="Normal 2 3 2 4 5 3" xfId="9766" xr:uid="{00000000-0005-0000-0000-00000C170000}"/>
    <cellStyle name="Normal 2 3 2 4 5 3 2" xfId="40100" xr:uid="{00000000-0005-0000-0000-00000D170000}"/>
    <cellStyle name="Normal 2 3 2 4 5 3 3" xfId="24867" xr:uid="{00000000-0005-0000-0000-00000E170000}"/>
    <cellStyle name="Normal 2 3 2 4 5 4" xfId="35087" xr:uid="{00000000-0005-0000-0000-00000F170000}"/>
    <cellStyle name="Normal 2 3 2 4 5 5" xfId="19854" xr:uid="{00000000-0005-0000-0000-000010170000}"/>
    <cellStyle name="Normal 2 3 2 4 6" xfId="11444" xr:uid="{00000000-0005-0000-0000-000011170000}"/>
    <cellStyle name="Normal 2 3 2 4 6 2" xfId="41775" xr:uid="{00000000-0005-0000-0000-000012170000}"/>
    <cellStyle name="Normal 2 3 2 4 6 3" xfId="26542" xr:uid="{00000000-0005-0000-0000-000013170000}"/>
    <cellStyle name="Normal 2 3 2 4 7" xfId="6423" xr:uid="{00000000-0005-0000-0000-000014170000}"/>
    <cellStyle name="Normal 2 3 2 4 7 2" xfId="36758" xr:uid="{00000000-0005-0000-0000-000015170000}"/>
    <cellStyle name="Normal 2 3 2 4 7 3" xfId="21525" xr:uid="{00000000-0005-0000-0000-000016170000}"/>
    <cellStyle name="Normal 2 3 2 4 8" xfId="31746" xr:uid="{00000000-0005-0000-0000-000017170000}"/>
    <cellStyle name="Normal 2 3 2 4 9" xfId="16512" xr:uid="{00000000-0005-0000-0000-000018170000}"/>
    <cellStyle name="Normal 2 3 2 5" xfId="1557" xr:uid="{00000000-0005-0000-0000-000019170000}"/>
    <cellStyle name="Normal 2 3 2 5 2" xfId="2398" xr:uid="{00000000-0005-0000-0000-00001A170000}"/>
    <cellStyle name="Normal 2 3 2 5 2 2" xfId="4088" xr:uid="{00000000-0005-0000-0000-00001B170000}"/>
    <cellStyle name="Normal 2 3 2 5 2 2 2" xfId="14161" xr:uid="{00000000-0005-0000-0000-00001C170000}"/>
    <cellStyle name="Normal 2 3 2 5 2 2 2 2" xfId="44492" xr:uid="{00000000-0005-0000-0000-00001D170000}"/>
    <cellStyle name="Normal 2 3 2 5 2 2 2 3" xfId="29259" xr:uid="{00000000-0005-0000-0000-00001E170000}"/>
    <cellStyle name="Normal 2 3 2 5 2 2 3" xfId="9141" xr:uid="{00000000-0005-0000-0000-00001F170000}"/>
    <cellStyle name="Normal 2 3 2 5 2 2 3 2" xfId="39475" xr:uid="{00000000-0005-0000-0000-000020170000}"/>
    <cellStyle name="Normal 2 3 2 5 2 2 3 3" xfId="24242" xr:uid="{00000000-0005-0000-0000-000021170000}"/>
    <cellStyle name="Normal 2 3 2 5 2 2 4" xfId="34462" xr:uid="{00000000-0005-0000-0000-000022170000}"/>
    <cellStyle name="Normal 2 3 2 5 2 2 5" xfId="19229" xr:uid="{00000000-0005-0000-0000-000023170000}"/>
    <cellStyle name="Normal 2 3 2 5 2 3" xfId="5780" xr:uid="{00000000-0005-0000-0000-000024170000}"/>
    <cellStyle name="Normal 2 3 2 5 2 3 2" xfId="15832" xr:uid="{00000000-0005-0000-0000-000025170000}"/>
    <cellStyle name="Normal 2 3 2 5 2 3 2 2" xfId="46163" xr:uid="{00000000-0005-0000-0000-000026170000}"/>
    <cellStyle name="Normal 2 3 2 5 2 3 2 3" xfId="30930" xr:uid="{00000000-0005-0000-0000-000027170000}"/>
    <cellStyle name="Normal 2 3 2 5 2 3 3" xfId="10812" xr:uid="{00000000-0005-0000-0000-000028170000}"/>
    <cellStyle name="Normal 2 3 2 5 2 3 3 2" xfId="41146" xr:uid="{00000000-0005-0000-0000-000029170000}"/>
    <cellStyle name="Normal 2 3 2 5 2 3 3 3" xfId="25913" xr:uid="{00000000-0005-0000-0000-00002A170000}"/>
    <cellStyle name="Normal 2 3 2 5 2 3 4" xfId="36133" xr:uid="{00000000-0005-0000-0000-00002B170000}"/>
    <cellStyle name="Normal 2 3 2 5 2 3 5" xfId="20900" xr:uid="{00000000-0005-0000-0000-00002C170000}"/>
    <cellStyle name="Normal 2 3 2 5 2 4" xfId="12490" xr:uid="{00000000-0005-0000-0000-00002D170000}"/>
    <cellStyle name="Normal 2 3 2 5 2 4 2" xfId="42821" xr:uid="{00000000-0005-0000-0000-00002E170000}"/>
    <cellStyle name="Normal 2 3 2 5 2 4 3" xfId="27588" xr:uid="{00000000-0005-0000-0000-00002F170000}"/>
    <cellStyle name="Normal 2 3 2 5 2 5" xfId="7469" xr:uid="{00000000-0005-0000-0000-000030170000}"/>
    <cellStyle name="Normal 2 3 2 5 2 5 2" xfId="37804" xr:uid="{00000000-0005-0000-0000-000031170000}"/>
    <cellStyle name="Normal 2 3 2 5 2 5 3" xfId="22571" xr:uid="{00000000-0005-0000-0000-000032170000}"/>
    <cellStyle name="Normal 2 3 2 5 2 6" xfId="32792" xr:uid="{00000000-0005-0000-0000-000033170000}"/>
    <cellStyle name="Normal 2 3 2 5 2 7" xfId="17558" xr:uid="{00000000-0005-0000-0000-000034170000}"/>
    <cellStyle name="Normal 2 3 2 5 3" xfId="3251" xr:uid="{00000000-0005-0000-0000-000035170000}"/>
    <cellStyle name="Normal 2 3 2 5 3 2" xfId="13325" xr:uid="{00000000-0005-0000-0000-000036170000}"/>
    <cellStyle name="Normal 2 3 2 5 3 2 2" xfId="43656" xr:uid="{00000000-0005-0000-0000-000037170000}"/>
    <cellStyle name="Normal 2 3 2 5 3 2 3" xfId="28423" xr:uid="{00000000-0005-0000-0000-000038170000}"/>
    <cellStyle name="Normal 2 3 2 5 3 3" xfId="8305" xr:uid="{00000000-0005-0000-0000-000039170000}"/>
    <cellStyle name="Normal 2 3 2 5 3 3 2" xfId="38639" xr:uid="{00000000-0005-0000-0000-00003A170000}"/>
    <cellStyle name="Normal 2 3 2 5 3 3 3" xfId="23406" xr:uid="{00000000-0005-0000-0000-00003B170000}"/>
    <cellStyle name="Normal 2 3 2 5 3 4" xfId="33626" xr:uid="{00000000-0005-0000-0000-00003C170000}"/>
    <cellStyle name="Normal 2 3 2 5 3 5" xfId="18393" xr:uid="{00000000-0005-0000-0000-00003D170000}"/>
    <cellStyle name="Normal 2 3 2 5 4" xfId="4944" xr:uid="{00000000-0005-0000-0000-00003E170000}"/>
    <cellStyle name="Normal 2 3 2 5 4 2" xfId="14996" xr:uid="{00000000-0005-0000-0000-00003F170000}"/>
    <cellStyle name="Normal 2 3 2 5 4 2 2" xfId="45327" xr:uid="{00000000-0005-0000-0000-000040170000}"/>
    <cellStyle name="Normal 2 3 2 5 4 2 3" xfId="30094" xr:uid="{00000000-0005-0000-0000-000041170000}"/>
    <cellStyle name="Normal 2 3 2 5 4 3" xfId="9976" xr:uid="{00000000-0005-0000-0000-000042170000}"/>
    <cellStyle name="Normal 2 3 2 5 4 3 2" xfId="40310" xr:uid="{00000000-0005-0000-0000-000043170000}"/>
    <cellStyle name="Normal 2 3 2 5 4 3 3" xfId="25077" xr:uid="{00000000-0005-0000-0000-000044170000}"/>
    <cellStyle name="Normal 2 3 2 5 4 4" xfId="35297" xr:uid="{00000000-0005-0000-0000-000045170000}"/>
    <cellStyle name="Normal 2 3 2 5 4 5" xfId="20064" xr:uid="{00000000-0005-0000-0000-000046170000}"/>
    <cellStyle name="Normal 2 3 2 5 5" xfId="11654" xr:uid="{00000000-0005-0000-0000-000047170000}"/>
    <cellStyle name="Normal 2 3 2 5 5 2" xfId="41985" xr:uid="{00000000-0005-0000-0000-000048170000}"/>
    <cellStyle name="Normal 2 3 2 5 5 3" xfId="26752" xr:uid="{00000000-0005-0000-0000-000049170000}"/>
    <cellStyle name="Normal 2 3 2 5 6" xfId="6633" xr:uid="{00000000-0005-0000-0000-00004A170000}"/>
    <cellStyle name="Normal 2 3 2 5 6 2" xfId="36968" xr:uid="{00000000-0005-0000-0000-00004B170000}"/>
    <cellStyle name="Normal 2 3 2 5 6 3" xfId="21735" xr:uid="{00000000-0005-0000-0000-00004C170000}"/>
    <cellStyle name="Normal 2 3 2 5 7" xfId="31956" xr:uid="{00000000-0005-0000-0000-00004D170000}"/>
    <cellStyle name="Normal 2 3 2 5 8" xfId="16722" xr:uid="{00000000-0005-0000-0000-00004E170000}"/>
    <cellStyle name="Normal 2 3 2 6" xfId="1978" xr:uid="{00000000-0005-0000-0000-00004F170000}"/>
    <cellStyle name="Normal 2 3 2 6 2" xfId="3670" xr:uid="{00000000-0005-0000-0000-000050170000}"/>
    <cellStyle name="Normal 2 3 2 6 2 2" xfId="13743" xr:uid="{00000000-0005-0000-0000-000051170000}"/>
    <cellStyle name="Normal 2 3 2 6 2 2 2" xfId="44074" xr:uid="{00000000-0005-0000-0000-000052170000}"/>
    <cellStyle name="Normal 2 3 2 6 2 2 3" xfId="28841" xr:uid="{00000000-0005-0000-0000-000053170000}"/>
    <cellStyle name="Normal 2 3 2 6 2 3" xfId="8723" xr:uid="{00000000-0005-0000-0000-000054170000}"/>
    <cellStyle name="Normal 2 3 2 6 2 3 2" xfId="39057" xr:uid="{00000000-0005-0000-0000-000055170000}"/>
    <cellStyle name="Normal 2 3 2 6 2 3 3" xfId="23824" xr:uid="{00000000-0005-0000-0000-000056170000}"/>
    <cellStyle name="Normal 2 3 2 6 2 4" xfId="34044" xr:uid="{00000000-0005-0000-0000-000057170000}"/>
    <cellStyle name="Normal 2 3 2 6 2 5" xfId="18811" xr:uid="{00000000-0005-0000-0000-000058170000}"/>
    <cellStyle name="Normal 2 3 2 6 3" xfId="5362" xr:uid="{00000000-0005-0000-0000-000059170000}"/>
    <cellStyle name="Normal 2 3 2 6 3 2" xfId="15414" xr:uid="{00000000-0005-0000-0000-00005A170000}"/>
    <cellStyle name="Normal 2 3 2 6 3 2 2" xfId="45745" xr:uid="{00000000-0005-0000-0000-00005B170000}"/>
    <cellStyle name="Normal 2 3 2 6 3 2 3" xfId="30512" xr:uid="{00000000-0005-0000-0000-00005C170000}"/>
    <cellStyle name="Normal 2 3 2 6 3 3" xfId="10394" xr:uid="{00000000-0005-0000-0000-00005D170000}"/>
    <cellStyle name="Normal 2 3 2 6 3 3 2" xfId="40728" xr:uid="{00000000-0005-0000-0000-00005E170000}"/>
    <cellStyle name="Normal 2 3 2 6 3 3 3" xfId="25495" xr:uid="{00000000-0005-0000-0000-00005F170000}"/>
    <cellStyle name="Normal 2 3 2 6 3 4" xfId="35715" xr:uid="{00000000-0005-0000-0000-000060170000}"/>
    <cellStyle name="Normal 2 3 2 6 3 5" xfId="20482" xr:uid="{00000000-0005-0000-0000-000061170000}"/>
    <cellStyle name="Normal 2 3 2 6 4" xfId="12072" xr:uid="{00000000-0005-0000-0000-000062170000}"/>
    <cellStyle name="Normal 2 3 2 6 4 2" xfId="42403" xr:uid="{00000000-0005-0000-0000-000063170000}"/>
    <cellStyle name="Normal 2 3 2 6 4 3" xfId="27170" xr:uid="{00000000-0005-0000-0000-000064170000}"/>
    <cellStyle name="Normal 2 3 2 6 5" xfId="7051" xr:uid="{00000000-0005-0000-0000-000065170000}"/>
    <cellStyle name="Normal 2 3 2 6 5 2" xfId="37386" xr:uid="{00000000-0005-0000-0000-000066170000}"/>
    <cellStyle name="Normal 2 3 2 6 5 3" xfId="22153" xr:uid="{00000000-0005-0000-0000-000067170000}"/>
    <cellStyle name="Normal 2 3 2 6 6" xfId="32374" xr:uid="{00000000-0005-0000-0000-000068170000}"/>
    <cellStyle name="Normal 2 3 2 6 7" xfId="17140" xr:uid="{00000000-0005-0000-0000-000069170000}"/>
    <cellStyle name="Normal 2 3 2 7" xfId="2829" xr:uid="{00000000-0005-0000-0000-00006A170000}"/>
    <cellStyle name="Normal 2 3 2 7 2" xfId="12907" xr:uid="{00000000-0005-0000-0000-00006B170000}"/>
    <cellStyle name="Normal 2 3 2 7 2 2" xfId="43238" xr:uid="{00000000-0005-0000-0000-00006C170000}"/>
    <cellStyle name="Normal 2 3 2 7 2 3" xfId="28005" xr:uid="{00000000-0005-0000-0000-00006D170000}"/>
    <cellStyle name="Normal 2 3 2 7 3" xfId="7887" xr:uid="{00000000-0005-0000-0000-00006E170000}"/>
    <cellStyle name="Normal 2 3 2 7 3 2" xfId="38221" xr:uid="{00000000-0005-0000-0000-00006F170000}"/>
    <cellStyle name="Normal 2 3 2 7 3 3" xfId="22988" xr:uid="{00000000-0005-0000-0000-000070170000}"/>
    <cellStyle name="Normal 2 3 2 7 4" xfId="33208" xr:uid="{00000000-0005-0000-0000-000071170000}"/>
    <cellStyle name="Normal 2 3 2 7 5" xfId="17975" xr:uid="{00000000-0005-0000-0000-000072170000}"/>
    <cellStyle name="Normal 2 3 2 8" xfId="4523" xr:uid="{00000000-0005-0000-0000-000073170000}"/>
    <cellStyle name="Normal 2 3 2 8 2" xfId="14578" xr:uid="{00000000-0005-0000-0000-000074170000}"/>
    <cellStyle name="Normal 2 3 2 8 2 2" xfId="44909" xr:uid="{00000000-0005-0000-0000-000075170000}"/>
    <cellStyle name="Normal 2 3 2 8 2 3" xfId="29676" xr:uid="{00000000-0005-0000-0000-000076170000}"/>
    <cellStyle name="Normal 2 3 2 8 3" xfId="9558" xr:uid="{00000000-0005-0000-0000-000077170000}"/>
    <cellStyle name="Normal 2 3 2 8 3 2" xfId="39892" xr:uid="{00000000-0005-0000-0000-000078170000}"/>
    <cellStyle name="Normal 2 3 2 8 3 3" xfId="24659" xr:uid="{00000000-0005-0000-0000-000079170000}"/>
    <cellStyle name="Normal 2 3 2 8 4" xfId="34879" xr:uid="{00000000-0005-0000-0000-00007A170000}"/>
    <cellStyle name="Normal 2 3 2 8 5" xfId="19646" xr:uid="{00000000-0005-0000-0000-00007B170000}"/>
    <cellStyle name="Normal 2 3 2 9" xfId="11234" xr:uid="{00000000-0005-0000-0000-00007C170000}"/>
    <cellStyle name="Normal 2 3 2 9 2" xfId="41567" xr:uid="{00000000-0005-0000-0000-00007D170000}"/>
    <cellStyle name="Normal 2 3 2 9 3" xfId="26334" xr:uid="{00000000-0005-0000-0000-00007E170000}"/>
    <cellStyle name="Normal 2 3 3" xfId="845" xr:uid="{00000000-0005-0000-0000-00007F170000}"/>
    <cellStyle name="Normal 2 3 4" xfId="846" xr:uid="{00000000-0005-0000-0000-000080170000}"/>
    <cellStyle name="Normal 2 3 4 10" xfId="6214" xr:uid="{00000000-0005-0000-0000-000081170000}"/>
    <cellStyle name="Normal 2 3 4 10 2" xfId="36551" xr:uid="{00000000-0005-0000-0000-000082170000}"/>
    <cellStyle name="Normal 2 3 4 10 3" xfId="21318" xr:uid="{00000000-0005-0000-0000-000083170000}"/>
    <cellStyle name="Normal 2 3 4 11" xfId="31542" xr:uid="{00000000-0005-0000-0000-000084170000}"/>
    <cellStyle name="Normal 2 3 4 12" xfId="16303" xr:uid="{00000000-0005-0000-0000-000085170000}"/>
    <cellStyle name="Normal 2 3 4 2" xfId="1178" xr:uid="{00000000-0005-0000-0000-000086170000}"/>
    <cellStyle name="Normal 2 3 4 2 10" xfId="31594" xr:uid="{00000000-0005-0000-0000-000087170000}"/>
    <cellStyle name="Normal 2 3 4 2 11" xfId="16357" xr:uid="{00000000-0005-0000-0000-000088170000}"/>
    <cellStyle name="Normal 2 3 4 2 2" xfId="1286" xr:uid="{00000000-0005-0000-0000-000089170000}"/>
    <cellStyle name="Normal 2 3 4 2 2 10" xfId="16461" xr:uid="{00000000-0005-0000-0000-00008A170000}"/>
    <cellStyle name="Normal 2 3 4 2 2 2" xfId="1503" xr:uid="{00000000-0005-0000-0000-00008B170000}"/>
    <cellStyle name="Normal 2 3 4 2 2 2 2" xfId="1924" xr:uid="{00000000-0005-0000-0000-00008C170000}"/>
    <cellStyle name="Normal 2 3 4 2 2 2 2 2" xfId="2763" xr:uid="{00000000-0005-0000-0000-00008D170000}"/>
    <cellStyle name="Normal 2 3 4 2 2 2 2 2 2" xfId="4453" xr:uid="{00000000-0005-0000-0000-00008E170000}"/>
    <cellStyle name="Normal 2 3 4 2 2 2 2 2 2 2" xfId="14526" xr:uid="{00000000-0005-0000-0000-00008F170000}"/>
    <cellStyle name="Normal 2 3 4 2 2 2 2 2 2 2 2" xfId="44857" xr:uid="{00000000-0005-0000-0000-000090170000}"/>
    <cellStyle name="Normal 2 3 4 2 2 2 2 2 2 2 3" xfId="29624" xr:uid="{00000000-0005-0000-0000-000091170000}"/>
    <cellStyle name="Normal 2 3 4 2 2 2 2 2 2 3" xfId="9506" xr:uid="{00000000-0005-0000-0000-000092170000}"/>
    <cellStyle name="Normal 2 3 4 2 2 2 2 2 2 3 2" xfId="39840" xr:uid="{00000000-0005-0000-0000-000093170000}"/>
    <cellStyle name="Normal 2 3 4 2 2 2 2 2 2 3 3" xfId="24607" xr:uid="{00000000-0005-0000-0000-000094170000}"/>
    <cellStyle name="Normal 2 3 4 2 2 2 2 2 2 4" xfId="34827" xr:uid="{00000000-0005-0000-0000-000095170000}"/>
    <cellStyle name="Normal 2 3 4 2 2 2 2 2 2 5" xfId="19594" xr:uid="{00000000-0005-0000-0000-000096170000}"/>
    <cellStyle name="Normal 2 3 4 2 2 2 2 2 3" xfId="6145" xr:uid="{00000000-0005-0000-0000-000097170000}"/>
    <cellStyle name="Normal 2 3 4 2 2 2 2 2 3 2" xfId="16197" xr:uid="{00000000-0005-0000-0000-000098170000}"/>
    <cellStyle name="Normal 2 3 4 2 2 2 2 2 3 2 2" xfId="46528" xr:uid="{00000000-0005-0000-0000-000099170000}"/>
    <cellStyle name="Normal 2 3 4 2 2 2 2 2 3 2 3" xfId="31295" xr:uid="{00000000-0005-0000-0000-00009A170000}"/>
    <cellStyle name="Normal 2 3 4 2 2 2 2 2 3 3" xfId="11177" xr:uid="{00000000-0005-0000-0000-00009B170000}"/>
    <cellStyle name="Normal 2 3 4 2 2 2 2 2 3 3 2" xfId="41511" xr:uid="{00000000-0005-0000-0000-00009C170000}"/>
    <cellStyle name="Normal 2 3 4 2 2 2 2 2 3 3 3" xfId="26278" xr:uid="{00000000-0005-0000-0000-00009D170000}"/>
    <cellStyle name="Normal 2 3 4 2 2 2 2 2 3 4" xfId="36498" xr:uid="{00000000-0005-0000-0000-00009E170000}"/>
    <cellStyle name="Normal 2 3 4 2 2 2 2 2 3 5" xfId="21265" xr:uid="{00000000-0005-0000-0000-00009F170000}"/>
    <cellStyle name="Normal 2 3 4 2 2 2 2 2 4" xfId="12855" xr:uid="{00000000-0005-0000-0000-0000A0170000}"/>
    <cellStyle name="Normal 2 3 4 2 2 2 2 2 4 2" xfId="43186" xr:uid="{00000000-0005-0000-0000-0000A1170000}"/>
    <cellStyle name="Normal 2 3 4 2 2 2 2 2 4 3" xfId="27953" xr:uid="{00000000-0005-0000-0000-0000A2170000}"/>
    <cellStyle name="Normal 2 3 4 2 2 2 2 2 5" xfId="7834" xr:uid="{00000000-0005-0000-0000-0000A3170000}"/>
    <cellStyle name="Normal 2 3 4 2 2 2 2 2 5 2" xfId="38169" xr:uid="{00000000-0005-0000-0000-0000A4170000}"/>
    <cellStyle name="Normal 2 3 4 2 2 2 2 2 5 3" xfId="22936" xr:uid="{00000000-0005-0000-0000-0000A5170000}"/>
    <cellStyle name="Normal 2 3 4 2 2 2 2 2 6" xfId="33157" xr:uid="{00000000-0005-0000-0000-0000A6170000}"/>
    <cellStyle name="Normal 2 3 4 2 2 2 2 2 7" xfId="17923" xr:uid="{00000000-0005-0000-0000-0000A7170000}"/>
    <cellStyle name="Normal 2 3 4 2 2 2 2 3" xfId="3616" xr:uid="{00000000-0005-0000-0000-0000A8170000}"/>
    <cellStyle name="Normal 2 3 4 2 2 2 2 3 2" xfId="13690" xr:uid="{00000000-0005-0000-0000-0000A9170000}"/>
    <cellStyle name="Normal 2 3 4 2 2 2 2 3 2 2" xfId="44021" xr:uid="{00000000-0005-0000-0000-0000AA170000}"/>
    <cellStyle name="Normal 2 3 4 2 2 2 2 3 2 3" xfId="28788" xr:uid="{00000000-0005-0000-0000-0000AB170000}"/>
    <cellStyle name="Normal 2 3 4 2 2 2 2 3 3" xfId="8670" xr:uid="{00000000-0005-0000-0000-0000AC170000}"/>
    <cellStyle name="Normal 2 3 4 2 2 2 2 3 3 2" xfId="39004" xr:uid="{00000000-0005-0000-0000-0000AD170000}"/>
    <cellStyle name="Normal 2 3 4 2 2 2 2 3 3 3" xfId="23771" xr:uid="{00000000-0005-0000-0000-0000AE170000}"/>
    <cellStyle name="Normal 2 3 4 2 2 2 2 3 4" xfId="33991" xr:uid="{00000000-0005-0000-0000-0000AF170000}"/>
    <cellStyle name="Normal 2 3 4 2 2 2 2 3 5" xfId="18758" xr:uid="{00000000-0005-0000-0000-0000B0170000}"/>
    <cellStyle name="Normal 2 3 4 2 2 2 2 4" xfId="5309" xr:uid="{00000000-0005-0000-0000-0000B1170000}"/>
    <cellStyle name="Normal 2 3 4 2 2 2 2 4 2" xfId="15361" xr:uid="{00000000-0005-0000-0000-0000B2170000}"/>
    <cellStyle name="Normal 2 3 4 2 2 2 2 4 2 2" xfId="45692" xr:uid="{00000000-0005-0000-0000-0000B3170000}"/>
    <cellStyle name="Normal 2 3 4 2 2 2 2 4 2 3" xfId="30459" xr:uid="{00000000-0005-0000-0000-0000B4170000}"/>
    <cellStyle name="Normal 2 3 4 2 2 2 2 4 3" xfId="10341" xr:uid="{00000000-0005-0000-0000-0000B5170000}"/>
    <cellStyle name="Normal 2 3 4 2 2 2 2 4 3 2" xfId="40675" xr:uid="{00000000-0005-0000-0000-0000B6170000}"/>
    <cellStyle name="Normal 2 3 4 2 2 2 2 4 3 3" xfId="25442" xr:uid="{00000000-0005-0000-0000-0000B7170000}"/>
    <cellStyle name="Normal 2 3 4 2 2 2 2 4 4" xfId="35662" xr:uid="{00000000-0005-0000-0000-0000B8170000}"/>
    <cellStyle name="Normal 2 3 4 2 2 2 2 4 5" xfId="20429" xr:uid="{00000000-0005-0000-0000-0000B9170000}"/>
    <cellStyle name="Normal 2 3 4 2 2 2 2 5" xfId="12019" xr:uid="{00000000-0005-0000-0000-0000BA170000}"/>
    <cellStyle name="Normal 2 3 4 2 2 2 2 5 2" xfId="42350" xr:uid="{00000000-0005-0000-0000-0000BB170000}"/>
    <cellStyle name="Normal 2 3 4 2 2 2 2 5 3" xfId="27117" xr:uid="{00000000-0005-0000-0000-0000BC170000}"/>
    <cellStyle name="Normal 2 3 4 2 2 2 2 6" xfId="6998" xr:uid="{00000000-0005-0000-0000-0000BD170000}"/>
    <cellStyle name="Normal 2 3 4 2 2 2 2 6 2" xfId="37333" xr:uid="{00000000-0005-0000-0000-0000BE170000}"/>
    <cellStyle name="Normal 2 3 4 2 2 2 2 6 3" xfId="22100" xr:uid="{00000000-0005-0000-0000-0000BF170000}"/>
    <cellStyle name="Normal 2 3 4 2 2 2 2 7" xfId="32321" xr:uid="{00000000-0005-0000-0000-0000C0170000}"/>
    <cellStyle name="Normal 2 3 4 2 2 2 2 8" xfId="17087" xr:uid="{00000000-0005-0000-0000-0000C1170000}"/>
    <cellStyle name="Normal 2 3 4 2 2 2 3" xfId="2345" xr:uid="{00000000-0005-0000-0000-0000C2170000}"/>
    <cellStyle name="Normal 2 3 4 2 2 2 3 2" xfId="4035" xr:uid="{00000000-0005-0000-0000-0000C3170000}"/>
    <cellStyle name="Normal 2 3 4 2 2 2 3 2 2" xfId="14108" xr:uid="{00000000-0005-0000-0000-0000C4170000}"/>
    <cellStyle name="Normal 2 3 4 2 2 2 3 2 2 2" xfId="44439" xr:uid="{00000000-0005-0000-0000-0000C5170000}"/>
    <cellStyle name="Normal 2 3 4 2 2 2 3 2 2 3" xfId="29206" xr:uid="{00000000-0005-0000-0000-0000C6170000}"/>
    <cellStyle name="Normal 2 3 4 2 2 2 3 2 3" xfId="9088" xr:uid="{00000000-0005-0000-0000-0000C7170000}"/>
    <cellStyle name="Normal 2 3 4 2 2 2 3 2 3 2" xfId="39422" xr:uid="{00000000-0005-0000-0000-0000C8170000}"/>
    <cellStyle name="Normal 2 3 4 2 2 2 3 2 3 3" xfId="24189" xr:uid="{00000000-0005-0000-0000-0000C9170000}"/>
    <cellStyle name="Normal 2 3 4 2 2 2 3 2 4" xfId="34409" xr:uid="{00000000-0005-0000-0000-0000CA170000}"/>
    <cellStyle name="Normal 2 3 4 2 2 2 3 2 5" xfId="19176" xr:uid="{00000000-0005-0000-0000-0000CB170000}"/>
    <cellStyle name="Normal 2 3 4 2 2 2 3 3" xfId="5727" xr:uid="{00000000-0005-0000-0000-0000CC170000}"/>
    <cellStyle name="Normal 2 3 4 2 2 2 3 3 2" xfId="15779" xr:uid="{00000000-0005-0000-0000-0000CD170000}"/>
    <cellStyle name="Normal 2 3 4 2 2 2 3 3 2 2" xfId="46110" xr:uid="{00000000-0005-0000-0000-0000CE170000}"/>
    <cellStyle name="Normal 2 3 4 2 2 2 3 3 2 3" xfId="30877" xr:uid="{00000000-0005-0000-0000-0000CF170000}"/>
    <cellStyle name="Normal 2 3 4 2 2 2 3 3 3" xfId="10759" xr:uid="{00000000-0005-0000-0000-0000D0170000}"/>
    <cellStyle name="Normal 2 3 4 2 2 2 3 3 3 2" xfId="41093" xr:uid="{00000000-0005-0000-0000-0000D1170000}"/>
    <cellStyle name="Normal 2 3 4 2 2 2 3 3 3 3" xfId="25860" xr:uid="{00000000-0005-0000-0000-0000D2170000}"/>
    <cellStyle name="Normal 2 3 4 2 2 2 3 3 4" xfId="36080" xr:uid="{00000000-0005-0000-0000-0000D3170000}"/>
    <cellStyle name="Normal 2 3 4 2 2 2 3 3 5" xfId="20847" xr:uid="{00000000-0005-0000-0000-0000D4170000}"/>
    <cellStyle name="Normal 2 3 4 2 2 2 3 4" xfId="12437" xr:uid="{00000000-0005-0000-0000-0000D5170000}"/>
    <cellStyle name="Normal 2 3 4 2 2 2 3 4 2" xfId="42768" xr:uid="{00000000-0005-0000-0000-0000D6170000}"/>
    <cellStyle name="Normal 2 3 4 2 2 2 3 4 3" xfId="27535" xr:uid="{00000000-0005-0000-0000-0000D7170000}"/>
    <cellStyle name="Normal 2 3 4 2 2 2 3 5" xfId="7416" xr:uid="{00000000-0005-0000-0000-0000D8170000}"/>
    <cellStyle name="Normal 2 3 4 2 2 2 3 5 2" xfId="37751" xr:uid="{00000000-0005-0000-0000-0000D9170000}"/>
    <cellStyle name="Normal 2 3 4 2 2 2 3 5 3" xfId="22518" xr:uid="{00000000-0005-0000-0000-0000DA170000}"/>
    <cellStyle name="Normal 2 3 4 2 2 2 3 6" xfId="32739" xr:uid="{00000000-0005-0000-0000-0000DB170000}"/>
    <cellStyle name="Normal 2 3 4 2 2 2 3 7" xfId="17505" xr:uid="{00000000-0005-0000-0000-0000DC170000}"/>
    <cellStyle name="Normal 2 3 4 2 2 2 4" xfId="3198" xr:uid="{00000000-0005-0000-0000-0000DD170000}"/>
    <cellStyle name="Normal 2 3 4 2 2 2 4 2" xfId="13272" xr:uid="{00000000-0005-0000-0000-0000DE170000}"/>
    <cellStyle name="Normal 2 3 4 2 2 2 4 2 2" xfId="43603" xr:uid="{00000000-0005-0000-0000-0000DF170000}"/>
    <cellStyle name="Normal 2 3 4 2 2 2 4 2 3" xfId="28370" xr:uid="{00000000-0005-0000-0000-0000E0170000}"/>
    <cellStyle name="Normal 2 3 4 2 2 2 4 3" xfId="8252" xr:uid="{00000000-0005-0000-0000-0000E1170000}"/>
    <cellStyle name="Normal 2 3 4 2 2 2 4 3 2" xfId="38586" xr:uid="{00000000-0005-0000-0000-0000E2170000}"/>
    <cellStyle name="Normal 2 3 4 2 2 2 4 3 3" xfId="23353" xr:uid="{00000000-0005-0000-0000-0000E3170000}"/>
    <cellStyle name="Normal 2 3 4 2 2 2 4 4" xfId="33573" xr:uid="{00000000-0005-0000-0000-0000E4170000}"/>
    <cellStyle name="Normal 2 3 4 2 2 2 4 5" xfId="18340" xr:uid="{00000000-0005-0000-0000-0000E5170000}"/>
    <cellStyle name="Normal 2 3 4 2 2 2 5" xfId="4891" xr:uid="{00000000-0005-0000-0000-0000E6170000}"/>
    <cellStyle name="Normal 2 3 4 2 2 2 5 2" xfId="14943" xr:uid="{00000000-0005-0000-0000-0000E7170000}"/>
    <cellStyle name="Normal 2 3 4 2 2 2 5 2 2" xfId="45274" xr:uid="{00000000-0005-0000-0000-0000E8170000}"/>
    <cellStyle name="Normal 2 3 4 2 2 2 5 2 3" xfId="30041" xr:uid="{00000000-0005-0000-0000-0000E9170000}"/>
    <cellStyle name="Normal 2 3 4 2 2 2 5 3" xfId="9923" xr:uid="{00000000-0005-0000-0000-0000EA170000}"/>
    <cellStyle name="Normal 2 3 4 2 2 2 5 3 2" xfId="40257" xr:uid="{00000000-0005-0000-0000-0000EB170000}"/>
    <cellStyle name="Normal 2 3 4 2 2 2 5 3 3" xfId="25024" xr:uid="{00000000-0005-0000-0000-0000EC170000}"/>
    <cellStyle name="Normal 2 3 4 2 2 2 5 4" xfId="35244" xr:uid="{00000000-0005-0000-0000-0000ED170000}"/>
    <cellStyle name="Normal 2 3 4 2 2 2 5 5" xfId="20011" xr:uid="{00000000-0005-0000-0000-0000EE170000}"/>
    <cellStyle name="Normal 2 3 4 2 2 2 6" xfId="11601" xr:uid="{00000000-0005-0000-0000-0000EF170000}"/>
    <cellStyle name="Normal 2 3 4 2 2 2 6 2" xfId="41932" xr:uid="{00000000-0005-0000-0000-0000F0170000}"/>
    <cellStyle name="Normal 2 3 4 2 2 2 6 3" xfId="26699" xr:uid="{00000000-0005-0000-0000-0000F1170000}"/>
    <cellStyle name="Normal 2 3 4 2 2 2 7" xfId="6580" xr:uid="{00000000-0005-0000-0000-0000F2170000}"/>
    <cellStyle name="Normal 2 3 4 2 2 2 7 2" xfId="36915" xr:uid="{00000000-0005-0000-0000-0000F3170000}"/>
    <cellStyle name="Normal 2 3 4 2 2 2 7 3" xfId="21682" xr:uid="{00000000-0005-0000-0000-0000F4170000}"/>
    <cellStyle name="Normal 2 3 4 2 2 2 8" xfId="31903" xr:uid="{00000000-0005-0000-0000-0000F5170000}"/>
    <cellStyle name="Normal 2 3 4 2 2 2 9" xfId="16669" xr:uid="{00000000-0005-0000-0000-0000F6170000}"/>
    <cellStyle name="Normal 2 3 4 2 2 3" xfId="1716" xr:uid="{00000000-0005-0000-0000-0000F7170000}"/>
    <cellStyle name="Normal 2 3 4 2 2 3 2" xfId="2555" xr:uid="{00000000-0005-0000-0000-0000F8170000}"/>
    <cellStyle name="Normal 2 3 4 2 2 3 2 2" xfId="4245" xr:uid="{00000000-0005-0000-0000-0000F9170000}"/>
    <cellStyle name="Normal 2 3 4 2 2 3 2 2 2" xfId="14318" xr:uid="{00000000-0005-0000-0000-0000FA170000}"/>
    <cellStyle name="Normal 2 3 4 2 2 3 2 2 2 2" xfId="44649" xr:uid="{00000000-0005-0000-0000-0000FB170000}"/>
    <cellStyle name="Normal 2 3 4 2 2 3 2 2 2 3" xfId="29416" xr:uid="{00000000-0005-0000-0000-0000FC170000}"/>
    <cellStyle name="Normal 2 3 4 2 2 3 2 2 3" xfId="9298" xr:uid="{00000000-0005-0000-0000-0000FD170000}"/>
    <cellStyle name="Normal 2 3 4 2 2 3 2 2 3 2" xfId="39632" xr:uid="{00000000-0005-0000-0000-0000FE170000}"/>
    <cellStyle name="Normal 2 3 4 2 2 3 2 2 3 3" xfId="24399" xr:uid="{00000000-0005-0000-0000-0000FF170000}"/>
    <cellStyle name="Normal 2 3 4 2 2 3 2 2 4" xfId="34619" xr:uid="{00000000-0005-0000-0000-000000180000}"/>
    <cellStyle name="Normal 2 3 4 2 2 3 2 2 5" xfId="19386" xr:uid="{00000000-0005-0000-0000-000001180000}"/>
    <cellStyle name="Normal 2 3 4 2 2 3 2 3" xfId="5937" xr:uid="{00000000-0005-0000-0000-000002180000}"/>
    <cellStyle name="Normal 2 3 4 2 2 3 2 3 2" xfId="15989" xr:uid="{00000000-0005-0000-0000-000003180000}"/>
    <cellStyle name="Normal 2 3 4 2 2 3 2 3 2 2" xfId="46320" xr:uid="{00000000-0005-0000-0000-000004180000}"/>
    <cellStyle name="Normal 2 3 4 2 2 3 2 3 2 3" xfId="31087" xr:uid="{00000000-0005-0000-0000-000005180000}"/>
    <cellStyle name="Normal 2 3 4 2 2 3 2 3 3" xfId="10969" xr:uid="{00000000-0005-0000-0000-000006180000}"/>
    <cellStyle name="Normal 2 3 4 2 2 3 2 3 3 2" xfId="41303" xr:uid="{00000000-0005-0000-0000-000007180000}"/>
    <cellStyle name="Normal 2 3 4 2 2 3 2 3 3 3" xfId="26070" xr:uid="{00000000-0005-0000-0000-000008180000}"/>
    <cellStyle name="Normal 2 3 4 2 2 3 2 3 4" xfId="36290" xr:uid="{00000000-0005-0000-0000-000009180000}"/>
    <cellStyle name="Normal 2 3 4 2 2 3 2 3 5" xfId="21057" xr:uid="{00000000-0005-0000-0000-00000A180000}"/>
    <cellStyle name="Normal 2 3 4 2 2 3 2 4" xfId="12647" xr:uid="{00000000-0005-0000-0000-00000B180000}"/>
    <cellStyle name="Normal 2 3 4 2 2 3 2 4 2" xfId="42978" xr:uid="{00000000-0005-0000-0000-00000C180000}"/>
    <cellStyle name="Normal 2 3 4 2 2 3 2 4 3" xfId="27745" xr:uid="{00000000-0005-0000-0000-00000D180000}"/>
    <cellStyle name="Normal 2 3 4 2 2 3 2 5" xfId="7626" xr:uid="{00000000-0005-0000-0000-00000E180000}"/>
    <cellStyle name="Normal 2 3 4 2 2 3 2 5 2" xfId="37961" xr:uid="{00000000-0005-0000-0000-00000F180000}"/>
    <cellStyle name="Normal 2 3 4 2 2 3 2 5 3" xfId="22728" xr:uid="{00000000-0005-0000-0000-000010180000}"/>
    <cellStyle name="Normal 2 3 4 2 2 3 2 6" xfId="32949" xr:uid="{00000000-0005-0000-0000-000011180000}"/>
    <cellStyle name="Normal 2 3 4 2 2 3 2 7" xfId="17715" xr:uid="{00000000-0005-0000-0000-000012180000}"/>
    <cellStyle name="Normal 2 3 4 2 2 3 3" xfId="3408" xr:uid="{00000000-0005-0000-0000-000013180000}"/>
    <cellStyle name="Normal 2 3 4 2 2 3 3 2" xfId="13482" xr:uid="{00000000-0005-0000-0000-000014180000}"/>
    <cellStyle name="Normal 2 3 4 2 2 3 3 2 2" xfId="43813" xr:uid="{00000000-0005-0000-0000-000015180000}"/>
    <cellStyle name="Normal 2 3 4 2 2 3 3 2 3" xfId="28580" xr:uid="{00000000-0005-0000-0000-000016180000}"/>
    <cellStyle name="Normal 2 3 4 2 2 3 3 3" xfId="8462" xr:uid="{00000000-0005-0000-0000-000017180000}"/>
    <cellStyle name="Normal 2 3 4 2 2 3 3 3 2" xfId="38796" xr:uid="{00000000-0005-0000-0000-000018180000}"/>
    <cellStyle name="Normal 2 3 4 2 2 3 3 3 3" xfId="23563" xr:uid="{00000000-0005-0000-0000-000019180000}"/>
    <cellStyle name="Normal 2 3 4 2 2 3 3 4" xfId="33783" xr:uid="{00000000-0005-0000-0000-00001A180000}"/>
    <cellStyle name="Normal 2 3 4 2 2 3 3 5" xfId="18550" xr:uid="{00000000-0005-0000-0000-00001B180000}"/>
    <cellStyle name="Normal 2 3 4 2 2 3 4" xfId="5101" xr:uid="{00000000-0005-0000-0000-00001C180000}"/>
    <cellStyle name="Normal 2 3 4 2 2 3 4 2" xfId="15153" xr:uid="{00000000-0005-0000-0000-00001D180000}"/>
    <cellStyle name="Normal 2 3 4 2 2 3 4 2 2" xfId="45484" xr:uid="{00000000-0005-0000-0000-00001E180000}"/>
    <cellStyle name="Normal 2 3 4 2 2 3 4 2 3" xfId="30251" xr:uid="{00000000-0005-0000-0000-00001F180000}"/>
    <cellStyle name="Normal 2 3 4 2 2 3 4 3" xfId="10133" xr:uid="{00000000-0005-0000-0000-000020180000}"/>
    <cellStyle name="Normal 2 3 4 2 2 3 4 3 2" xfId="40467" xr:uid="{00000000-0005-0000-0000-000021180000}"/>
    <cellStyle name="Normal 2 3 4 2 2 3 4 3 3" xfId="25234" xr:uid="{00000000-0005-0000-0000-000022180000}"/>
    <cellStyle name="Normal 2 3 4 2 2 3 4 4" xfId="35454" xr:uid="{00000000-0005-0000-0000-000023180000}"/>
    <cellStyle name="Normal 2 3 4 2 2 3 4 5" xfId="20221" xr:uid="{00000000-0005-0000-0000-000024180000}"/>
    <cellStyle name="Normal 2 3 4 2 2 3 5" xfId="11811" xr:uid="{00000000-0005-0000-0000-000025180000}"/>
    <cellStyle name="Normal 2 3 4 2 2 3 5 2" xfId="42142" xr:uid="{00000000-0005-0000-0000-000026180000}"/>
    <cellStyle name="Normal 2 3 4 2 2 3 5 3" xfId="26909" xr:uid="{00000000-0005-0000-0000-000027180000}"/>
    <cellStyle name="Normal 2 3 4 2 2 3 6" xfId="6790" xr:uid="{00000000-0005-0000-0000-000028180000}"/>
    <cellStyle name="Normal 2 3 4 2 2 3 6 2" xfId="37125" xr:uid="{00000000-0005-0000-0000-000029180000}"/>
    <cellStyle name="Normal 2 3 4 2 2 3 6 3" xfId="21892" xr:uid="{00000000-0005-0000-0000-00002A180000}"/>
    <cellStyle name="Normal 2 3 4 2 2 3 7" xfId="32113" xr:uid="{00000000-0005-0000-0000-00002B180000}"/>
    <cellStyle name="Normal 2 3 4 2 2 3 8" xfId="16879" xr:uid="{00000000-0005-0000-0000-00002C180000}"/>
    <cellStyle name="Normal 2 3 4 2 2 4" xfId="2137" xr:uid="{00000000-0005-0000-0000-00002D180000}"/>
    <cellStyle name="Normal 2 3 4 2 2 4 2" xfId="3827" xr:uid="{00000000-0005-0000-0000-00002E180000}"/>
    <cellStyle name="Normal 2 3 4 2 2 4 2 2" xfId="13900" xr:uid="{00000000-0005-0000-0000-00002F180000}"/>
    <cellStyle name="Normal 2 3 4 2 2 4 2 2 2" xfId="44231" xr:uid="{00000000-0005-0000-0000-000030180000}"/>
    <cellStyle name="Normal 2 3 4 2 2 4 2 2 3" xfId="28998" xr:uid="{00000000-0005-0000-0000-000031180000}"/>
    <cellStyle name="Normal 2 3 4 2 2 4 2 3" xfId="8880" xr:uid="{00000000-0005-0000-0000-000032180000}"/>
    <cellStyle name="Normal 2 3 4 2 2 4 2 3 2" xfId="39214" xr:uid="{00000000-0005-0000-0000-000033180000}"/>
    <cellStyle name="Normal 2 3 4 2 2 4 2 3 3" xfId="23981" xr:uid="{00000000-0005-0000-0000-000034180000}"/>
    <cellStyle name="Normal 2 3 4 2 2 4 2 4" xfId="34201" xr:uid="{00000000-0005-0000-0000-000035180000}"/>
    <cellStyle name="Normal 2 3 4 2 2 4 2 5" xfId="18968" xr:uid="{00000000-0005-0000-0000-000036180000}"/>
    <cellStyle name="Normal 2 3 4 2 2 4 3" xfId="5519" xr:uid="{00000000-0005-0000-0000-000037180000}"/>
    <cellStyle name="Normal 2 3 4 2 2 4 3 2" xfId="15571" xr:uid="{00000000-0005-0000-0000-000038180000}"/>
    <cellStyle name="Normal 2 3 4 2 2 4 3 2 2" xfId="45902" xr:uid="{00000000-0005-0000-0000-000039180000}"/>
    <cellStyle name="Normal 2 3 4 2 2 4 3 2 3" xfId="30669" xr:uid="{00000000-0005-0000-0000-00003A180000}"/>
    <cellStyle name="Normal 2 3 4 2 2 4 3 3" xfId="10551" xr:uid="{00000000-0005-0000-0000-00003B180000}"/>
    <cellStyle name="Normal 2 3 4 2 2 4 3 3 2" xfId="40885" xr:uid="{00000000-0005-0000-0000-00003C180000}"/>
    <cellStyle name="Normal 2 3 4 2 2 4 3 3 3" xfId="25652" xr:uid="{00000000-0005-0000-0000-00003D180000}"/>
    <cellStyle name="Normal 2 3 4 2 2 4 3 4" xfId="35872" xr:uid="{00000000-0005-0000-0000-00003E180000}"/>
    <cellStyle name="Normal 2 3 4 2 2 4 3 5" xfId="20639" xr:uid="{00000000-0005-0000-0000-00003F180000}"/>
    <cellStyle name="Normal 2 3 4 2 2 4 4" xfId="12229" xr:uid="{00000000-0005-0000-0000-000040180000}"/>
    <cellStyle name="Normal 2 3 4 2 2 4 4 2" xfId="42560" xr:uid="{00000000-0005-0000-0000-000041180000}"/>
    <cellStyle name="Normal 2 3 4 2 2 4 4 3" xfId="27327" xr:uid="{00000000-0005-0000-0000-000042180000}"/>
    <cellStyle name="Normal 2 3 4 2 2 4 5" xfId="7208" xr:uid="{00000000-0005-0000-0000-000043180000}"/>
    <cellStyle name="Normal 2 3 4 2 2 4 5 2" xfId="37543" xr:uid="{00000000-0005-0000-0000-000044180000}"/>
    <cellStyle name="Normal 2 3 4 2 2 4 5 3" xfId="22310" xr:uid="{00000000-0005-0000-0000-000045180000}"/>
    <cellStyle name="Normal 2 3 4 2 2 4 6" xfId="32531" xr:uid="{00000000-0005-0000-0000-000046180000}"/>
    <cellStyle name="Normal 2 3 4 2 2 4 7" xfId="17297" xr:uid="{00000000-0005-0000-0000-000047180000}"/>
    <cellStyle name="Normal 2 3 4 2 2 5" xfId="2990" xr:uid="{00000000-0005-0000-0000-000048180000}"/>
    <cellStyle name="Normal 2 3 4 2 2 5 2" xfId="13064" xr:uid="{00000000-0005-0000-0000-000049180000}"/>
    <cellStyle name="Normal 2 3 4 2 2 5 2 2" xfId="43395" xr:uid="{00000000-0005-0000-0000-00004A180000}"/>
    <cellStyle name="Normal 2 3 4 2 2 5 2 3" xfId="28162" xr:uid="{00000000-0005-0000-0000-00004B180000}"/>
    <cellStyle name="Normal 2 3 4 2 2 5 3" xfId="8044" xr:uid="{00000000-0005-0000-0000-00004C180000}"/>
    <cellStyle name="Normal 2 3 4 2 2 5 3 2" xfId="38378" xr:uid="{00000000-0005-0000-0000-00004D180000}"/>
    <cellStyle name="Normal 2 3 4 2 2 5 3 3" xfId="23145" xr:uid="{00000000-0005-0000-0000-00004E180000}"/>
    <cellStyle name="Normal 2 3 4 2 2 5 4" xfId="33365" xr:uid="{00000000-0005-0000-0000-00004F180000}"/>
    <cellStyle name="Normal 2 3 4 2 2 5 5" xfId="18132" xr:uid="{00000000-0005-0000-0000-000050180000}"/>
    <cellStyle name="Normal 2 3 4 2 2 6" xfId="4683" xr:uid="{00000000-0005-0000-0000-000051180000}"/>
    <cellStyle name="Normal 2 3 4 2 2 6 2" xfId="14735" xr:uid="{00000000-0005-0000-0000-000052180000}"/>
    <cellStyle name="Normal 2 3 4 2 2 6 2 2" xfId="45066" xr:uid="{00000000-0005-0000-0000-000053180000}"/>
    <cellStyle name="Normal 2 3 4 2 2 6 2 3" xfId="29833" xr:uid="{00000000-0005-0000-0000-000054180000}"/>
    <cellStyle name="Normal 2 3 4 2 2 6 3" xfId="9715" xr:uid="{00000000-0005-0000-0000-000055180000}"/>
    <cellStyle name="Normal 2 3 4 2 2 6 3 2" xfId="40049" xr:uid="{00000000-0005-0000-0000-000056180000}"/>
    <cellStyle name="Normal 2 3 4 2 2 6 3 3" xfId="24816" xr:uid="{00000000-0005-0000-0000-000057180000}"/>
    <cellStyle name="Normal 2 3 4 2 2 6 4" xfId="35036" xr:uid="{00000000-0005-0000-0000-000058180000}"/>
    <cellStyle name="Normal 2 3 4 2 2 6 5" xfId="19803" xr:uid="{00000000-0005-0000-0000-000059180000}"/>
    <cellStyle name="Normal 2 3 4 2 2 7" xfId="11393" xr:uid="{00000000-0005-0000-0000-00005A180000}"/>
    <cellStyle name="Normal 2 3 4 2 2 7 2" xfId="41724" xr:uid="{00000000-0005-0000-0000-00005B180000}"/>
    <cellStyle name="Normal 2 3 4 2 2 7 3" xfId="26491" xr:uid="{00000000-0005-0000-0000-00005C180000}"/>
    <cellStyle name="Normal 2 3 4 2 2 8" xfId="6372" xr:uid="{00000000-0005-0000-0000-00005D180000}"/>
    <cellStyle name="Normal 2 3 4 2 2 8 2" xfId="36707" xr:uid="{00000000-0005-0000-0000-00005E180000}"/>
    <cellStyle name="Normal 2 3 4 2 2 8 3" xfId="21474" xr:uid="{00000000-0005-0000-0000-00005F180000}"/>
    <cellStyle name="Normal 2 3 4 2 2 9" xfId="31695" xr:uid="{00000000-0005-0000-0000-000060180000}"/>
    <cellStyle name="Normal 2 3 4 2 3" xfId="1399" xr:uid="{00000000-0005-0000-0000-000061180000}"/>
    <cellStyle name="Normal 2 3 4 2 3 2" xfId="1820" xr:uid="{00000000-0005-0000-0000-000062180000}"/>
    <cellStyle name="Normal 2 3 4 2 3 2 2" xfId="2659" xr:uid="{00000000-0005-0000-0000-000063180000}"/>
    <cellStyle name="Normal 2 3 4 2 3 2 2 2" xfId="4349" xr:uid="{00000000-0005-0000-0000-000064180000}"/>
    <cellStyle name="Normal 2 3 4 2 3 2 2 2 2" xfId="14422" xr:uid="{00000000-0005-0000-0000-000065180000}"/>
    <cellStyle name="Normal 2 3 4 2 3 2 2 2 2 2" xfId="44753" xr:uid="{00000000-0005-0000-0000-000066180000}"/>
    <cellStyle name="Normal 2 3 4 2 3 2 2 2 2 3" xfId="29520" xr:uid="{00000000-0005-0000-0000-000067180000}"/>
    <cellStyle name="Normal 2 3 4 2 3 2 2 2 3" xfId="9402" xr:uid="{00000000-0005-0000-0000-000068180000}"/>
    <cellStyle name="Normal 2 3 4 2 3 2 2 2 3 2" xfId="39736" xr:uid="{00000000-0005-0000-0000-000069180000}"/>
    <cellStyle name="Normal 2 3 4 2 3 2 2 2 3 3" xfId="24503" xr:uid="{00000000-0005-0000-0000-00006A180000}"/>
    <cellStyle name="Normal 2 3 4 2 3 2 2 2 4" xfId="34723" xr:uid="{00000000-0005-0000-0000-00006B180000}"/>
    <cellStyle name="Normal 2 3 4 2 3 2 2 2 5" xfId="19490" xr:uid="{00000000-0005-0000-0000-00006C180000}"/>
    <cellStyle name="Normal 2 3 4 2 3 2 2 3" xfId="6041" xr:uid="{00000000-0005-0000-0000-00006D180000}"/>
    <cellStyle name="Normal 2 3 4 2 3 2 2 3 2" xfId="16093" xr:uid="{00000000-0005-0000-0000-00006E180000}"/>
    <cellStyle name="Normal 2 3 4 2 3 2 2 3 2 2" xfId="46424" xr:uid="{00000000-0005-0000-0000-00006F180000}"/>
    <cellStyle name="Normal 2 3 4 2 3 2 2 3 2 3" xfId="31191" xr:uid="{00000000-0005-0000-0000-000070180000}"/>
    <cellStyle name="Normal 2 3 4 2 3 2 2 3 3" xfId="11073" xr:uid="{00000000-0005-0000-0000-000071180000}"/>
    <cellStyle name="Normal 2 3 4 2 3 2 2 3 3 2" xfId="41407" xr:uid="{00000000-0005-0000-0000-000072180000}"/>
    <cellStyle name="Normal 2 3 4 2 3 2 2 3 3 3" xfId="26174" xr:uid="{00000000-0005-0000-0000-000073180000}"/>
    <cellStyle name="Normal 2 3 4 2 3 2 2 3 4" xfId="36394" xr:uid="{00000000-0005-0000-0000-000074180000}"/>
    <cellStyle name="Normal 2 3 4 2 3 2 2 3 5" xfId="21161" xr:uid="{00000000-0005-0000-0000-000075180000}"/>
    <cellStyle name="Normal 2 3 4 2 3 2 2 4" xfId="12751" xr:uid="{00000000-0005-0000-0000-000076180000}"/>
    <cellStyle name="Normal 2 3 4 2 3 2 2 4 2" xfId="43082" xr:uid="{00000000-0005-0000-0000-000077180000}"/>
    <cellStyle name="Normal 2 3 4 2 3 2 2 4 3" xfId="27849" xr:uid="{00000000-0005-0000-0000-000078180000}"/>
    <cellStyle name="Normal 2 3 4 2 3 2 2 5" xfId="7730" xr:uid="{00000000-0005-0000-0000-000079180000}"/>
    <cellStyle name="Normal 2 3 4 2 3 2 2 5 2" xfId="38065" xr:uid="{00000000-0005-0000-0000-00007A180000}"/>
    <cellStyle name="Normal 2 3 4 2 3 2 2 5 3" xfId="22832" xr:uid="{00000000-0005-0000-0000-00007B180000}"/>
    <cellStyle name="Normal 2 3 4 2 3 2 2 6" xfId="33053" xr:uid="{00000000-0005-0000-0000-00007C180000}"/>
    <cellStyle name="Normal 2 3 4 2 3 2 2 7" xfId="17819" xr:uid="{00000000-0005-0000-0000-00007D180000}"/>
    <cellStyle name="Normal 2 3 4 2 3 2 3" xfId="3512" xr:uid="{00000000-0005-0000-0000-00007E180000}"/>
    <cellStyle name="Normal 2 3 4 2 3 2 3 2" xfId="13586" xr:uid="{00000000-0005-0000-0000-00007F180000}"/>
    <cellStyle name="Normal 2 3 4 2 3 2 3 2 2" xfId="43917" xr:uid="{00000000-0005-0000-0000-000080180000}"/>
    <cellStyle name="Normal 2 3 4 2 3 2 3 2 3" xfId="28684" xr:uid="{00000000-0005-0000-0000-000081180000}"/>
    <cellStyle name="Normal 2 3 4 2 3 2 3 3" xfId="8566" xr:uid="{00000000-0005-0000-0000-000082180000}"/>
    <cellStyle name="Normal 2 3 4 2 3 2 3 3 2" xfId="38900" xr:uid="{00000000-0005-0000-0000-000083180000}"/>
    <cellStyle name="Normal 2 3 4 2 3 2 3 3 3" xfId="23667" xr:uid="{00000000-0005-0000-0000-000084180000}"/>
    <cellStyle name="Normal 2 3 4 2 3 2 3 4" xfId="33887" xr:uid="{00000000-0005-0000-0000-000085180000}"/>
    <cellStyle name="Normal 2 3 4 2 3 2 3 5" xfId="18654" xr:uid="{00000000-0005-0000-0000-000086180000}"/>
    <cellStyle name="Normal 2 3 4 2 3 2 4" xfId="5205" xr:uid="{00000000-0005-0000-0000-000087180000}"/>
    <cellStyle name="Normal 2 3 4 2 3 2 4 2" xfId="15257" xr:uid="{00000000-0005-0000-0000-000088180000}"/>
    <cellStyle name="Normal 2 3 4 2 3 2 4 2 2" xfId="45588" xr:uid="{00000000-0005-0000-0000-000089180000}"/>
    <cellStyle name="Normal 2 3 4 2 3 2 4 2 3" xfId="30355" xr:uid="{00000000-0005-0000-0000-00008A180000}"/>
    <cellStyle name="Normal 2 3 4 2 3 2 4 3" xfId="10237" xr:uid="{00000000-0005-0000-0000-00008B180000}"/>
    <cellStyle name="Normal 2 3 4 2 3 2 4 3 2" xfId="40571" xr:uid="{00000000-0005-0000-0000-00008C180000}"/>
    <cellStyle name="Normal 2 3 4 2 3 2 4 3 3" xfId="25338" xr:uid="{00000000-0005-0000-0000-00008D180000}"/>
    <cellStyle name="Normal 2 3 4 2 3 2 4 4" xfId="35558" xr:uid="{00000000-0005-0000-0000-00008E180000}"/>
    <cellStyle name="Normal 2 3 4 2 3 2 4 5" xfId="20325" xr:uid="{00000000-0005-0000-0000-00008F180000}"/>
    <cellStyle name="Normal 2 3 4 2 3 2 5" xfId="11915" xr:uid="{00000000-0005-0000-0000-000090180000}"/>
    <cellStyle name="Normal 2 3 4 2 3 2 5 2" xfId="42246" xr:uid="{00000000-0005-0000-0000-000091180000}"/>
    <cellStyle name="Normal 2 3 4 2 3 2 5 3" xfId="27013" xr:uid="{00000000-0005-0000-0000-000092180000}"/>
    <cellStyle name="Normal 2 3 4 2 3 2 6" xfId="6894" xr:uid="{00000000-0005-0000-0000-000093180000}"/>
    <cellStyle name="Normal 2 3 4 2 3 2 6 2" xfId="37229" xr:uid="{00000000-0005-0000-0000-000094180000}"/>
    <cellStyle name="Normal 2 3 4 2 3 2 6 3" xfId="21996" xr:uid="{00000000-0005-0000-0000-000095180000}"/>
    <cellStyle name="Normal 2 3 4 2 3 2 7" xfId="32217" xr:uid="{00000000-0005-0000-0000-000096180000}"/>
    <cellStyle name="Normal 2 3 4 2 3 2 8" xfId="16983" xr:uid="{00000000-0005-0000-0000-000097180000}"/>
    <cellStyle name="Normal 2 3 4 2 3 3" xfId="2241" xr:uid="{00000000-0005-0000-0000-000098180000}"/>
    <cellStyle name="Normal 2 3 4 2 3 3 2" xfId="3931" xr:uid="{00000000-0005-0000-0000-000099180000}"/>
    <cellStyle name="Normal 2 3 4 2 3 3 2 2" xfId="14004" xr:uid="{00000000-0005-0000-0000-00009A180000}"/>
    <cellStyle name="Normal 2 3 4 2 3 3 2 2 2" xfId="44335" xr:uid="{00000000-0005-0000-0000-00009B180000}"/>
    <cellStyle name="Normal 2 3 4 2 3 3 2 2 3" xfId="29102" xr:uid="{00000000-0005-0000-0000-00009C180000}"/>
    <cellStyle name="Normal 2 3 4 2 3 3 2 3" xfId="8984" xr:uid="{00000000-0005-0000-0000-00009D180000}"/>
    <cellStyle name="Normal 2 3 4 2 3 3 2 3 2" xfId="39318" xr:uid="{00000000-0005-0000-0000-00009E180000}"/>
    <cellStyle name="Normal 2 3 4 2 3 3 2 3 3" xfId="24085" xr:uid="{00000000-0005-0000-0000-00009F180000}"/>
    <cellStyle name="Normal 2 3 4 2 3 3 2 4" xfId="34305" xr:uid="{00000000-0005-0000-0000-0000A0180000}"/>
    <cellStyle name="Normal 2 3 4 2 3 3 2 5" xfId="19072" xr:uid="{00000000-0005-0000-0000-0000A1180000}"/>
    <cellStyle name="Normal 2 3 4 2 3 3 3" xfId="5623" xr:uid="{00000000-0005-0000-0000-0000A2180000}"/>
    <cellStyle name="Normal 2 3 4 2 3 3 3 2" xfId="15675" xr:uid="{00000000-0005-0000-0000-0000A3180000}"/>
    <cellStyle name="Normal 2 3 4 2 3 3 3 2 2" xfId="46006" xr:uid="{00000000-0005-0000-0000-0000A4180000}"/>
    <cellStyle name="Normal 2 3 4 2 3 3 3 2 3" xfId="30773" xr:uid="{00000000-0005-0000-0000-0000A5180000}"/>
    <cellStyle name="Normal 2 3 4 2 3 3 3 3" xfId="10655" xr:uid="{00000000-0005-0000-0000-0000A6180000}"/>
    <cellStyle name="Normal 2 3 4 2 3 3 3 3 2" xfId="40989" xr:uid="{00000000-0005-0000-0000-0000A7180000}"/>
    <cellStyle name="Normal 2 3 4 2 3 3 3 3 3" xfId="25756" xr:uid="{00000000-0005-0000-0000-0000A8180000}"/>
    <cellStyle name="Normal 2 3 4 2 3 3 3 4" xfId="35976" xr:uid="{00000000-0005-0000-0000-0000A9180000}"/>
    <cellStyle name="Normal 2 3 4 2 3 3 3 5" xfId="20743" xr:uid="{00000000-0005-0000-0000-0000AA180000}"/>
    <cellStyle name="Normal 2 3 4 2 3 3 4" xfId="12333" xr:uid="{00000000-0005-0000-0000-0000AB180000}"/>
    <cellStyle name="Normal 2 3 4 2 3 3 4 2" xfId="42664" xr:uid="{00000000-0005-0000-0000-0000AC180000}"/>
    <cellStyle name="Normal 2 3 4 2 3 3 4 3" xfId="27431" xr:uid="{00000000-0005-0000-0000-0000AD180000}"/>
    <cellStyle name="Normal 2 3 4 2 3 3 5" xfId="7312" xr:uid="{00000000-0005-0000-0000-0000AE180000}"/>
    <cellStyle name="Normal 2 3 4 2 3 3 5 2" xfId="37647" xr:uid="{00000000-0005-0000-0000-0000AF180000}"/>
    <cellStyle name="Normal 2 3 4 2 3 3 5 3" xfId="22414" xr:uid="{00000000-0005-0000-0000-0000B0180000}"/>
    <cellStyle name="Normal 2 3 4 2 3 3 6" xfId="32635" xr:uid="{00000000-0005-0000-0000-0000B1180000}"/>
    <cellStyle name="Normal 2 3 4 2 3 3 7" xfId="17401" xr:uid="{00000000-0005-0000-0000-0000B2180000}"/>
    <cellStyle name="Normal 2 3 4 2 3 4" xfId="3094" xr:uid="{00000000-0005-0000-0000-0000B3180000}"/>
    <cellStyle name="Normal 2 3 4 2 3 4 2" xfId="13168" xr:uid="{00000000-0005-0000-0000-0000B4180000}"/>
    <cellStyle name="Normal 2 3 4 2 3 4 2 2" xfId="43499" xr:uid="{00000000-0005-0000-0000-0000B5180000}"/>
    <cellStyle name="Normal 2 3 4 2 3 4 2 3" xfId="28266" xr:uid="{00000000-0005-0000-0000-0000B6180000}"/>
    <cellStyle name="Normal 2 3 4 2 3 4 3" xfId="8148" xr:uid="{00000000-0005-0000-0000-0000B7180000}"/>
    <cellStyle name="Normal 2 3 4 2 3 4 3 2" xfId="38482" xr:uid="{00000000-0005-0000-0000-0000B8180000}"/>
    <cellStyle name="Normal 2 3 4 2 3 4 3 3" xfId="23249" xr:uid="{00000000-0005-0000-0000-0000B9180000}"/>
    <cellStyle name="Normal 2 3 4 2 3 4 4" xfId="33469" xr:uid="{00000000-0005-0000-0000-0000BA180000}"/>
    <cellStyle name="Normal 2 3 4 2 3 4 5" xfId="18236" xr:uid="{00000000-0005-0000-0000-0000BB180000}"/>
    <cellStyle name="Normal 2 3 4 2 3 5" xfId="4787" xr:uid="{00000000-0005-0000-0000-0000BC180000}"/>
    <cellStyle name="Normal 2 3 4 2 3 5 2" xfId="14839" xr:uid="{00000000-0005-0000-0000-0000BD180000}"/>
    <cellStyle name="Normal 2 3 4 2 3 5 2 2" xfId="45170" xr:uid="{00000000-0005-0000-0000-0000BE180000}"/>
    <cellStyle name="Normal 2 3 4 2 3 5 2 3" xfId="29937" xr:uid="{00000000-0005-0000-0000-0000BF180000}"/>
    <cellStyle name="Normal 2 3 4 2 3 5 3" xfId="9819" xr:uid="{00000000-0005-0000-0000-0000C0180000}"/>
    <cellStyle name="Normal 2 3 4 2 3 5 3 2" xfId="40153" xr:uid="{00000000-0005-0000-0000-0000C1180000}"/>
    <cellStyle name="Normal 2 3 4 2 3 5 3 3" xfId="24920" xr:uid="{00000000-0005-0000-0000-0000C2180000}"/>
    <cellStyle name="Normal 2 3 4 2 3 5 4" xfId="35140" xr:uid="{00000000-0005-0000-0000-0000C3180000}"/>
    <cellStyle name="Normal 2 3 4 2 3 5 5" xfId="19907" xr:uid="{00000000-0005-0000-0000-0000C4180000}"/>
    <cellStyle name="Normal 2 3 4 2 3 6" xfId="11497" xr:uid="{00000000-0005-0000-0000-0000C5180000}"/>
    <cellStyle name="Normal 2 3 4 2 3 6 2" xfId="41828" xr:uid="{00000000-0005-0000-0000-0000C6180000}"/>
    <cellStyle name="Normal 2 3 4 2 3 6 3" xfId="26595" xr:uid="{00000000-0005-0000-0000-0000C7180000}"/>
    <cellStyle name="Normal 2 3 4 2 3 7" xfId="6476" xr:uid="{00000000-0005-0000-0000-0000C8180000}"/>
    <cellStyle name="Normal 2 3 4 2 3 7 2" xfId="36811" xr:uid="{00000000-0005-0000-0000-0000C9180000}"/>
    <cellStyle name="Normal 2 3 4 2 3 7 3" xfId="21578" xr:uid="{00000000-0005-0000-0000-0000CA180000}"/>
    <cellStyle name="Normal 2 3 4 2 3 8" xfId="31799" xr:uid="{00000000-0005-0000-0000-0000CB180000}"/>
    <cellStyle name="Normal 2 3 4 2 3 9" xfId="16565" xr:uid="{00000000-0005-0000-0000-0000CC180000}"/>
    <cellStyle name="Normal 2 3 4 2 4" xfId="1612" xr:uid="{00000000-0005-0000-0000-0000CD180000}"/>
    <cellStyle name="Normal 2 3 4 2 4 2" xfId="2451" xr:uid="{00000000-0005-0000-0000-0000CE180000}"/>
    <cellStyle name="Normal 2 3 4 2 4 2 2" xfId="4141" xr:uid="{00000000-0005-0000-0000-0000CF180000}"/>
    <cellStyle name="Normal 2 3 4 2 4 2 2 2" xfId="14214" xr:uid="{00000000-0005-0000-0000-0000D0180000}"/>
    <cellStyle name="Normal 2 3 4 2 4 2 2 2 2" xfId="44545" xr:uid="{00000000-0005-0000-0000-0000D1180000}"/>
    <cellStyle name="Normal 2 3 4 2 4 2 2 2 3" xfId="29312" xr:uid="{00000000-0005-0000-0000-0000D2180000}"/>
    <cellStyle name="Normal 2 3 4 2 4 2 2 3" xfId="9194" xr:uid="{00000000-0005-0000-0000-0000D3180000}"/>
    <cellStyle name="Normal 2 3 4 2 4 2 2 3 2" xfId="39528" xr:uid="{00000000-0005-0000-0000-0000D4180000}"/>
    <cellStyle name="Normal 2 3 4 2 4 2 2 3 3" xfId="24295" xr:uid="{00000000-0005-0000-0000-0000D5180000}"/>
    <cellStyle name="Normal 2 3 4 2 4 2 2 4" xfId="34515" xr:uid="{00000000-0005-0000-0000-0000D6180000}"/>
    <cellStyle name="Normal 2 3 4 2 4 2 2 5" xfId="19282" xr:uid="{00000000-0005-0000-0000-0000D7180000}"/>
    <cellStyle name="Normal 2 3 4 2 4 2 3" xfId="5833" xr:uid="{00000000-0005-0000-0000-0000D8180000}"/>
    <cellStyle name="Normal 2 3 4 2 4 2 3 2" xfId="15885" xr:uid="{00000000-0005-0000-0000-0000D9180000}"/>
    <cellStyle name="Normal 2 3 4 2 4 2 3 2 2" xfId="46216" xr:uid="{00000000-0005-0000-0000-0000DA180000}"/>
    <cellStyle name="Normal 2 3 4 2 4 2 3 2 3" xfId="30983" xr:uid="{00000000-0005-0000-0000-0000DB180000}"/>
    <cellStyle name="Normal 2 3 4 2 4 2 3 3" xfId="10865" xr:uid="{00000000-0005-0000-0000-0000DC180000}"/>
    <cellStyle name="Normal 2 3 4 2 4 2 3 3 2" xfId="41199" xr:uid="{00000000-0005-0000-0000-0000DD180000}"/>
    <cellStyle name="Normal 2 3 4 2 4 2 3 3 3" xfId="25966" xr:uid="{00000000-0005-0000-0000-0000DE180000}"/>
    <cellStyle name="Normal 2 3 4 2 4 2 3 4" xfId="36186" xr:uid="{00000000-0005-0000-0000-0000DF180000}"/>
    <cellStyle name="Normal 2 3 4 2 4 2 3 5" xfId="20953" xr:uid="{00000000-0005-0000-0000-0000E0180000}"/>
    <cellStyle name="Normal 2 3 4 2 4 2 4" xfId="12543" xr:uid="{00000000-0005-0000-0000-0000E1180000}"/>
    <cellStyle name="Normal 2 3 4 2 4 2 4 2" xfId="42874" xr:uid="{00000000-0005-0000-0000-0000E2180000}"/>
    <cellStyle name="Normal 2 3 4 2 4 2 4 3" xfId="27641" xr:uid="{00000000-0005-0000-0000-0000E3180000}"/>
    <cellStyle name="Normal 2 3 4 2 4 2 5" xfId="7522" xr:uid="{00000000-0005-0000-0000-0000E4180000}"/>
    <cellStyle name="Normal 2 3 4 2 4 2 5 2" xfId="37857" xr:uid="{00000000-0005-0000-0000-0000E5180000}"/>
    <cellStyle name="Normal 2 3 4 2 4 2 5 3" xfId="22624" xr:uid="{00000000-0005-0000-0000-0000E6180000}"/>
    <cellStyle name="Normal 2 3 4 2 4 2 6" xfId="32845" xr:uid="{00000000-0005-0000-0000-0000E7180000}"/>
    <cellStyle name="Normal 2 3 4 2 4 2 7" xfId="17611" xr:uid="{00000000-0005-0000-0000-0000E8180000}"/>
    <cellStyle name="Normal 2 3 4 2 4 3" xfId="3304" xr:uid="{00000000-0005-0000-0000-0000E9180000}"/>
    <cellStyle name="Normal 2 3 4 2 4 3 2" xfId="13378" xr:uid="{00000000-0005-0000-0000-0000EA180000}"/>
    <cellStyle name="Normal 2 3 4 2 4 3 2 2" xfId="43709" xr:uid="{00000000-0005-0000-0000-0000EB180000}"/>
    <cellStyle name="Normal 2 3 4 2 4 3 2 3" xfId="28476" xr:uid="{00000000-0005-0000-0000-0000EC180000}"/>
    <cellStyle name="Normal 2 3 4 2 4 3 3" xfId="8358" xr:uid="{00000000-0005-0000-0000-0000ED180000}"/>
    <cellStyle name="Normal 2 3 4 2 4 3 3 2" xfId="38692" xr:uid="{00000000-0005-0000-0000-0000EE180000}"/>
    <cellStyle name="Normal 2 3 4 2 4 3 3 3" xfId="23459" xr:uid="{00000000-0005-0000-0000-0000EF180000}"/>
    <cellStyle name="Normal 2 3 4 2 4 3 4" xfId="33679" xr:uid="{00000000-0005-0000-0000-0000F0180000}"/>
    <cellStyle name="Normal 2 3 4 2 4 3 5" xfId="18446" xr:uid="{00000000-0005-0000-0000-0000F1180000}"/>
    <cellStyle name="Normal 2 3 4 2 4 4" xfId="4997" xr:uid="{00000000-0005-0000-0000-0000F2180000}"/>
    <cellStyle name="Normal 2 3 4 2 4 4 2" xfId="15049" xr:uid="{00000000-0005-0000-0000-0000F3180000}"/>
    <cellStyle name="Normal 2 3 4 2 4 4 2 2" xfId="45380" xr:uid="{00000000-0005-0000-0000-0000F4180000}"/>
    <cellStyle name="Normal 2 3 4 2 4 4 2 3" xfId="30147" xr:uid="{00000000-0005-0000-0000-0000F5180000}"/>
    <cellStyle name="Normal 2 3 4 2 4 4 3" xfId="10029" xr:uid="{00000000-0005-0000-0000-0000F6180000}"/>
    <cellStyle name="Normal 2 3 4 2 4 4 3 2" xfId="40363" xr:uid="{00000000-0005-0000-0000-0000F7180000}"/>
    <cellStyle name="Normal 2 3 4 2 4 4 3 3" xfId="25130" xr:uid="{00000000-0005-0000-0000-0000F8180000}"/>
    <cellStyle name="Normal 2 3 4 2 4 4 4" xfId="35350" xr:uid="{00000000-0005-0000-0000-0000F9180000}"/>
    <cellStyle name="Normal 2 3 4 2 4 4 5" xfId="20117" xr:uid="{00000000-0005-0000-0000-0000FA180000}"/>
    <cellStyle name="Normal 2 3 4 2 4 5" xfId="11707" xr:uid="{00000000-0005-0000-0000-0000FB180000}"/>
    <cellStyle name="Normal 2 3 4 2 4 5 2" xfId="42038" xr:uid="{00000000-0005-0000-0000-0000FC180000}"/>
    <cellStyle name="Normal 2 3 4 2 4 5 3" xfId="26805" xr:uid="{00000000-0005-0000-0000-0000FD180000}"/>
    <cellStyle name="Normal 2 3 4 2 4 6" xfId="6686" xr:uid="{00000000-0005-0000-0000-0000FE180000}"/>
    <cellStyle name="Normal 2 3 4 2 4 6 2" xfId="37021" xr:uid="{00000000-0005-0000-0000-0000FF180000}"/>
    <cellStyle name="Normal 2 3 4 2 4 6 3" xfId="21788" xr:uid="{00000000-0005-0000-0000-000000190000}"/>
    <cellStyle name="Normal 2 3 4 2 4 7" xfId="32009" xr:uid="{00000000-0005-0000-0000-000001190000}"/>
    <cellStyle name="Normal 2 3 4 2 4 8" xfId="16775" xr:uid="{00000000-0005-0000-0000-000002190000}"/>
    <cellStyle name="Normal 2 3 4 2 5" xfId="2033" xr:uid="{00000000-0005-0000-0000-000003190000}"/>
    <cellStyle name="Normal 2 3 4 2 5 2" xfId="3723" xr:uid="{00000000-0005-0000-0000-000004190000}"/>
    <cellStyle name="Normal 2 3 4 2 5 2 2" xfId="13796" xr:uid="{00000000-0005-0000-0000-000005190000}"/>
    <cellStyle name="Normal 2 3 4 2 5 2 2 2" xfId="44127" xr:uid="{00000000-0005-0000-0000-000006190000}"/>
    <cellStyle name="Normal 2 3 4 2 5 2 2 3" xfId="28894" xr:uid="{00000000-0005-0000-0000-000007190000}"/>
    <cellStyle name="Normal 2 3 4 2 5 2 3" xfId="8776" xr:uid="{00000000-0005-0000-0000-000008190000}"/>
    <cellStyle name="Normal 2 3 4 2 5 2 3 2" xfId="39110" xr:uid="{00000000-0005-0000-0000-000009190000}"/>
    <cellStyle name="Normal 2 3 4 2 5 2 3 3" xfId="23877" xr:uid="{00000000-0005-0000-0000-00000A190000}"/>
    <cellStyle name="Normal 2 3 4 2 5 2 4" xfId="34097" xr:uid="{00000000-0005-0000-0000-00000B190000}"/>
    <cellStyle name="Normal 2 3 4 2 5 2 5" xfId="18864" xr:uid="{00000000-0005-0000-0000-00000C190000}"/>
    <cellStyle name="Normal 2 3 4 2 5 3" xfId="5415" xr:uid="{00000000-0005-0000-0000-00000D190000}"/>
    <cellStyle name="Normal 2 3 4 2 5 3 2" xfId="15467" xr:uid="{00000000-0005-0000-0000-00000E190000}"/>
    <cellStyle name="Normal 2 3 4 2 5 3 2 2" xfId="45798" xr:uid="{00000000-0005-0000-0000-00000F190000}"/>
    <cellStyle name="Normal 2 3 4 2 5 3 2 3" xfId="30565" xr:uid="{00000000-0005-0000-0000-000010190000}"/>
    <cellStyle name="Normal 2 3 4 2 5 3 3" xfId="10447" xr:uid="{00000000-0005-0000-0000-000011190000}"/>
    <cellStyle name="Normal 2 3 4 2 5 3 3 2" xfId="40781" xr:uid="{00000000-0005-0000-0000-000012190000}"/>
    <cellStyle name="Normal 2 3 4 2 5 3 3 3" xfId="25548" xr:uid="{00000000-0005-0000-0000-000013190000}"/>
    <cellStyle name="Normal 2 3 4 2 5 3 4" xfId="35768" xr:uid="{00000000-0005-0000-0000-000014190000}"/>
    <cellStyle name="Normal 2 3 4 2 5 3 5" xfId="20535" xr:uid="{00000000-0005-0000-0000-000015190000}"/>
    <cellStyle name="Normal 2 3 4 2 5 4" xfId="12125" xr:uid="{00000000-0005-0000-0000-000016190000}"/>
    <cellStyle name="Normal 2 3 4 2 5 4 2" xfId="42456" xr:uid="{00000000-0005-0000-0000-000017190000}"/>
    <cellStyle name="Normal 2 3 4 2 5 4 3" xfId="27223" xr:uid="{00000000-0005-0000-0000-000018190000}"/>
    <cellStyle name="Normal 2 3 4 2 5 5" xfId="7104" xr:uid="{00000000-0005-0000-0000-000019190000}"/>
    <cellStyle name="Normal 2 3 4 2 5 5 2" xfId="37439" xr:uid="{00000000-0005-0000-0000-00001A190000}"/>
    <cellStyle name="Normal 2 3 4 2 5 5 3" xfId="22206" xr:uid="{00000000-0005-0000-0000-00001B190000}"/>
    <cellStyle name="Normal 2 3 4 2 5 6" xfId="32427" xr:uid="{00000000-0005-0000-0000-00001C190000}"/>
    <cellStyle name="Normal 2 3 4 2 5 7" xfId="17193" xr:uid="{00000000-0005-0000-0000-00001D190000}"/>
    <cellStyle name="Normal 2 3 4 2 6" xfId="2886" xr:uid="{00000000-0005-0000-0000-00001E190000}"/>
    <cellStyle name="Normal 2 3 4 2 6 2" xfId="12960" xr:uid="{00000000-0005-0000-0000-00001F190000}"/>
    <cellStyle name="Normal 2 3 4 2 6 2 2" xfId="43291" xr:uid="{00000000-0005-0000-0000-000020190000}"/>
    <cellStyle name="Normal 2 3 4 2 6 2 3" xfId="28058" xr:uid="{00000000-0005-0000-0000-000021190000}"/>
    <cellStyle name="Normal 2 3 4 2 6 3" xfId="7940" xr:uid="{00000000-0005-0000-0000-000022190000}"/>
    <cellStyle name="Normal 2 3 4 2 6 3 2" xfId="38274" xr:uid="{00000000-0005-0000-0000-000023190000}"/>
    <cellStyle name="Normal 2 3 4 2 6 3 3" xfId="23041" xr:uid="{00000000-0005-0000-0000-000024190000}"/>
    <cellStyle name="Normal 2 3 4 2 6 4" xfId="33261" xr:uid="{00000000-0005-0000-0000-000025190000}"/>
    <cellStyle name="Normal 2 3 4 2 6 5" xfId="18028" xr:uid="{00000000-0005-0000-0000-000026190000}"/>
    <cellStyle name="Normal 2 3 4 2 7" xfId="4579" xr:uid="{00000000-0005-0000-0000-000027190000}"/>
    <cellStyle name="Normal 2 3 4 2 7 2" xfId="14631" xr:uid="{00000000-0005-0000-0000-000028190000}"/>
    <cellStyle name="Normal 2 3 4 2 7 2 2" xfId="44962" xr:uid="{00000000-0005-0000-0000-000029190000}"/>
    <cellStyle name="Normal 2 3 4 2 7 2 3" xfId="29729" xr:uid="{00000000-0005-0000-0000-00002A190000}"/>
    <cellStyle name="Normal 2 3 4 2 7 3" xfId="9611" xr:uid="{00000000-0005-0000-0000-00002B190000}"/>
    <cellStyle name="Normal 2 3 4 2 7 3 2" xfId="39945" xr:uid="{00000000-0005-0000-0000-00002C190000}"/>
    <cellStyle name="Normal 2 3 4 2 7 3 3" xfId="24712" xr:uid="{00000000-0005-0000-0000-00002D190000}"/>
    <cellStyle name="Normal 2 3 4 2 7 4" xfId="34932" xr:uid="{00000000-0005-0000-0000-00002E190000}"/>
    <cellStyle name="Normal 2 3 4 2 7 5" xfId="19699" xr:uid="{00000000-0005-0000-0000-00002F190000}"/>
    <cellStyle name="Normal 2 3 4 2 8" xfId="11289" xr:uid="{00000000-0005-0000-0000-000030190000}"/>
    <cellStyle name="Normal 2 3 4 2 8 2" xfId="41620" xr:uid="{00000000-0005-0000-0000-000031190000}"/>
    <cellStyle name="Normal 2 3 4 2 8 3" xfId="26387" xr:uid="{00000000-0005-0000-0000-000032190000}"/>
    <cellStyle name="Normal 2 3 4 2 9" xfId="6268" xr:uid="{00000000-0005-0000-0000-000033190000}"/>
    <cellStyle name="Normal 2 3 4 2 9 2" xfId="36603" xr:uid="{00000000-0005-0000-0000-000034190000}"/>
    <cellStyle name="Normal 2 3 4 2 9 3" xfId="21370" xr:uid="{00000000-0005-0000-0000-000035190000}"/>
    <cellStyle name="Normal 2 3 4 3" xfId="1232" xr:uid="{00000000-0005-0000-0000-000036190000}"/>
    <cellStyle name="Normal 2 3 4 3 10" xfId="16409" xr:uid="{00000000-0005-0000-0000-000037190000}"/>
    <cellStyle name="Normal 2 3 4 3 2" xfId="1451" xr:uid="{00000000-0005-0000-0000-000038190000}"/>
    <cellStyle name="Normal 2 3 4 3 2 2" xfId="1872" xr:uid="{00000000-0005-0000-0000-000039190000}"/>
    <cellStyle name="Normal 2 3 4 3 2 2 2" xfId="2711" xr:uid="{00000000-0005-0000-0000-00003A190000}"/>
    <cellStyle name="Normal 2 3 4 3 2 2 2 2" xfId="4401" xr:uid="{00000000-0005-0000-0000-00003B190000}"/>
    <cellStyle name="Normal 2 3 4 3 2 2 2 2 2" xfId="14474" xr:uid="{00000000-0005-0000-0000-00003C190000}"/>
    <cellStyle name="Normal 2 3 4 3 2 2 2 2 2 2" xfId="44805" xr:uid="{00000000-0005-0000-0000-00003D190000}"/>
    <cellStyle name="Normal 2 3 4 3 2 2 2 2 2 3" xfId="29572" xr:uid="{00000000-0005-0000-0000-00003E190000}"/>
    <cellStyle name="Normal 2 3 4 3 2 2 2 2 3" xfId="9454" xr:uid="{00000000-0005-0000-0000-00003F190000}"/>
    <cellStyle name="Normal 2 3 4 3 2 2 2 2 3 2" xfId="39788" xr:uid="{00000000-0005-0000-0000-000040190000}"/>
    <cellStyle name="Normal 2 3 4 3 2 2 2 2 3 3" xfId="24555" xr:uid="{00000000-0005-0000-0000-000041190000}"/>
    <cellStyle name="Normal 2 3 4 3 2 2 2 2 4" xfId="34775" xr:uid="{00000000-0005-0000-0000-000042190000}"/>
    <cellStyle name="Normal 2 3 4 3 2 2 2 2 5" xfId="19542" xr:uid="{00000000-0005-0000-0000-000043190000}"/>
    <cellStyle name="Normal 2 3 4 3 2 2 2 3" xfId="6093" xr:uid="{00000000-0005-0000-0000-000044190000}"/>
    <cellStyle name="Normal 2 3 4 3 2 2 2 3 2" xfId="16145" xr:uid="{00000000-0005-0000-0000-000045190000}"/>
    <cellStyle name="Normal 2 3 4 3 2 2 2 3 2 2" xfId="46476" xr:uid="{00000000-0005-0000-0000-000046190000}"/>
    <cellStyle name="Normal 2 3 4 3 2 2 2 3 2 3" xfId="31243" xr:uid="{00000000-0005-0000-0000-000047190000}"/>
    <cellStyle name="Normal 2 3 4 3 2 2 2 3 3" xfId="11125" xr:uid="{00000000-0005-0000-0000-000048190000}"/>
    <cellStyle name="Normal 2 3 4 3 2 2 2 3 3 2" xfId="41459" xr:uid="{00000000-0005-0000-0000-000049190000}"/>
    <cellStyle name="Normal 2 3 4 3 2 2 2 3 3 3" xfId="26226" xr:uid="{00000000-0005-0000-0000-00004A190000}"/>
    <cellStyle name="Normal 2 3 4 3 2 2 2 3 4" xfId="36446" xr:uid="{00000000-0005-0000-0000-00004B190000}"/>
    <cellStyle name="Normal 2 3 4 3 2 2 2 3 5" xfId="21213" xr:uid="{00000000-0005-0000-0000-00004C190000}"/>
    <cellStyle name="Normal 2 3 4 3 2 2 2 4" xfId="12803" xr:uid="{00000000-0005-0000-0000-00004D190000}"/>
    <cellStyle name="Normal 2 3 4 3 2 2 2 4 2" xfId="43134" xr:uid="{00000000-0005-0000-0000-00004E190000}"/>
    <cellStyle name="Normal 2 3 4 3 2 2 2 4 3" xfId="27901" xr:uid="{00000000-0005-0000-0000-00004F190000}"/>
    <cellStyle name="Normal 2 3 4 3 2 2 2 5" xfId="7782" xr:uid="{00000000-0005-0000-0000-000050190000}"/>
    <cellStyle name="Normal 2 3 4 3 2 2 2 5 2" xfId="38117" xr:uid="{00000000-0005-0000-0000-000051190000}"/>
    <cellStyle name="Normal 2 3 4 3 2 2 2 5 3" xfId="22884" xr:uid="{00000000-0005-0000-0000-000052190000}"/>
    <cellStyle name="Normal 2 3 4 3 2 2 2 6" xfId="33105" xr:uid="{00000000-0005-0000-0000-000053190000}"/>
    <cellStyle name="Normal 2 3 4 3 2 2 2 7" xfId="17871" xr:uid="{00000000-0005-0000-0000-000054190000}"/>
    <cellStyle name="Normal 2 3 4 3 2 2 3" xfId="3564" xr:uid="{00000000-0005-0000-0000-000055190000}"/>
    <cellStyle name="Normal 2 3 4 3 2 2 3 2" xfId="13638" xr:uid="{00000000-0005-0000-0000-000056190000}"/>
    <cellStyle name="Normal 2 3 4 3 2 2 3 2 2" xfId="43969" xr:uid="{00000000-0005-0000-0000-000057190000}"/>
    <cellStyle name="Normal 2 3 4 3 2 2 3 2 3" xfId="28736" xr:uid="{00000000-0005-0000-0000-000058190000}"/>
    <cellStyle name="Normal 2 3 4 3 2 2 3 3" xfId="8618" xr:uid="{00000000-0005-0000-0000-000059190000}"/>
    <cellStyle name="Normal 2 3 4 3 2 2 3 3 2" xfId="38952" xr:uid="{00000000-0005-0000-0000-00005A190000}"/>
    <cellStyle name="Normal 2 3 4 3 2 2 3 3 3" xfId="23719" xr:uid="{00000000-0005-0000-0000-00005B190000}"/>
    <cellStyle name="Normal 2 3 4 3 2 2 3 4" xfId="33939" xr:uid="{00000000-0005-0000-0000-00005C190000}"/>
    <cellStyle name="Normal 2 3 4 3 2 2 3 5" xfId="18706" xr:uid="{00000000-0005-0000-0000-00005D190000}"/>
    <cellStyle name="Normal 2 3 4 3 2 2 4" xfId="5257" xr:uid="{00000000-0005-0000-0000-00005E190000}"/>
    <cellStyle name="Normal 2 3 4 3 2 2 4 2" xfId="15309" xr:uid="{00000000-0005-0000-0000-00005F190000}"/>
    <cellStyle name="Normal 2 3 4 3 2 2 4 2 2" xfId="45640" xr:uid="{00000000-0005-0000-0000-000060190000}"/>
    <cellStyle name="Normal 2 3 4 3 2 2 4 2 3" xfId="30407" xr:uid="{00000000-0005-0000-0000-000061190000}"/>
    <cellStyle name="Normal 2 3 4 3 2 2 4 3" xfId="10289" xr:uid="{00000000-0005-0000-0000-000062190000}"/>
    <cellStyle name="Normal 2 3 4 3 2 2 4 3 2" xfId="40623" xr:uid="{00000000-0005-0000-0000-000063190000}"/>
    <cellStyle name="Normal 2 3 4 3 2 2 4 3 3" xfId="25390" xr:uid="{00000000-0005-0000-0000-000064190000}"/>
    <cellStyle name="Normal 2 3 4 3 2 2 4 4" xfId="35610" xr:uid="{00000000-0005-0000-0000-000065190000}"/>
    <cellStyle name="Normal 2 3 4 3 2 2 4 5" xfId="20377" xr:uid="{00000000-0005-0000-0000-000066190000}"/>
    <cellStyle name="Normal 2 3 4 3 2 2 5" xfId="11967" xr:uid="{00000000-0005-0000-0000-000067190000}"/>
    <cellStyle name="Normal 2 3 4 3 2 2 5 2" xfId="42298" xr:uid="{00000000-0005-0000-0000-000068190000}"/>
    <cellStyle name="Normal 2 3 4 3 2 2 5 3" xfId="27065" xr:uid="{00000000-0005-0000-0000-000069190000}"/>
    <cellStyle name="Normal 2 3 4 3 2 2 6" xfId="6946" xr:uid="{00000000-0005-0000-0000-00006A190000}"/>
    <cellStyle name="Normal 2 3 4 3 2 2 6 2" xfId="37281" xr:uid="{00000000-0005-0000-0000-00006B190000}"/>
    <cellStyle name="Normal 2 3 4 3 2 2 6 3" xfId="22048" xr:uid="{00000000-0005-0000-0000-00006C190000}"/>
    <cellStyle name="Normal 2 3 4 3 2 2 7" xfId="32269" xr:uid="{00000000-0005-0000-0000-00006D190000}"/>
    <cellStyle name="Normal 2 3 4 3 2 2 8" xfId="17035" xr:uid="{00000000-0005-0000-0000-00006E190000}"/>
    <cellStyle name="Normal 2 3 4 3 2 3" xfId="2293" xr:uid="{00000000-0005-0000-0000-00006F190000}"/>
    <cellStyle name="Normal 2 3 4 3 2 3 2" xfId="3983" xr:uid="{00000000-0005-0000-0000-000070190000}"/>
    <cellStyle name="Normal 2 3 4 3 2 3 2 2" xfId="14056" xr:uid="{00000000-0005-0000-0000-000071190000}"/>
    <cellStyle name="Normal 2 3 4 3 2 3 2 2 2" xfId="44387" xr:uid="{00000000-0005-0000-0000-000072190000}"/>
    <cellStyle name="Normal 2 3 4 3 2 3 2 2 3" xfId="29154" xr:uid="{00000000-0005-0000-0000-000073190000}"/>
    <cellStyle name="Normal 2 3 4 3 2 3 2 3" xfId="9036" xr:uid="{00000000-0005-0000-0000-000074190000}"/>
    <cellStyle name="Normal 2 3 4 3 2 3 2 3 2" xfId="39370" xr:uid="{00000000-0005-0000-0000-000075190000}"/>
    <cellStyle name="Normal 2 3 4 3 2 3 2 3 3" xfId="24137" xr:uid="{00000000-0005-0000-0000-000076190000}"/>
    <cellStyle name="Normal 2 3 4 3 2 3 2 4" xfId="34357" xr:uid="{00000000-0005-0000-0000-000077190000}"/>
    <cellStyle name="Normal 2 3 4 3 2 3 2 5" xfId="19124" xr:uid="{00000000-0005-0000-0000-000078190000}"/>
    <cellStyle name="Normal 2 3 4 3 2 3 3" xfId="5675" xr:uid="{00000000-0005-0000-0000-000079190000}"/>
    <cellStyle name="Normal 2 3 4 3 2 3 3 2" xfId="15727" xr:uid="{00000000-0005-0000-0000-00007A190000}"/>
    <cellStyle name="Normal 2 3 4 3 2 3 3 2 2" xfId="46058" xr:uid="{00000000-0005-0000-0000-00007B190000}"/>
    <cellStyle name="Normal 2 3 4 3 2 3 3 2 3" xfId="30825" xr:uid="{00000000-0005-0000-0000-00007C190000}"/>
    <cellStyle name="Normal 2 3 4 3 2 3 3 3" xfId="10707" xr:uid="{00000000-0005-0000-0000-00007D190000}"/>
    <cellStyle name="Normal 2 3 4 3 2 3 3 3 2" xfId="41041" xr:uid="{00000000-0005-0000-0000-00007E190000}"/>
    <cellStyle name="Normal 2 3 4 3 2 3 3 3 3" xfId="25808" xr:uid="{00000000-0005-0000-0000-00007F190000}"/>
    <cellStyle name="Normal 2 3 4 3 2 3 3 4" xfId="36028" xr:uid="{00000000-0005-0000-0000-000080190000}"/>
    <cellStyle name="Normal 2 3 4 3 2 3 3 5" xfId="20795" xr:uid="{00000000-0005-0000-0000-000081190000}"/>
    <cellStyle name="Normal 2 3 4 3 2 3 4" xfId="12385" xr:uid="{00000000-0005-0000-0000-000082190000}"/>
    <cellStyle name="Normal 2 3 4 3 2 3 4 2" xfId="42716" xr:uid="{00000000-0005-0000-0000-000083190000}"/>
    <cellStyle name="Normal 2 3 4 3 2 3 4 3" xfId="27483" xr:uid="{00000000-0005-0000-0000-000084190000}"/>
    <cellStyle name="Normal 2 3 4 3 2 3 5" xfId="7364" xr:uid="{00000000-0005-0000-0000-000085190000}"/>
    <cellStyle name="Normal 2 3 4 3 2 3 5 2" xfId="37699" xr:uid="{00000000-0005-0000-0000-000086190000}"/>
    <cellStyle name="Normal 2 3 4 3 2 3 5 3" xfId="22466" xr:uid="{00000000-0005-0000-0000-000087190000}"/>
    <cellStyle name="Normal 2 3 4 3 2 3 6" xfId="32687" xr:uid="{00000000-0005-0000-0000-000088190000}"/>
    <cellStyle name="Normal 2 3 4 3 2 3 7" xfId="17453" xr:uid="{00000000-0005-0000-0000-000089190000}"/>
    <cellStyle name="Normal 2 3 4 3 2 4" xfId="3146" xr:uid="{00000000-0005-0000-0000-00008A190000}"/>
    <cellStyle name="Normal 2 3 4 3 2 4 2" xfId="13220" xr:uid="{00000000-0005-0000-0000-00008B190000}"/>
    <cellStyle name="Normal 2 3 4 3 2 4 2 2" xfId="43551" xr:uid="{00000000-0005-0000-0000-00008C190000}"/>
    <cellStyle name="Normal 2 3 4 3 2 4 2 3" xfId="28318" xr:uid="{00000000-0005-0000-0000-00008D190000}"/>
    <cellStyle name="Normal 2 3 4 3 2 4 3" xfId="8200" xr:uid="{00000000-0005-0000-0000-00008E190000}"/>
    <cellStyle name="Normal 2 3 4 3 2 4 3 2" xfId="38534" xr:uid="{00000000-0005-0000-0000-00008F190000}"/>
    <cellStyle name="Normal 2 3 4 3 2 4 3 3" xfId="23301" xr:uid="{00000000-0005-0000-0000-000090190000}"/>
    <cellStyle name="Normal 2 3 4 3 2 4 4" xfId="33521" xr:uid="{00000000-0005-0000-0000-000091190000}"/>
    <cellStyle name="Normal 2 3 4 3 2 4 5" xfId="18288" xr:uid="{00000000-0005-0000-0000-000092190000}"/>
    <cellStyle name="Normal 2 3 4 3 2 5" xfId="4839" xr:uid="{00000000-0005-0000-0000-000093190000}"/>
    <cellStyle name="Normal 2 3 4 3 2 5 2" xfId="14891" xr:uid="{00000000-0005-0000-0000-000094190000}"/>
    <cellStyle name="Normal 2 3 4 3 2 5 2 2" xfId="45222" xr:uid="{00000000-0005-0000-0000-000095190000}"/>
    <cellStyle name="Normal 2 3 4 3 2 5 2 3" xfId="29989" xr:uid="{00000000-0005-0000-0000-000096190000}"/>
    <cellStyle name="Normal 2 3 4 3 2 5 3" xfId="9871" xr:uid="{00000000-0005-0000-0000-000097190000}"/>
    <cellStyle name="Normal 2 3 4 3 2 5 3 2" xfId="40205" xr:uid="{00000000-0005-0000-0000-000098190000}"/>
    <cellStyle name="Normal 2 3 4 3 2 5 3 3" xfId="24972" xr:uid="{00000000-0005-0000-0000-000099190000}"/>
    <cellStyle name="Normal 2 3 4 3 2 5 4" xfId="35192" xr:uid="{00000000-0005-0000-0000-00009A190000}"/>
    <cellStyle name="Normal 2 3 4 3 2 5 5" xfId="19959" xr:uid="{00000000-0005-0000-0000-00009B190000}"/>
    <cellStyle name="Normal 2 3 4 3 2 6" xfId="11549" xr:uid="{00000000-0005-0000-0000-00009C190000}"/>
    <cellStyle name="Normal 2 3 4 3 2 6 2" xfId="41880" xr:uid="{00000000-0005-0000-0000-00009D190000}"/>
    <cellStyle name="Normal 2 3 4 3 2 6 3" xfId="26647" xr:uid="{00000000-0005-0000-0000-00009E190000}"/>
    <cellStyle name="Normal 2 3 4 3 2 7" xfId="6528" xr:uid="{00000000-0005-0000-0000-00009F190000}"/>
    <cellStyle name="Normal 2 3 4 3 2 7 2" xfId="36863" xr:uid="{00000000-0005-0000-0000-0000A0190000}"/>
    <cellStyle name="Normal 2 3 4 3 2 7 3" xfId="21630" xr:uid="{00000000-0005-0000-0000-0000A1190000}"/>
    <cellStyle name="Normal 2 3 4 3 2 8" xfId="31851" xr:uid="{00000000-0005-0000-0000-0000A2190000}"/>
    <cellStyle name="Normal 2 3 4 3 2 9" xfId="16617" xr:uid="{00000000-0005-0000-0000-0000A3190000}"/>
    <cellStyle name="Normal 2 3 4 3 3" xfId="1664" xr:uid="{00000000-0005-0000-0000-0000A4190000}"/>
    <cellStyle name="Normal 2 3 4 3 3 2" xfId="2503" xr:uid="{00000000-0005-0000-0000-0000A5190000}"/>
    <cellStyle name="Normal 2 3 4 3 3 2 2" xfId="4193" xr:uid="{00000000-0005-0000-0000-0000A6190000}"/>
    <cellStyle name="Normal 2 3 4 3 3 2 2 2" xfId="14266" xr:uid="{00000000-0005-0000-0000-0000A7190000}"/>
    <cellStyle name="Normal 2 3 4 3 3 2 2 2 2" xfId="44597" xr:uid="{00000000-0005-0000-0000-0000A8190000}"/>
    <cellStyle name="Normal 2 3 4 3 3 2 2 2 3" xfId="29364" xr:uid="{00000000-0005-0000-0000-0000A9190000}"/>
    <cellStyle name="Normal 2 3 4 3 3 2 2 3" xfId="9246" xr:uid="{00000000-0005-0000-0000-0000AA190000}"/>
    <cellStyle name="Normal 2 3 4 3 3 2 2 3 2" xfId="39580" xr:uid="{00000000-0005-0000-0000-0000AB190000}"/>
    <cellStyle name="Normal 2 3 4 3 3 2 2 3 3" xfId="24347" xr:uid="{00000000-0005-0000-0000-0000AC190000}"/>
    <cellStyle name="Normal 2 3 4 3 3 2 2 4" xfId="34567" xr:uid="{00000000-0005-0000-0000-0000AD190000}"/>
    <cellStyle name="Normal 2 3 4 3 3 2 2 5" xfId="19334" xr:uid="{00000000-0005-0000-0000-0000AE190000}"/>
    <cellStyle name="Normal 2 3 4 3 3 2 3" xfId="5885" xr:uid="{00000000-0005-0000-0000-0000AF190000}"/>
    <cellStyle name="Normal 2 3 4 3 3 2 3 2" xfId="15937" xr:uid="{00000000-0005-0000-0000-0000B0190000}"/>
    <cellStyle name="Normal 2 3 4 3 3 2 3 2 2" xfId="46268" xr:uid="{00000000-0005-0000-0000-0000B1190000}"/>
    <cellStyle name="Normal 2 3 4 3 3 2 3 2 3" xfId="31035" xr:uid="{00000000-0005-0000-0000-0000B2190000}"/>
    <cellStyle name="Normal 2 3 4 3 3 2 3 3" xfId="10917" xr:uid="{00000000-0005-0000-0000-0000B3190000}"/>
    <cellStyle name="Normal 2 3 4 3 3 2 3 3 2" xfId="41251" xr:uid="{00000000-0005-0000-0000-0000B4190000}"/>
    <cellStyle name="Normal 2 3 4 3 3 2 3 3 3" xfId="26018" xr:uid="{00000000-0005-0000-0000-0000B5190000}"/>
    <cellStyle name="Normal 2 3 4 3 3 2 3 4" xfId="36238" xr:uid="{00000000-0005-0000-0000-0000B6190000}"/>
    <cellStyle name="Normal 2 3 4 3 3 2 3 5" xfId="21005" xr:uid="{00000000-0005-0000-0000-0000B7190000}"/>
    <cellStyle name="Normal 2 3 4 3 3 2 4" xfId="12595" xr:uid="{00000000-0005-0000-0000-0000B8190000}"/>
    <cellStyle name="Normal 2 3 4 3 3 2 4 2" xfId="42926" xr:uid="{00000000-0005-0000-0000-0000B9190000}"/>
    <cellStyle name="Normal 2 3 4 3 3 2 4 3" xfId="27693" xr:uid="{00000000-0005-0000-0000-0000BA190000}"/>
    <cellStyle name="Normal 2 3 4 3 3 2 5" xfId="7574" xr:uid="{00000000-0005-0000-0000-0000BB190000}"/>
    <cellStyle name="Normal 2 3 4 3 3 2 5 2" xfId="37909" xr:uid="{00000000-0005-0000-0000-0000BC190000}"/>
    <cellStyle name="Normal 2 3 4 3 3 2 5 3" xfId="22676" xr:uid="{00000000-0005-0000-0000-0000BD190000}"/>
    <cellStyle name="Normal 2 3 4 3 3 2 6" xfId="32897" xr:uid="{00000000-0005-0000-0000-0000BE190000}"/>
    <cellStyle name="Normal 2 3 4 3 3 2 7" xfId="17663" xr:uid="{00000000-0005-0000-0000-0000BF190000}"/>
    <cellStyle name="Normal 2 3 4 3 3 3" xfId="3356" xr:uid="{00000000-0005-0000-0000-0000C0190000}"/>
    <cellStyle name="Normal 2 3 4 3 3 3 2" xfId="13430" xr:uid="{00000000-0005-0000-0000-0000C1190000}"/>
    <cellStyle name="Normal 2 3 4 3 3 3 2 2" xfId="43761" xr:uid="{00000000-0005-0000-0000-0000C2190000}"/>
    <cellStyle name="Normal 2 3 4 3 3 3 2 3" xfId="28528" xr:uid="{00000000-0005-0000-0000-0000C3190000}"/>
    <cellStyle name="Normal 2 3 4 3 3 3 3" xfId="8410" xr:uid="{00000000-0005-0000-0000-0000C4190000}"/>
    <cellStyle name="Normal 2 3 4 3 3 3 3 2" xfId="38744" xr:uid="{00000000-0005-0000-0000-0000C5190000}"/>
    <cellStyle name="Normal 2 3 4 3 3 3 3 3" xfId="23511" xr:uid="{00000000-0005-0000-0000-0000C6190000}"/>
    <cellStyle name="Normal 2 3 4 3 3 3 4" xfId="33731" xr:uid="{00000000-0005-0000-0000-0000C7190000}"/>
    <cellStyle name="Normal 2 3 4 3 3 3 5" xfId="18498" xr:uid="{00000000-0005-0000-0000-0000C8190000}"/>
    <cellStyle name="Normal 2 3 4 3 3 4" xfId="5049" xr:uid="{00000000-0005-0000-0000-0000C9190000}"/>
    <cellStyle name="Normal 2 3 4 3 3 4 2" xfId="15101" xr:uid="{00000000-0005-0000-0000-0000CA190000}"/>
    <cellStyle name="Normal 2 3 4 3 3 4 2 2" xfId="45432" xr:uid="{00000000-0005-0000-0000-0000CB190000}"/>
    <cellStyle name="Normal 2 3 4 3 3 4 2 3" xfId="30199" xr:uid="{00000000-0005-0000-0000-0000CC190000}"/>
    <cellStyle name="Normal 2 3 4 3 3 4 3" xfId="10081" xr:uid="{00000000-0005-0000-0000-0000CD190000}"/>
    <cellStyle name="Normal 2 3 4 3 3 4 3 2" xfId="40415" xr:uid="{00000000-0005-0000-0000-0000CE190000}"/>
    <cellStyle name="Normal 2 3 4 3 3 4 3 3" xfId="25182" xr:uid="{00000000-0005-0000-0000-0000CF190000}"/>
    <cellStyle name="Normal 2 3 4 3 3 4 4" xfId="35402" xr:uid="{00000000-0005-0000-0000-0000D0190000}"/>
    <cellStyle name="Normal 2 3 4 3 3 4 5" xfId="20169" xr:uid="{00000000-0005-0000-0000-0000D1190000}"/>
    <cellStyle name="Normal 2 3 4 3 3 5" xfId="11759" xr:uid="{00000000-0005-0000-0000-0000D2190000}"/>
    <cellStyle name="Normal 2 3 4 3 3 5 2" xfId="42090" xr:uid="{00000000-0005-0000-0000-0000D3190000}"/>
    <cellStyle name="Normal 2 3 4 3 3 5 3" xfId="26857" xr:uid="{00000000-0005-0000-0000-0000D4190000}"/>
    <cellStyle name="Normal 2 3 4 3 3 6" xfId="6738" xr:uid="{00000000-0005-0000-0000-0000D5190000}"/>
    <cellStyle name="Normal 2 3 4 3 3 6 2" xfId="37073" xr:uid="{00000000-0005-0000-0000-0000D6190000}"/>
    <cellStyle name="Normal 2 3 4 3 3 6 3" xfId="21840" xr:uid="{00000000-0005-0000-0000-0000D7190000}"/>
    <cellStyle name="Normal 2 3 4 3 3 7" xfId="32061" xr:uid="{00000000-0005-0000-0000-0000D8190000}"/>
    <cellStyle name="Normal 2 3 4 3 3 8" xfId="16827" xr:uid="{00000000-0005-0000-0000-0000D9190000}"/>
    <cellStyle name="Normal 2 3 4 3 4" xfId="2085" xr:uid="{00000000-0005-0000-0000-0000DA190000}"/>
    <cellStyle name="Normal 2 3 4 3 4 2" xfId="3775" xr:uid="{00000000-0005-0000-0000-0000DB190000}"/>
    <cellStyle name="Normal 2 3 4 3 4 2 2" xfId="13848" xr:uid="{00000000-0005-0000-0000-0000DC190000}"/>
    <cellStyle name="Normal 2 3 4 3 4 2 2 2" xfId="44179" xr:uid="{00000000-0005-0000-0000-0000DD190000}"/>
    <cellStyle name="Normal 2 3 4 3 4 2 2 3" xfId="28946" xr:uid="{00000000-0005-0000-0000-0000DE190000}"/>
    <cellStyle name="Normal 2 3 4 3 4 2 3" xfId="8828" xr:uid="{00000000-0005-0000-0000-0000DF190000}"/>
    <cellStyle name="Normal 2 3 4 3 4 2 3 2" xfId="39162" xr:uid="{00000000-0005-0000-0000-0000E0190000}"/>
    <cellStyle name="Normal 2 3 4 3 4 2 3 3" xfId="23929" xr:uid="{00000000-0005-0000-0000-0000E1190000}"/>
    <cellStyle name="Normal 2 3 4 3 4 2 4" xfId="34149" xr:uid="{00000000-0005-0000-0000-0000E2190000}"/>
    <cellStyle name="Normal 2 3 4 3 4 2 5" xfId="18916" xr:uid="{00000000-0005-0000-0000-0000E3190000}"/>
    <cellStyle name="Normal 2 3 4 3 4 3" xfId="5467" xr:uid="{00000000-0005-0000-0000-0000E4190000}"/>
    <cellStyle name="Normal 2 3 4 3 4 3 2" xfId="15519" xr:uid="{00000000-0005-0000-0000-0000E5190000}"/>
    <cellStyle name="Normal 2 3 4 3 4 3 2 2" xfId="45850" xr:uid="{00000000-0005-0000-0000-0000E6190000}"/>
    <cellStyle name="Normal 2 3 4 3 4 3 2 3" xfId="30617" xr:uid="{00000000-0005-0000-0000-0000E7190000}"/>
    <cellStyle name="Normal 2 3 4 3 4 3 3" xfId="10499" xr:uid="{00000000-0005-0000-0000-0000E8190000}"/>
    <cellStyle name="Normal 2 3 4 3 4 3 3 2" xfId="40833" xr:uid="{00000000-0005-0000-0000-0000E9190000}"/>
    <cellStyle name="Normal 2 3 4 3 4 3 3 3" xfId="25600" xr:uid="{00000000-0005-0000-0000-0000EA190000}"/>
    <cellStyle name="Normal 2 3 4 3 4 3 4" xfId="35820" xr:uid="{00000000-0005-0000-0000-0000EB190000}"/>
    <cellStyle name="Normal 2 3 4 3 4 3 5" xfId="20587" xr:uid="{00000000-0005-0000-0000-0000EC190000}"/>
    <cellStyle name="Normal 2 3 4 3 4 4" xfId="12177" xr:uid="{00000000-0005-0000-0000-0000ED190000}"/>
    <cellStyle name="Normal 2 3 4 3 4 4 2" xfId="42508" xr:uid="{00000000-0005-0000-0000-0000EE190000}"/>
    <cellStyle name="Normal 2 3 4 3 4 4 3" xfId="27275" xr:uid="{00000000-0005-0000-0000-0000EF190000}"/>
    <cellStyle name="Normal 2 3 4 3 4 5" xfId="7156" xr:uid="{00000000-0005-0000-0000-0000F0190000}"/>
    <cellStyle name="Normal 2 3 4 3 4 5 2" xfId="37491" xr:uid="{00000000-0005-0000-0000-0000F1190000}"/>
    <cellStyle name="Normal 2 3 4 3 4 5 3" xfId="22258" xr:uid="{00000000-0005-0000-0000-0000F2190000}"/>
    <cellStyle name="Normal 2 3 4 3 4 6" xfId="32479" xr:uid="{00000000-0005-0000-0000-0000F3190000}"/>
    <cellStyle name="Normal 2 3 4 3 4 7" xfId="17245" xr:uid="{00000000-0005-0000-0000-0000F4190000}"/>
    <cellStyle name="Normal 2 3 4 3 5" xfId="2938" xr:uid="{00000000-0005-0000-0000-0000F5190000}"/>
    <cellStyle name="Normal 2 3 4 3 5 2" xfId="13012" xr:uid="{00000000-0005-0000-0000-0000F6190000}"/>
    <cellStyle name="Normal 2 3 4 3 5 2 2" xfId="43343" xr:uid="{00000000-0005-0000-0000-0000F7190000}"/>
    <cellStyle name="Normal 2 3 4 3 5 2 3" xfId="28110" xr:uid="{00000000-0005-0000-0000-0000F8190000}"/>
    <cellStyle name="Normal 2 3 4 3 5 3" xfId="7992" xr:uid="{00000000-0005-0000-0000-0000F9190000}"/>
    <cellStyle name="Normal 2 3 4 3 5 3 2" xfId="38326" xr:uid="{00000000-0005-0000-0000-0000FA190000}"/>
    <cellStyle name="Normal 2 3 4 3 5 3 3" xfId="23093" xr:uid="{00000000-0005-0000-0000-0000FB190000}"/>
    <cellStyle name="Normal 2 3 4 3 5 4" xfId="33313" xr:uid="{00000000-0005-0000-0000-0000FC190000}"/>
    <cellStyle name="Normal 2 3 4 3 5 5" xfId="18080" xr:uid="{00000000-0005-0000-0000-0000FD190000}"/>
    <cellStyle name="Normal 2 3 4 3 6" xfId="4631" xr:uid="{00000000-0005-0000-0000-0000FE190000}"/>
    <cellStyle name="Normal 2 3 4 3 6 2" xfId="14683" xr:uid="{00000000-0005-0000-0000-0000FF190000}"/>
    <cellStyle name="Normal 2 3 4 3 6 2 2" xfId="45014" xr:uid="{00000000-0005-0000-0000-0000001A0000}"/>
    <cellStyle name="Normal 2 3 4 3 6 2 3" xfId="29781" xr:uid="{00000000-0005-0000-0000-0000011A0000}"/>
    <cellStyle name="Normal 2 3 4 3 6 3" xfId="9663" xr:uid="{00000000-0005-0000-0000-0000021A0000}"/>
    <cellStyle name="Normal 2 3 4 3 6 3 2" xfId="39997" xr:uid="{00000000-0005-0000-0000-0000031A0000}"/>
    <cellStyle name="Normal 2 3 4 3 6 3 3" xfId="24764" xr:uid="{00000000-0005-0000-0000-0000041A0000}"/>
    <cellStyle name="Normal 2 3 4 3 6 4" xfId="34984" xr:uid="{00000000-0005-0000-0000-0000051A0000}"/>
    <cellStyle name="Normal 2 3 4 3 6 5" xfId="19751" xr:uid="{00000000-0005-0000-0000-0000061A0000}"/>
    <cellStyle name="Normal 2 3 4 3 7" xfId="11341" xr:uid="{00000000-0005-0000-0000-0000071A0000}"/>
    <cellStyle name="Normal 2 3 4 3 7 2" xfId="41672" xr:uid="{00000000-0005-0000-0000-0000081A0000}"/>
    <cellStyle name="Normal 2 3 4 3 7 3" xfId="26439" xr:uid="{00000000-0005-0000-0000-0000091A0000}"/>
    <cellStyle name="Normal 2 3 4 3 8" xfId="6320" xr:uid="{00000000-0005-0000-0000-00000A1A0000}"/>
    <cellStyle name="Normal 2 3 4 3 8 2" xfId="36655" xr:uid="{00000000-0005-0000-0000-00000B1A0000}"/>
    <cellStyle name="Normal 2 3 4 3 8 3" xfId="21422" xr:uid="{00000000-0005-0000-0000-00000C1A0000}"/>
    <cellStyle name="Normal 2 3 4 3 9" xfId="31644" xr:uid="{00000000-0005-0000-0000-00000D1A0000}"/>
    <cellStyle name="Normal 2 3 4 4" xfId="1345" xr:uid="{00000000-0005-0000-0000-00000E1A0000}"/>
    <cellStyle name="Normal 2 3 4 4 2" xfId="1768" xr:uid="{00000000-0005-0000-0000-00000F1A0000}"/>
    <cellStyle name="Normal 2 3 4 4 2 2" xfId="2607" xr:uid="{00000000-0005-0000-0000-0000101A0000}"/>
    <cellStyle name="Normal 2 3 4 4 2 2 2" xfId="4297" xr:uid="{00000000-0005-0000-0000-0000111A0000}"/>
    <cellStyle name="Normal 2 3 4 4 2 2 2 2" xfId="14370" xr:uid="{00000000-0005-0000-0000-0000121A0000}"/>
    <cellStyle name="Normal 2 3 4 4 2 2 2 2 2" xfId="44701" xr:uid="{00000000-0005-0000-0000-0000131A0000}"/>
    <cellStyle name="Normal 2 3 4 4 2 2 2 2 3" xfId="29468" xr:uid="{00000000-0005-0000-0000-0000141A0000}"/>
    <cellStyle name="Normal 2 3 4 4 2 2 2 3" xfId="9350" xr:uid="{00000000-0005-0000-0000-0000151A0000}"/>
    <cellStyle name="Normal 2 3 4 4 2 2 2 3 2" xfId="39684" xr:uid="{00000000-0005-0000-0000-0000161A0000}"/>
    <cellStyle name="Normal 2 3 4 4 2 2 2 3 3" xfId="24451" xr:uid="{00000000-0005-0000-0000-0000171A0000}"/>
    <cellStyle name="Normal 2 3 4 4 2 2 2 4" xfId="34671" xr:uid="{00000000-0005-0000-0000-0000181A0000}"/>
    <cellStyle name="Normal 2 3 4 4 2 2 2 5" xfId="19438" xr:uid="{00000000-0005-0000-0000-0000191A0000}"/>
    <cellStyle name="Normal 2 3 4 4 2 2 3" xfId="5989" xr:uid="{00000000-0005-0000-0000-00001A1A0000}"/>
    <cellStyle name="Normal 2 3 4 4 2 2 3 2" xfId="16041" xr:uid="{00000000-0005-0000-0000-00001B1A0000}"/>
    <cellStyle name="Normal 2 3 4 4 2 2 3 2 2" xfId="46372" xr:uid="{00000000-0005-0000-0000-00001C1A0000}"/>
    <cellStyle name="Normal 2 3 4 4 2 2 3 2 3" xfId="31139" xr:uid="{00000000-0005-0000-0000-00001D1A0000}"/>
    <cellStyle name="Normal 2 3 4 4 2 2 3 3" xfId="11021" xr:uid="{00000000-0005-0000-0000-00001E1A0000}"/>
    <cellStyle name="Normal 2 3 4 4 2 2 3 3 2" xfId="41355" xr:uid="{00000000-0005-0000-0000-00001F1A0000}"/>
    <cellStyle name="Normal 2 3 4 4 2 2 3 3 3" xfId="26122" xr:uid="{00000000-0005-0000-0000-0000201A0000}"/>
    <cellStyle name="Normal 2 3 4 4 2 2 3 4" xfId="36342" xr:uid="{00000000-0005-0000-0000-0000211A0000}"/>
    <cellStyle name="Normal 2 3 4 4 2 2 3 5" xfId="21109" xr:uid="{00000000-0005-0000-0000-0000221A0000}"/>
    <cellStyle name="Normal 2 3 4 4 2 2 4" xfId="12699" xr:uid="{00000000-0005-0000-0000-0000231A0000}"/>
    <cellStyle name="Normal 2 3 4 4 2 2 4 2" xfId="43030" xr:uid="{00000000-0005-0000-0000-0000241A0000}"/>
    <cellStyle name="Normal 2 3 4 4 2 2 4 3" xfId="27797" xr:uid="{00000000-0005-0000-0000-0000251A0000}"/>
    <cellStyle name="Normal 2 3 4 4 2 2 5" xfId="7678" xr:uid="{00000000-0005-0000-0000-0000261A0000}"/>
    <cellStyle name="Normal 2 3 4 4 2 2 5 2" xfId="38013" xr:uid="{00000000-0005-0000-0000-0000271A0000}"/>
    <cellStyle name="Normal 2 3 4 4 2 2 5 3" xfId="22780" xr:uid="{00000000-0005-0000-0000-0000281A0000}"/>
    <cellStyle name="Normal 2 3 4 4 2 2 6" xfId="33001" xr:uid="{00000000-0005-0000-0000-0000291A0000}"/>
    <cellStyle name="Normal 2 3 4 4 2 2 7" xfId="17767" xr:uid="{00000000-0005-0000-0000-00002A1A0000}"/>
    <cellStyle name="Normal 2 3 4 4 2 3" xfId="3460" xr:uid="{00000000-0005-0000-0000-00002B1A0000}"/>
    <cellStyle name="Normal 2 3 4 4 2 3 2" xfId="13534" xr:uid="{00000000-0005-0000-0000-00002C1A0000}"/>
    <cellStyle name="Normal 2 3 4 4 2 3 2 2" xfId="43865" xr:uid="{00000000-0005-0000-0000-00002D1A0000}"/>
    <cellStyle name="Normal 2 3 4 4 2 3 2 3" xfId="28632" xr:uid="{00000000-0005-0000-0000-00002E1A0000}"/>
    <cellStyle name="Normal 2 3 4 4 2 3 3" xfId="8514" xr:uid="{00000000-0005-0000-0000-00002F1A0000}"/>
    <cellStyle name="Normal 2 3 4 4 2 3 3 2" xfId="38848" xr:uid="{00000000-0005-0000-0000-0000301A0000}"/>
    <cellStyle name="Normal 2 3 4 4 2 3 3 3" xfId="23615" xr:uid="{00000000-0005-0000-0000-0000311A0000}"/>
    <cellStyle name="Normal 2 3 4 4 2 3 4" xfId="33835" xr:uid="{00000000-0005-0000-0000-0000321A0000}"/>
    <cellStyle name="Normal 2 3 4 4 2 3 5" xfId="18602" xr:uid="{00000000-0005-0000-0000-0000331A0000}"/>
    <cellStyle name="Normal 2 3 4 4 2 4" xfId="5153" xr:uid="{00000000-0005-0000-0000-0000341A0000}"/>
    <cellStyle name="Normal 2 3 4 4 2 4 2" xfId="15205" xr:uid="{00000000-0005-0000-0000-0000351A0000}"/>
    <cellStyle name="Normal 2 3 4 4 2 4 2 2" xfId="45536" xr:uid="{00000000-0005-0000-0000-0000361A0000}"/>
    <cellStyle name="Normal 2 3 4 4 2 4 2 3" xfId="30303" xr:uid="{00000000-0005-0000-0000-0000371A0000}"/>
    <cellStyle name="Normal 2 3 4 4 2 4 3" xfId="10185" xr:uid="{00000000-0005-0000-0000-0000381A0000}"/>
    <cellStyle name="Normal 2 3 4 4 2 4 3 2" xfId="40519" xr:uid="{00000000-0005-0000-0000-0000391A0000}"/>
    <cellStyle name="Normal 2 3 4 4 2 4 3 3" xfId="25286" xr:uid="{00000000-0005-0000-0000-00003A1A0000}"/>
    <cellStyle name="Normal 2 3 4 4 2 4 4" xfId="35506" xr:uid="{00000000-0005-0000-0000-00003B1A0000}"/>
    <cellStyle name="Normal 2 3 4 4 2 4 5" xfId="20273" xr:uid="{00000000-0005-0000-0000-00003C1A0000}"/>
    <cellStyle name="Normal 2 3 4 4 2 5" xfId="11863" xr:uid="{00000000-0005-0000-0000-00003D1A0000}"/>
    <cellStyle name="Normal 2 3 4 4 2 5 2" xfId="42194" xr:uid="{00000000-0005-0000-0000-00003E1A0000}"/>
    <cellStyle name="Normal 2 3 4 4 2 5 3" xfId="26961" xr:uid="{00000000-0005-0000-0000-00003F1A0000}"/>
    <cellStyle name="Normal 2 3 4 4 2 6" xfId="6842" xr:uid="{00000000-0005-0000-0000-0000401A0000}"/>
    <cellStyle name="Normal 2 3 4 4 2 6 2" xfId="37177" xr:uid="{00000000-0005-0000-0000-0000411A0000}"/>
    <cellStyle name="Normal 2 3 4 4 2 6 3" xfId="21944" xr:uid="{00000000-0005-0000-0000-0000421A0000}"/>
    <cellStyle name="Normal 2 3 4 4 2 7" xfId="32165" xr:uid="{00000000-0005-0000-0000-0000431A0000}"/>
    <cellStyle name="Normal 2 3 4 4 2 8" xfId="16931" xr:uid="{00000000-0005-0000-0000-0000441A0000}"/>
    <cellStyle name="Normal 2 3 4 4 3" xfId="2189" xr:uid="{00000000-0005-0000-0000-0000451A0000}"/>
    <cellStyle name="Normal 2 3 4 4 3 2" xfId="3879" xr:uid="{00000000-0005-0000-0000-0000461A0000}"/>
    <cellStyle name="Normal 2 3 4 4 3 2 2" xfId="13952" xr:uid="{00000000-0005-0000-0000-0000471A0000}"/>
    <cellStyle name="Normal 2 3 4 4 3 2 2 2" xfId="44283" xr:uid="{00000000-0005-0000-0000-0000481A0000}"/>
    <cellStyle name="Normal 2 3 4 4 3 2 2 3" xfId="29050" xr:uid="{00000000-0005-0000-0000-0000491A0000}"/>
    <cellStyle name="Normal 2 3 4 4 3 2 3" xfId="8932" xr:uid="{00000000-0005-0000-0000-00004A1A0000}"/>
    <cellStyle name="Normal 2 3 4 4 3 2 3 2" xfId="39266" xr:uid="{00000000-0005-0000-0000-00004B1A0000}"/>
    <cellStyle name="Normal 2 3 4 4 3 2 3 3" xfId="24033" xr:uid="{00000000-0005-0000-0000-00004C1A0000}"/>
    <cellStyle name="Normal 2 3 4 4 3 2 4" xfId="34253" xr:uid="{00000000-0005-0000-0000-00004D1A0000}"/>
    <cellStyle name="Normal 2 3 4 4 3 2 5" xfId="19020" xr:uid="{00000000-0005-0000-0000-00004E1A0000}"/>
    <cellStyle name="Normal 2 3 4 4 3 3" xfId="5571" xr:uid="{00000000-0005-0000-0000-00004F1A0000}"/>
    <cellStyle name="Normal 2 3 4 4 3 3 2" xfId="15623" xr:uid="{00000000-0005-0000-0000-0000501A0000}"/>
    <cellStyle name="Normal 2 3 4 4 3 3 2 2" xfId="45954" xr:uid="{00000000-0005-0000-0000-0000511A0000}"/>
    <cellStyle name="Normal 2 3 4 4 3 3 2 3" xfId="30721" xr:uid="{00000000-0005-0000-0000-0000521A0000}"/>
    <cellStyle name="Normal 2 3 4 4 3 3 3" xfId="10603" xr:uid="{00000000-0005-0000-0000-0000531A0000}"/>
    <cellStyle name="Normal 2 3 4 4 3 3 3 2" xfId="40937" xr:uid="{00000000-0005-0000-0000-0000541A0000}"/>
    <cellStyle name="Normal 2 3 4 4 3 3 3 3" xfId="25704" xr:uid="{00000000-0005-0000-0000-0000551A0000}"/>
    <cellStyle name="Normal 2 3 4 4 3 3 4" xfId="35924" xr:uid="{00000000-0005-0000-0000-0000561A0000}"/>
    <cellStyle name="Normal 2 3 4 4 3 3 5" xfId="20691" xr:uid="{00000000-0005-0000-0000-0000571A0000}"/>
    <cellStyle name="Normal 2 3 4 4 3 4" xfId="12281" xr:uid="{00000000-0005-0000-0000-0000581A0000}"/>
    <cellStyle name="Normal 2 3 4 4 3 4 2" xfId="42612" xr:uid="{00000000-0005-0000-0000-0000591A0000}"/>
    <cellStyle name="Normal 2 3 4 4 3 4 3" xfId="27379" xr:uid="{00000000-0005-0000-0000-00005A1A0000}"/>
    <cellStyle name="Normal 2 3 4 4 3 5" xfId="7260" xr:uid="{00000000-0005-0000-0000-00005B1A0000}"/>
    <cellStyle name="Normal 2 3 4 4 3 5 2" xfId="37595" xr:uid="{00000000-0005-0000-0000-00005C1A0000}"/>
    <cellStyle name="Normal 2 3 4 4 3 5 3" xfId="22362" xr:uid="{00000000-0005-0000-0000-00005D1A0000}"/>
    <cellStyle name="Normal 2 3 4 4 3 6" xfId="32583" xr:uid="{00000000-0005-0000-0000-00005E1A0000}"/>
    <cellStyle name="Normal 2 3 4 4 3 7" xfId="17349" xr:uid="{00000000-0005-0000-0000-00005F1A0000}"/>
    <cellStyle name="Normal 2 3 4 4 4" xfId="3042" xr:uid="{00000000-0005-0000-0000-0000601A0000}"/>
    <cellStyle name="Normal 2 3 4 4 4 2" xfId="13116" xr:uid="{00000000-0005-0000-0000-0000611A0000}"/>
    <cellStyle name="Normal 2 3 4 4 4 2 2" xfId="43447" xr:uid="{00000000-0005-0000-0000-0000621A0000}"/>
    <cellStyle name="Normal 2 3 4 4 4 2 3" xfId="28214" xr:uid="{00000000-0005-0000-0000-0000631A0000}"/>
    <cellStyle name="Normal 2 3 4 4 4 3" xfId="8096" xr:uid="{00000000-0005-0000-0000-0000641A0000}"/>
    <cellStyle name="Normal 2 3 4 4 4 3 2" xfId="38430" xr:uid="{00000000-0005-0000-0000-0000651A0000}"/>
    <cellStyle name="Normal 2 3 4 4 4 3 3" xfId="23197" xr:uid="{00000000-0005-0000-0000-0000661A0000}"/>
    <cellStyle name="Normal 2 3 4 4 4 4" xfId="33417" xr:uid="{00000000-0005-0000-0000-0000671A0000}"/>
    <cellStyle name="Normal 2 3 4 4 4 5" xfId="18184" xr:uid="{00000000-0005-0000-0000-0000681A0000}"/>
    <cellStyle name="Normal 2 3 4 4 5" xfId="4735" xr:uid="{00000000-0005-0000-0000-0000691A0000}"/>
    <cellStyle name="Normal 2 3 4 4 5 2" xfId="14787" xr:uid="{00000000-0005-0000-0000-00006A1A0000}"/>
    <cellStyle name="Normal 2 3 4 4 5 2 2" xfId="45118" xr:uid="{00000000-0005-0000-0000-00006B1A0000}"/>
    <cellStyle name="Normal 2 3 4 4 5 2 3" xfId="29885" xr:uid="{00000000-0005-0000-0000-00006C1A0000}"/>
    <cellStyle name="Normal 2 3 4 4 5 3" xfId="9767" xr:uid="{00000000-0005-0000-0000-00006D1A0000}"/>
    <cellStyle name="Normal 2 3 4 4 5 3 2" xfId="40101" xr:uid="{00000000-0005-0000-0000-00006E1A0000}"/>
    <cellStyle name="Normal 2 3 4 4 5 3 3" xfId="24868" xr:uid="{00000000-0005-0000-0000-00006F1A0000}"/>
    <cellStyle name="Normal 2 3 4 4 5 4" xfId="35088" xr:uid="{00000000-0005-0000-0000-0000701A0000}"/>
    <cellStyle name="Normal 2 3 4 4 5 5" xfId="19855" xr:uid="{00000000-0005-0000-0000-0000711A0000}"/>
    <cellStyle name="Normal 2 3 4 4 6" xfId="11445" xr:uid="{00000000-0005-0000-0000-0000721A0000}"/>
    <cellStyle name="Normal 2 3 4 4 6 2" xfId="41776" xr:uid="{00000000-0005-0000-0000-0000731A0000}"/>
    <cellStyle name="Normal 2 3 4 4 6 3" xfId="26543" xr:uid="{00000000-0005-0000-0000-0000741A0000}"/>
    <cellStyle name="Normal 2 3 4 4 7" xfId="6424" xr:uid="{00000000-0005-0000-0000-0000751A0000}"/>
    <cellStyle name="Normal 2 3 4 4 7 2" xfId="36759" xr:uid="{00000000-0005-0000-0000-0000761A0000}"/>
    <cellStyle name="Normal 2 3 4 4 7 3" xfId="21526" xr:uid="{00000000-0005-0000-0000-0000771A0000}"/>
    <cellStyle name="Normal 2 3 4 4 8" xfId="31747" xr:uid="{00000000-0005-0000-0000-0000781A0000}"/>
    <cellStyle name="Normal 2 3 4 4 9" xfId="16513" xr:uid="{00000000-0005-0000-0000-0000791A0000}"/>
    <cellStyle name="Normal 2 3 4 5" xfId="1558" xr:uid="{00000000-0005-0000-0000-00007A1A0000}"/>
    <cellStyle name="Normal 2 3 4 5 2" xfId="2399" xr:uid="{00000000-0005-0000-0000-00007B1A0000}"/>
    <cellStyle name="Normal 2 3 4 5 2 2" xfId="4089" xr:uid="{00000000-0005-0000-0000-00007C1A0000}"/>
    <cellStyle name="Normal 2 3 4 5 2 2 2" xfId="14162" xr:uid="{00000000-0005-0000-0000-00007D1A0000}"/>
    <cellStyle name="Normal 2 3 4 5 2 2 2 2" xfId="44493" xr:uid="{00000000-0005-0000-0000-00007E1A0000}"/>
    <cellStyle name="Normal 2 3 4 5 2 2 2 3" xfId="29260" xr:uid="{00000000-0005-0000-0000-00007F1A0000}"/>
    <cellStyle name="Normal 2 3 4 5 2 2 3" xfId="9142" xr:uid="{00000000-0005-0000-0000-0000801A0000}"/>
    <cellStyle name="Normal 2 3 4 5 2 2 3 2" xfId="39476" xr:uid="{00000000-0005-0000-0000-0000811A0000}"/>
    <cellStyle name="Normal 2 3 4 5 2 2 3 3" xfId="24243" xr:uid="{00000000-0005-0000-0000-0000821A0000}"/>
    <cellStyle name="Normal 2 3 4 5 2 2 4" xfId="34463" xr:uid="{00000000-0005-0000-0000-0000831A0000}"/>
    <cellStyle name="Normal 2 3 4 5 2 2 5" xfId="19230" xr:uid="{00000000-0005-0000-0000-0000841A0000}"/>
    <cellStyle name="Normal 2 3 4 5 2 3" xfId="5781" xr:uid="{00000000-0005-0000-0000-0000851A0000}"/>
    <cellStyle name="Normal 2 3 4 5 2 3 2" xfId="15833" xr:uid="{00000000-0005-0000-0000-0000861A0000}"/>
    <cellStyle name="Normal 2 3 4 5 2 3 2 2" xfId="46164" xr:uid="{00000000-0005-0000-0000-0000871A0000}"/>
    <cellStyle name="Normal 2 3 4 5 2 3 2 3" xfId="30931" xr:uid="{00000000-0005-0000-0000-0000881A0000}"/>
    <cellStyle name="Normal 2 3 4 5 2 3 3" xfId="10813" xr:uid="{00000000-0005-0000-0000-0000891A0000}"/>
    <cellStyle name="Normal 2 3 4 5 2 3 3 2" xfId="41147" xr:uid="{00000000-0005-0000-0000-00008A1A0000}"/>
    <cellStyle name="Normal 2 3 4 5 2 3 3 3" xfId="25914" xr:uid="{00000000-0005-0000-0000-00008B1A0000}"/>
    <cellStyle name="Normal 2 3 4 5 2 3 4" xfId="36134" xr:uid="{00000000-0005-0000-0000-00008C1A0000}"/>
    <cellStyle name="Normal 2 3 4 5 2 3 5" xfId="20901" xr:uid="{00000000-0005-0000-0000-00008D1A0000}"/>
    <cellStyle name="Normal 2 3 4 5 2 4" xfId="12491" xr:uid="{00000000-0005-0000-0000-00008E1A0000}"/>
    <cellStyle name="Normal 2 3 4 5 2 4 2" xfId="42822" xr:uid="{00000000-0005-0000-0000-00008F1A0000}"/>
    <cellStyle name="Normal 2 3 4 5 2 4 3" xfId="27589" xr:uid="{00000000-0005-0000-0000-0000901A0000}"/>
    <cellStyle name="Normal 2 3 4 5 2 5" xfId="7470" xr:uid="{00000000-0005-0000-0000-0000911A0000}"/>
    <cellStyle name="Normal 2 3 4 5 2 5 2" xfId="37805" xr:uid="{00000000-0005-0000-0000-0000921A0000}"/>
    <cellStyle name="Normal 2 3 4 5 2 5 3" xfId="22572" xr:uid="{00000000-0005-0000-0000-0000931A0000}"/>
    <cellStyle name="Normal 2 3 4 5 2 6" xfId="32793" xr:uid="{00000000-0005-0000-0000-0000941A0000}"/>
    <cellStyle name="Normal 2 3 4 5 2 7" xfId="17559" xr:uid="{00000000-0005-0000-0000-0000951A0000}"/>
    <cellStyle name="Normal 2 3 4 5 3" xfId="3252" xr:uid="{00000000-0005-0000-0000-0000961A0000}"/>
    <cellStyle name="Normal 2 3 4 5 3 2" xfId="13326" xr:uid="{00000000-0005-0000-0000-0000971A0000}"/>
    <cellStyle name="Normal 2 3 4 5 3 2 2" xfId="43657" xr:uid="{00000000-0005-0000-0000-0000981A0000}"/>
    <cellStyle name="Normal 2 3 4 5 3 2 3" xfId="28424" xr:uid="{00000000-0005-0000-0000-0000991A0000}"/>
    <cellStyle name="Normal 2 3 4 5 3 3" xfId="8306" xr:uid="{00000000-0005-0000-0000-00009A1A0000}"/>
    <cellStyle name="Normal 2 3 4 5 3 3 2" xfId="38640" xr:uid="{00000000-0005-0000-0000-00009B1A0000}"/>
    <cellStyle name="Normal 2 3 4 5 3 3 3" xfId="23407" xr:uid="{00000000-0005-0000-0000-00009C1A0000}"/>
    <cellStyle name="Normal 2 3 4 5 3 4" xfId="33627" xr:uid="{00000000-0005-0000-0000-00009D1A0000}"/>
    <cellStyle name="Normal 2 3 4 5 3 5" xfId="18394" xr:uid="{00000000-0005-0000-0000-00009E1A0000}"/>
    <cellStyle name="Normal 2 3 4 5 4" xfId="4945" xr:uid="{00000000-0005-0000-0000-00009F1A0000}"/>
    <cellStyle name="Normal 2 3 4 5 4 2" xfId="14997" xr:uid="{00000000-0005-0000-0000-0000A01A0000}"/>
    <cellStyle name="Normal 2 3 4 5 4 2 2" xfId="45328" xr:uid="{00000000-0005-0000-0000-0000A11A0000}"/>
    <cellStyle name="Normal 2 3 4 5 4 2 3" xfId="30095" xr:uid="{00000000-0005-0000-0000-0000A21A0000}"/>
    <cellStyle name="Normal 2 3 4 5 4 3" xfId="9977" xr:uid="{00000000-0005-0000-0000-0000A31A0000}"/>
    <cellStyle name="Normal 2 3 4 5 4 3 2" xfId="40311" xr:uid="{00000000-0005-0000-0000-0000A41A0000}"/>
    <cellStyle name="Normal 2 3 4 5 4 3 3" xfId="25078" xr:uid="{00000000-0005-0000-0000-0000A51A0000}"/>
    <cellStyle name="Normal 2 3 4 5 4 4" xfId="35298" xr:uid="{00000000-0005-0000-0000-0000A61A0000}"/>
    <cellStyle name="Normal 2 3 4 5 4 5" xfId="20065" xr:uid="{00000000-0005-0000-0000-0000A71A0000}"/>
    <cellStyle name="Normal 2 3 4 5 5" xfId="11655" xr:uid="{00000000-0005-0000-0000-0000A81A0000}"/>
    <cellStyle name="Normal 2 3 4 5 5 2" xfId="41986" xr:uid="{00000000-0005-0000-0000-0000A91A0000}"/>
    <cellStyle name="Normal 2 3 4 5 5 3" xfId="26753" xr:uid="{00000000-0005-0000-0000-0000AA1A0000}"/>
    <cellStyle name="Normal 2 3 4 5 6" xfId="6634" xr:uid="{00000000-0005-0000-0000-0000AB1A0000}"/>
    <cellStyle name="Normal 2 3 4 5 6 2" xfId="36969" xr:uid="{00000000-0005-0000-0000-0000AC1A0000}"/>
    <cellStyle name="Normal 2 3 4 5 6 3" xfId="21736" xr:uid="{00000000-0005-0000-0000-0000AD1A0000}"/>
    <cellStyle name="Normal 2 3 4 5 7" xfId="31957" xr:uid="{00000000-0005-0000-0000-0000AE1A0000}"/>
    <cellStyle name="Normal 2 3 4 5 8" xfId="16723" xr:uid="{00000000-0005-0000-0000-0000AF1A0000}"/>
    <cellStyle name="Normal 2 3 4 6" xfId="1979" xr:uid="{00000000-0005-0000-0000-0000B01A0000}"/>
    <cellStyle name="Normal 2 3 4 6 2" xfId="3671" xr:uid="{00000000-0005-0000-0000-0000B11A0000}"/>
    <cellStyle name="Normal 2 3 4 6 2 2" xfId="13744" xr:uid="{00000000-0005-0000-0000-0000B21A0000}"/>
    <cellStyle name="Normal 2 3 4 6 2 2 2" xfId="44075" xr:uid="{00000000-0005-0000-0000-0000B31A0000}"/>
    <cellStyle name="Normal 2 3 4 6 2 2 3" xfId="28842" xr:uid="{00000000-0005-0000-0000-0000B41A0000}"/>
    <cellStyle name="Normal 2 3 4 6 2 3" xfId="8724" xr:uid="{00000000-0005-0000-0000-0000B51A0000}"/>
    <cellStyle name="Normal 2 3 4 6 2 3 2" xfId="39058" xr:uid="{00000000-0005-0000-0000-0000B61A0000}"/>
    <cellStyle name="Normal 2 3 4 6 2 3 3" xfId="23825" xr:uid="{00000000-0005-0000-0000-0000B71A0000}"/>
    <cellStyle name="Normal 2 3 4 6 2 4" xfId="34045" xr:uid="{00000000-0005-0000-0000-0000B81A0000}"/>
    <cellStyle name="Normal 2 3 4 6 2 5" xfId="18812" xr:uid="{00000000-0005-0000-0000-0000B91A0000}"/>
    <cellStyle name="Normal 2 3 4 6 3" xfId="5363" xr:uid="{00000000-0005-0000-0000-0000BA1A0000}"/>
    <cellStyle name="Normal 2 3 4 6 3 2" xfId="15415" xr:uid="{00000000-0005-0000-0000-0000BB1A0000}"/>
    <cellStyle name="Normal 2 3 4 6 3 2 2" xfId="45746" xr:uid="{00000000-0005-0000-0000-0000BC1A0000}"/>
    <cellStyle name="Normal 2 3 4 6 3 2 3" xfId="30513" xr:uid="{00000000-0005-0000-0000-0000BD1A0000}"/>
    <cellStyle name="Normal 2 3 4 6 3 3" xfId="10395" xr:uid="{00000000-0005-0000-0000-0000BE1A0000}"/>
    <cellStyle name="Normal 2 3 4 6 3 3 2" xfId="40729" xr:uid="{00000000-0005-0000-0000-0000BF1A0000}"/>
    <cellStyle name="Normal 2 3 4 6 3 3 3" xfId="25496" xr:uid="{00000000-0005-0000-0000-0000C01A0000}"/>
    <cellStyle name="Normal 2 3 4 6 3 4" xfId="35716" xr:uid="{00000000-0005-0000-0000-0000C11A0000}"/>
    <cellStyle name="Normal 2 3 4 6 3 5" xfId="20483" xr:uid="{00000000-0005-0000-0000-0000C21A0000}"/>
    <cellStyle name="Normal 2 3 4 6 4" xfId="12073" xr:uid="{00000000-0005-0000-0000-0000C31A0000}"/>
    <cellStyle name="Normal 2 3 4 6 4 2" xfId="42404" xr:uid="{00000000-0005-0000-0000-0000C41A0000}"/>
    <cellStyle name="Normal 2 3 4 6 4 3" xfId="27171" xr:uid="{00000000-0005-0000-0000-0000C51A0000}"/>
    <cellStyle name="Normal 2 3 4 6 5" xfId="7052" xr:uid="{00000000-0005-0000-0000-0000C61A0000}"/>
    <cellStyle name="Normal 2 3 4 6 5 2" xfId="37387" xr:uid="{00000000-0005-0000-0000-0000C71A0000}"/>
    <cellStyle name="Normal 2 3 4 6 5 3" xfId="22154" xr:uid="{00000000-0005-0000-0000-0000C81A0000}"/>
    <cellStyle name="Normal 2 3 4 6 6" xfId="32375" xr:uid="{00000000-0005-0000-0000-0000C91A0000}"/>
    <cellStyle name="Normal 2 3 4 6 7" xfId="17141" xr:uid="{00000000-0005-0000-0000-0000CA1A0000}"/>
    <cellStyle name="Normal 2 3 4 7" xfId="2830" xr:uid="{00000000-0005-0000-0000-0000CB1A0000}"/>
    <cellStyle name="Normal 2 3 4 7 2" xfId="12908" xr:uid="{00000000-0005-0000-0000-0000CC1A0000}"/>
    <cellStyle name="Normal 2 3 4 7 2 2" xfId="43239" xr:uid="{00000000-0005-0000-0000-0000CD1A0000}"/>
    <cellStyle name="Normal 2 3 4 7 2 3" xfId="28006" xr:uid="{00000000-0005-0000-0000-0000CE1A0000}"/>
    <cellStyle name="Normal 2 3 4 7 3" xfId="7888" xr:uid="{00000000-0005-0000-0000-0000CF1A0000}"/>
    <cellStyle name="Normal 2 3 4 7 3 2" xfId="38222" xr:uid="{00000000-0005-0000-0000-0000D01A0000}"/>
    <cellStyle name="Normal 2 3 4 7 3 3" xfId="22989" xr:uid="{00000000-0005-0000-0000-0000D11A0000}"/>
    <cellStyle name="Normal 2 3 4 7 4" xfId="33209" xr:uid="{00000000-0005-0000-0000-0000D21A0000}"/>
    <cellStyle name="Normal 2 3 4 7 5" xfId="17976" xr:uid="{00000000-0005-0000-0000-0000D31A0000}"/>
    <cellStyle name="Normal 2 3 4 8" xfId="4524" xr:uid="{00000000-0005-0000-0000-0000D41A0000}"/>
    <cellStyle name="Normal 2 3 4 8 2" xfId="14579" xr:uid="{00000000-0005-0000-0000-0000D51A0000}"/>
    <cellStyle name="Normal 2 3 4 8 2 2" xfId="44910" xr:uid="{00000000-0005-0000-0000-0000D61A0000}"/>
    <cellStyle name="Normal 2 3 4 8 2 3" xfId="29677" xr:uid="{00000000-0005-0000-0000-0000D71A0000}"/>
    <cellStyle name="Normal 2 3 4 8 3" xfId="9559" xr:uid="{00000000-0005-0000-0000-0000D81A0000}"/>
    <cellStyle name="Normal 2 3 4 8 3 2" xfId="39893" xr:uid="{00000000-0005-0000-0000-0000D91A0000}"/>
    <cellStyle name="Normal 2 3 4 8 3 3" xfId="24660" xr:uid="{00000000-0005-0000-0000-0000DA1A0000}"/>
    <cellStyle name="Normal 2 3 4 8 4" xfId="34880" xr:uid="{00000000-0005-0000-0000-0000DB1A0000}"/>
    <cellStyle name="Normal 2 3 4 8 5" xfId="19647" xr:uid="{00000000-0005-0000-0000-0000DC1A0000}"/>
    <cellStyle name="Normal 2 3 4 9" xfId="11235" xr:uid="{00000000-0005-0000-0000-0000DD1A0000}"/>
    <cellStyle name="Normal 2 3 4 9 2" xfId="41568" xr:uid="{00000000-0005-0000-0000-0000DE1A0000}"/>
    <cellStyle name="Normal 2 3 4 9 3" xfId="26335" xr:uid="{00000000-0005-0000-0000-0000DF1A0000}"/>
    <cellStyle name="Normal 2 3 5" xfId="847" xr:uid="{00000000-0005-0000-0000-0000E01A0000}"/>
    <cellStyle name="Normal 2 3 5 10" xfId="6215" xr:uid="{00000000-0005-0000-0000-0000E11A0000}"/>
    <cellStyle name="Normal 2 3 5 10 2" xfId="36552" xr:uid="{00000000-0005-0000-0000-0000E21A0000}"/>
    <cellStyle name="Normal 2 3 5 10 3" xfId="21319" xr:uid="{00000000-0005-0000-0000-0000E31A0000}"/>
    <cellStyle name="Normal 2 3 5 11" xfId="31543" xr:uid="{00000000-0005-0000-0000-0000E41A0000}"/>
    <cellStyle name="Normal 2 3 5 12" xfId="16304" xr:uid="{00000000-0005-0000-0000-0000E51A0000}"/>
    <cellStyle name="Normal 2 3 5 2" xfId="1179" xr:uid="{00000000-0005-0000-0000-0000E61A0000}"/>
    <cellStyle name="Normal 2 3 5 2 10" xfId="31595" xr:uid="{00000000-0005-0000-0000-0000E71A0000}"/>
    <cellStyle name="Normal 2 3 5 2 11" xfId="16358" xr:uid="{00000000-0005-0000-0000-0000E81A0000}"/>
    <cellStyle name="Normal 2 3 5 2 2" xfId="1287" xr:uid="{00000000-0005-0000-0000-0000E91A0000}"/>
    <cellStyle name="Normal 2 3 5 2 2 10" xfId="16462" xr:uid="{00000000-0005-0000-0000-0000EA1A0000}"/>
    <cellStyle name="Normal 2 3 5 2 2 2" xfId="1504" xr:uid="{00000000-0005-0000-0000-0000EB1A0000}"/>
    <cellStyle name="Normal 2 3 5 2 2 2 2" xfId="1925" xr:uid="{00000000-0005-0000-0000-0000EC1A0000}"/>
    <cellStyle name="Normal 2 3 5 2 2 2 2 2" xfId="2764" xr:uid="{00000000-0005-0000-0000-0000ED1A0000}"/>
    <cellStyle name="Normal 2 3 5 2 2 2 2 2 2" xfId="4454" xr:uid="{00000000-0005-0000-0000-0000EE1A0000}"/>
    <cellStyle name="Normal 2 3 5 2 2 2 2 2 2 2" xfId="14527" xr:uid="{00000000-0005-0000-0000-0000EF1A0000}"/>
    <cellStyle name="Normal 2 3 5 2 2 2 2 2 2 2 2" xfId="44858" xr:uid="{00000000-0005-0000-0000-0000F01A0000}"/>
    <cellStyle name="Normal 2 3 5 2 2 2 2 2 2 2 3" xfId="29625" xr:uid="{00000000-0005-0000-0000-0000F11A0000}"/>
    <cellStyle name="Normal 2 3 5 2 2 2 2 2 2 3" xfId="9507" xr:uid="{00000000-0005-0000-0000-0000F21A0000}"/>
    <cellStyle name="Normal 2 3 5 2 2 2 2 2 2 3 2" xfId="39841" xr:uid="{00000000-0005-0000-0000-0000F31A0000}"/>
    <cellStyle name="Normal 2 3 5 2 2 2 2 2 2 3 3" xfId="24608" xr:uid="{00000000-0005-0000-0000-0000F41A0000}"/>
    <cellStyle name="Normal 2 3 5 2 2 2 2 2 2 4" xfId="34828" xr:uid="{00000000-0005-0000-0000-0000F51A0000}"/>
    <cellStyle name="Normal 2 3 5 2 2 2 2 2 2 5" xfId="19595" xr:uid="{00000000-0005-0000-0000-0000F61A0000}"/>
    <cellStyle name="Normal 2 3 5 2 2 2 2 2 3" xfId="6146" xr:uid="{00000000-0005-0000-0000-0000F71A0000}"/>
    <cellStyle name="Normal 2 3 5 2 2 2 2 2 3 2" xfId="16198" xr:uid="{00000000-0005-0000-0000-0000F81A0000}"/>
    <cellStyle name="Normal 2 3 5 2 2 2 2 2 3 2 2" xfId="46529" xr:uid="{00000000-0005-0000-0000-0000F91A0000}"/>
    <cellStyle name="Normal 2 3 5 2 2 2 2 2 3 2 3" xfId="31296" xr:uid="{00000000-0005-0000-0000-0000FA1A0000}"/>
    <cellStyle name="Normal 2 3 5 2 2 2 2 2 3 3" xfId="11178" xr:uid="{00000000-0005-0000-0000-0000FB1A0000}"/>
    <cellStyle name="Normal 2 3 5 2 2 2 2 2 3 3 2" xfId="41512" xr:uid="{00000000-0005-0000-0000-0000FC1A0000}"/>
    <cellStyle name="Normal 2 3 5 2 2 2 2 2 3 3 3" xfId="26279" xr:uid="{00000000-0005-0000-0000-0000FD1A0000}"/>
    <cellStyle name="Normal 2 3 5 2 2 2 2 2 3 4" xfId="36499" xr:uid="{00000000-0005-0000-0000-0000FE1A0000}"/>
    <cellStyle name="Normal 2 3 5 2 2 2 2 2 3 5" xfId="21266" xr:uid="{00000000-0005-0000-0000-0000FF1A0000}"/>
    <cellStyle name="Normal 2 3 5 2 2 2 2 2 4" xfId="12856" xr:uid="{00000000-0005-0000-0000-0000001B0000}"/>
    <cellStyle name="Normal 2 3 5 2 2 2 2 2 4 2" xfId="43187" xr:uid="{00000000-0005-0000-0000-0000011B0000}"/>
    <cellStyle name="Normal 2 3 5 2 2 2 2 2 4 3" xfId="27954" xr:uid="{00000000-0005-0000-0000-0000021B0000}"/>
    <cellStyle name="Normal 2 3 5 2 2 2 2 2 5" xfId="7835" xr:uid="{00000000-0005-0000-0000-0000031B0000}"/>
    <cellStyle name="Normal 2 3 5 2 2 2 2 2 5 2" xfId="38170" xr:uid="{00000000-0005-0000-0000-0000041B0000}"/>
    <cellStyle name="Normal 2 3 5 2 2 2 2 2 5 3" xfId="22937" xr:uid="{00000000-0005-0000-0000-0000051B0000}"/>
    <cellStyle name="Normal 2 3 5 2 2 2 2 2 6" xfId="33158" xr:uid="{00000000-0005-0000-0000-0000061B0000}"/>
    <cellStyle name="Normal 2 3 5 2 2 2 2 2 7" xfId="17924" xr:uid="{00000000-0005-0000-0000-0000071B0000}"/>
    <cellStyle name="Normal 2 3 5 2 2 2 2 3" xfId="3617" xr:uid="{00000000-0005-0000-0000-0000081B0000}"/>
    <cellStyle name="Normal 2 3 5 2 2 2 2 3 2" xfId="13691" xr:uid="{00000000-0005-0000-0000-0000091B0000}"/>
    <cellStyle name="Normal 2 3 5 2 2 2 2 3 2 2" xfId="44022" xr:uid="{00000000-0005-0000-0000-00000A1B0000}"/>
    <cellStyle name="Normal 2 3 5 2 2 2 2 3 2 3" xfId="28789" xr:uid="{00000000-0005-0000-0000-00000B1B0000}"/>
    <cellStyle name="Normal 2 3 5 2 2 2 2 3 3" xfId="8671" xr:uid="{00000000-0005-0000-0000-00000C1B0000}"/>
    <cellStyle name="Normal 2 3 5 2 2 2 2 3 3 2" xfId="39005" xr:uid="{00000000-0005-0000-0000-00000D1B0000}"/>
    <cellStyle name="Normal 2 3 5 2 2 2 2 3 3 3" xfId="23772" xr:uid="{00000000-0005-0000-0000-00000E1B0000}"/>
    <cellStyle name="Normal 2 3 5 2 2 2 2 3 4" xfId="33992" xr:uid="{00000000-0005-0000-0000-00000F1B0000}"/>
    <cellStyle name="Normal 2 3 5 2 2 2 2 3 5" xfId="18759" xr:uid="{00000000-0005-0000-0000-0000101B0000}"/>
    <cellStyle name="Normal 2 3 5 2 2 2 2 4" xfId="5310" xr:uid="{00000000-0005-0000-0000-0000111B0000}"/>
    <cellStyle name="Normal 2 3 5 2 2 2 2 4 2" xfId="15362" xr:uid="{00000000-0005-0000-0000-0000121B0000}"/>
    <cellStyle name="Normal 2 3 5 2 2 2 2 4 2 2" xfId="45693" xr:uid="{00000000-0005-0000-0000-0000131B0000}"/>
    <cellStyle name="Normal 2 3 5 2 2 2 2 4 2 3" xfId="30460" xr:uid="{00000000-0005-0000-0000-0000141B0000}"/>
    <cellStyle name="Normal 2 3 5 2 2 2 2 4 3" xfId="10342" xr:uid="{00000000-0005-0000-0000-0000151B0000}"/>
    <cellStyle name="Normal 2 3 5 2 2 2 2 4 3 2" xfId="40676" xr:uid="{00000000-0005-0000-0000-0000161B0000}"/>
    <cellStyle name="Normal 2 3 5 2 2 2 2 4 3 3" xfId="25443" xr:uid="{00000000-0005-0000-0000-0000171B0000}"/>
    <cellStyle name="Normal 2 3 5 2 2 2 2 4 4" xfId="35663" xr:uid="{00000000-0005-0000-0000-0000181B0000}"/>
    <cellStyle name="Normal 2 3 5 2 2 2 2 4 5" xfId="20430" xr:uid="{00000000-0005-0000-0000-0000191B0000}"/>
    <cellStyle name="Normal 2 3 5 2 2 2 2 5" xfId="12020" xr:uid="{00000000-0005-0000-0000-00001A1B0000}"/>
    <cellStyle name="Normal 2 3 5 2 2 2 2 5 2" xfId="42351" xr:uid="{00000000-0005-0000-0000-00001B1B0000}"/>
    <cellStyle name="Normal 2 3 5 2 2 2 2 5 3" xfId="27118" xr:uid="{00000000-0005-0000-0000-00001C1B0000}"/>
    <cellStyle name="Normal 2 3 5 2 2 2 2 6" xfId="6999" xr:uid="{00000000-0005-0000-0000-00001D1B0000}"/>
    <cellStyle name="Normal 2 3 5 2 2 2 2 6 2" xfId="37334" xr:uid="{00000000-0005-0000-0000-00001E1B0000}"/>
    <cellStyle name="Normal 2 3 5 2 2 2 2 6 3" xfId="22101" xr:uid="{00000000-0005-0000-0000-00001F1B0000}"/>
    <cellStyle name="Normal 2 3 5 2 2 2 2 7" xfId="32322" xr:uid="{00000000-0005-0000-0000-0000201B0000}"/>
    <cellStyle name="Normal 2 3 5 2 2 2 2 8" xfId="17088" xr:uid="{00000000-0005-0000-0000-0000211B0000}"/>
    <cellStyle name="Normal 2 3 5 2 2 2 3" xfId="2346" xr:uid="{00000000-0005-0000-0000-0000221B0000}"/>
    <cellStyle name="Normal 2 3 5 2 2 2 3 2" xfId="4036" xr:uid="{00000000-0005-0000-0000-0000231B0000}"/>
    <cellStyle name="Normal 2 3 5 2 2 2 3 2 2" xfId="14109" xr:uid="{00000000-0005-0000-0000-0000241B0000}"/>
    <cellStyle name="Normal 2 3 5 2 2 2 3 2 2 2" xfId="44440" xr:uid="{00000000-0005-0000-0000-0000251B0000}"/>
    <cellStyle name="Normal 2 3 5 2 2 2 3 2 2 3" xfId="29207" xr:uid="{00000000-0005-0000-0000-0000261B0000}"/>
    <cellStyle name="Normal 2 3 5 2 2 2 3 2 3" xfId="9089" xr:uid="{00000000-0005-0000-0000-0000271B0000}"/>
    <cellStyle name="Normal 2 3 5 2 2 2 3 2 3 2" xfId="39423" xr:uid="{00000000-0005-0000-0000-0000281B0000}"/>
    <cellStyle name="Normal 2 3 5 2 2 2 3 2 3 3" xfId="24190" xr:uid="{00000000-0005-0000-0000-0000291B0000}"/>
    <cellStyle name="Normal 2 3 5 2 2 2 3 2 4" xfId="34410" xr:uid="{00000000-0005-0000-0000-00002A1B0000}"/>
    <cellStyle name="Normal 2 3 5 2 2 2 3 2 5" xfId="19177" xr:uid="{00000000-0005-0000-0000-00002B1B0000}"/>
    <cellStyle name="Normal 2 3 5 2 2 2 3 3" xfId="5728" xr:uid="{00000000-0005-0000-0000-00002C1B0000}"/>
    <cellStyle name="Normal 2 3 5 2 2 2 3 3 2" xfId="15780" xr:uid="{00000000-0005-0000-0000-00002D1B0000}"/>
    <cellStyle name="Normal 2 3 5 2 2 2 3 3 2 2" xfId="46111" xr:uid="{00000000-0005-0000-0000-00002E1B0000}"/>
    <cellStyle name="Normal 2 3 5 2 2 2 3 3 2 3" xfId="30878" xr:uid="{00000000-0005-0000-0000-00002F1B0000}"/>
    <cellStyle name="Normal 2 3 5 2 2 2 3 3 3" xfId="10760" xr:uid="{00000000-0005-0000-0000-0000301B0000}"/>
    <cellStyle name="Normal 2 3 5 2 2 2 3 3 3 2" xfId="41094" xr:uid="{00000000-0005-0000-0000-0000311B0000}"/>
    <cellStyle name="Normal 2 3 5 2 2 2 3 3 3 3" xfId="25861" xr:uid="{00000000-0005-0000-0000-0000321B0000}"/>
    <cellStyle name="Normal 2 3 5 2 2 2 3 3 4" xfId="36081" xr:uid="{00000000-0005-0000-0000-0000331B0000}"/>
    <cellStyle name="Normal 2 3 5 2 2 2 3 3 5" xfId="20848" xr:uid="{00000000-0005-0000-0000-0000341B0000}"/>
    <cellStyle name="Normal 2 3 5 2 2 2 3 4" xfId="12438" xr:uid="{00000000-0005-0000-0000-0000351B0000}"/>
    <cellStyle name="Normal 2 3 5 2 2 2 3 4 2" xfId="42769" xr:uid="{00000000-0005-0000-0000-0000361B0000}"/>
    <cellStyle name="Normal 2 3 5 2 2 2 3 4 3" xfId="27536" xr:uid="{00000000-0005-0000-0000-0000371B0000}"/>
    <cellStyle name="Normal 2 3 5 2 2 2 3 5" xfId="7417" xr:uid="{00000000-0005-0000-0000-0000381B0000}"/>
    <cellStyle name="Normal 2 3 5 2 2 2 3 5 2" xfId="37752" xr:uid="{00000000-0005-0000-0000-0000391B0000}"/>
    <cellStyle name="Normal 2 3 5 2 2 2 3 5 3" xfId="22519" xr:uid="{00000000-0005-0000-0000-00003A1B0000}"/>
    <cellStyle name="Normal 2 3 5 2 2 2 3 6" xfId="32740" xr:uid="{00000000-0005-0000-0000-00003B1B0000}"/>
    <cellStyle name="Normal 2 3 5 2 2 2 3 7" xfId="17506" xr:uid="{00000000-0005-0000-0000-00003C1B0000}"/>
    <cellStyle name="Normal 2 3 5 2 2 2 4" xfId="3199" xr:uid="{00000000-0005-0000-0000-00003D1B0000}"/>
    <cellStyle name="Normal 2 3 5 2 2 2 4 2" xfId="13273" xr:uid="{00000000-0005-0000-0000-00003E1B0000}"/>
    <cellStyle name="Normal 2 3 5 2 2 2 4 2 2" xfId="43604" xr:uid="{00000000-0005-0000-0000-00003F1B0000}"/>
    <cellStyle name="Normal 2 3 5 2 2 2 4 2 3" xfId="28371" xr:uid="{00000000-0005-0000-0000-0000401B0000}"/>
    <cellStyle name="Normal 2 3 5 2 2 2 4 3" xfId="8253" xr:uid="{00000000-0005-0000-0000-0000411B0000}"/>
    <cellStyle name="Normal 2 3 5 2 2 2 4 3 2" xfId="38587" xr:uid="{00000000-0005-0000-0000-0000421B0000}"/>
    <cellStyle name="Normal 2 3 5 2 2 2 4 3 3" xfId="23354" xr:uid="{00000000-0005-0000-0000-0000431B0000}"/>
    <cellStyle name="Normal 2 3 5 2 2 2 4 4" xfId="33574" xr:uid="{00000000-0005-0000-0000-0000441B0000}"/>
    <cellStyle name="Normal 2 3 5 2 2 2 4 5" xfId="18341" xr:uid="{00000000-0005-0000-0000-0000451B0000}"/>
    <cellStyle name="Normal 2 3 5 2 2 2 5" xfId="4892" xr:uid="{00000000-0005-0000-0000-0000461B0000}"/>
    <cellStyle name="Normal 2 3 5 2 2 2 5 2" xfId="14944" xr:uid="{00000000-0005-0000-0000-0000471B0000}"/>
    <cellStyle name="Normal 2 3 5 2 2 2 5 2 2" xfId="45275" xr:uid="{00000000-0005-0000-0000-0000481B0000}"/>
    <cellStyle name="Normal 2 3 5 2 2 2 5 2 3" xfId="30042" xr:uid="{00000000-0005-0000-0000-0000491B0000}"/>
    <cellStyle name="Normal 2 3 5 2 2 2 5 3" xfId="9924" xr:uid="{00000000-0005-0000-0000-00004A1B0000}"/>
    <cellStyle name="Normal 2 3 5 2 2 2 5 3 2" xfId="40258" xr:uid="{00000000-0005-0000-0000-00004B1B0000}"/>
    <cellStyle name="Normal 2 3 5 2 2 2 5 3 3" xfId="25025" xr:uid="{00000000-0005-0000-0000-00004C1B0000}"/>
    <cellStyle name="Normal 2 3 5 2 2 2 5 4" xfId="35245" xr:uid="{00000000-0005-0000-0000-00004D1B0000}"/>
    <cellStyle name="Normal 2 3 5 2 2 2 5 5" xfId="20012" xr:uid="{00000000-0005-0000-0000-00004E1B0000}"/>
    <cellStyle name="Normal 2 3 5 2 2 2 6" xfId="11602" xr:uid="{00000000-0005-0000-0000-00004F1B0000}"/>
    <cellStyle name="Normal 2 3 5 2 2 2 6 2" xfId="41933" xr:uid="{00000000-0005-0000-0000-0000501B0000}"/>
    <cellStyle name="Normal 2 3 5 2 2 2 6 3" xfId="26700" xr:uid="{00000000-0005-0000-0000-0000511B0000}"/>
    <cellStyle name="Normal 2 3 5 2 2 2 7" xfId="6581" xr:uid="{00000000-0005-0000-0000-0000521B0000}"/>
    <cellStyle name="Normal 2 3 5 2 2 2 7 2" xfId="36916" xr:uid="{00000000-0005-0000-0000-0000531B0000}"/>
    <cellStyle name="Normal 2 3 5 2 2 2 7 3" xfId="21683" xr:uid="{00000000-0005-0000-0000-0000541B0000}"/>
    <cellStyle name="Normal 2 3 5 2 2 2 8" xfId="31904" xr:uid="{00000000-0005-0000-0000-0000551B0000}"/>
    <cellStyle name="Normal 2 3 5 2 2 2 9" xfId="16670" xr:uid="{00000000-0005-0000-0000-0000561B0000}"/>
    <cellStyle name="Normal 2 3 5 2 2 3" xfId="1717" xr:uid="{00000000-0005-0000-0000-0000571B0000}"/>
    <cellStyle name="Normal 2 3 5 2 2 3 2" xfId="2556" xr:uid="{00000000-0005-0000-0000-0000581B0000}"/>
    <cellStyle name="Normal 2 3 5 2 2 3 2 2" xfId="4246" xr:uid="{00000000-0005-0000-0000-0000591B0000}"/>
    <cellStyle name="Normal 2 3 5 2 2 3 2 2 2" xfId="14319" xr:uid="{00000000-0005-0000-0000-00005A1B0000}"/>
    <cellStyle name="Normal 2 3 5 2 2 3 2 2 2 2" xfId="44650" xr:uid="{00000000-0005-0000-0000-00005B1B0000}"/>
    <cellStyle name="Normal 2 3 5 2 2 3 2 2 2 3" xfId="29417" xr:uid="{00000000-0005-0000-0000-00005C1B0000}"/>
    <cellStyle name="Normal 2 3 5 2 2 3 2 2 3" xfId="9299" xr:uid="{00000000-0005-0000-0000-00005D1B0000}"/>
    <cellStyle name="Normal 2 3 5 2 2 3 2 2 3 2" xfId="39633" xr:uid="{00000000-0005-0000-0000-00005E1B0000}"/>
    <cellStyle name="Normal 2 3 5 2 2 3 2 2 3 3" xfId="24400" xr:uid="{00000000-0005-0000-0000-00005F1B0000}"/>
    <cellStyle name="Normal 2 3 5 2 2 3 2 2 4" xfId="34620" xr:uid="{00000000-0005-0000-0000-0000601B0000}"/>
    <cellStyle name="Normal 2 3 5 2 2 3 2 2 5" xfId="19387" xr:uid="{00000000-0005-0000-0000-0000611B0000}"/>
    <cellStyle name="Normal 2 3 5 2 2 3 2 3" xfId="5938" xr:uid="{00000000-0005-0000-0000-0000621B0000}"/>
    <cellStyle name="Normal 2 3 5 2 2 3 2 3 2" xfId="15990" xr:uid="{00000000-0005-0000-0000-0000631B0000}"/>
    <cellStyle name="Normal 2 3 5 2 2 3 2 3 2 2" xfId="46321" xr:uid="{00000000-0005-0000-0000-0000641B0000}"/>
    <cellStyle name="Normal 2 3 5 2 2 3 2 3 2 3" xfId="31088" xr:uid="{00000000-0005-0000-0000-0000651B0000}"/>
    <cellStyle name="Normal 2 3 5 2 2 3 2 3 3" xfId="10970" xr:uid="{00000000-0005-0000-0000-0000661B0000}"/>
    <cellStyle name="Normal 2 3 5 2 2 3 2 3 3 2" xfId="41304" xr:uid="{00000000-0005-0000-0000-0000671B0000}"/>
    <cellStyle name="Normal 2 3 5 2 2 3 2 3 3 3" xfId="26071" xr:uid="{00000000-0005-0000-0000-0000681B0000}"/>
    <cellStyle name="Normal 2 3 5 2 2 3 2 3 4" xfId="36291" xr:uid="{00000000-0005-0000-0000-0000691B0000}"/>
    <cellStyle name="Normal 2 3 5 2 2 3 2 3 5" xfId="21058" xr:uid="{00000000-0005-0000-0000-00006A1B0000}"/>
    <cellStyle name="Normal 2 3 5 2 2 3 2 4" xfId="12648" xr:uid="{00000000-0005-0000-0000-00006B1B0000}"/>
    <cellStyle name="Normal 2 3 5 2 2 3 2 4 2" xfId="42979" xr:uid="{00000000-0005-0000-0000-00006C1B0000}"/>
    <cellStyle name="Normal 2 3 5 2 2 3 2 4 3" xfId="27746" xr:uid="{00000000-0005-0000-0000-00006D1B0000}"/>
    <cellStyle name="Normal 2 3 5 2 2 3 2 5" xfId="7627" xr:uid="{00000000-0005-0000-0000-00006E1B0000}"/>
    <cellStyle name="Normal 2 3 5 2 2 3 2 5 2" xfId="37962" xr:uid="{00000000-0005-0000-0000-00006F1B0000}"/>
    <cellStyle name="Normal 2 3 5 2 2 3 2 5 3" xfId="22729" xr:uid="{00000000-0005-0000-0000-0000701B0000}"/>
    <cellStyle name="Normal 2 3 5 2 2 3 2 6" xfId="32950" xr:uid="{00000000-0005-0000-0000-0000711B0000}"/>
    <cellStyle name="Normal 2 3 5 2 2 3 2 7" xfId="17716" xr:uid="{00000000-0005-0000-0000-0000721B0000}"/>
    <cellStyle name="Normal 2 3 5 2 2 3 3" xfId="3409" xr:uid="{00000000-0005-0000-0000-0000731B0000}"/>
    <cellStyle name="Normal 2 3 5 2 2 3 3 2" xfId="13483" xr:uid="{00000000-0005-0000-0000-0000741B0000}"/>
    <cellStyle name="Normal 2 3 5 2 2 3 3 2 2" xfId="43814" xr:uid="{00000000-0005-0000-0000-0000751B0000}"/>
    <cellStyle name="Normal 2 3 5 2 2 3 3 2 3" xfId="28581" xr:uid="{00000000-0005-0000-0000-0000761B0000}"/>
    <cellStyle name="Normal 2 3 5 2 2 3 3 3" xfId="8463" xr:uid="{00000000-0005-0000-0000-0000771B0000}"/>
    <cellStyle name="Normal 2 3 5 2 2 3 3 3 2" xfId="38797" xr:uid="{00000000-0005-0000-0000-0000781B0000}"/>
    <cellStyle name="Normal 2 3 5 2 2 3 3 3 3" xfId="23564" xr:uid="{00000000-0005-0000-0000-0000791B0000}"/>
    <cellStyle name="Normal 2 3 5 2 2 3 3 4" xfId="33784" xr:uid="{00000000-0005-0000-0000-00007A1B0000}"/>
    <cellStyle name="Normal 2 3 5 2 2 3 3 5" xfId="18551" xr:uid="{00000000-0005-0000-0000-00007B1B0000}"/>
    <cellStyle name="Normal 2 3 5 2 2 3 4" xfId="5102" xr:uid="{00000000-0005-0000-0000-00007C1B0000}"/>
    <cellStyle name="Normal 2 3 5 2 2 3 4 2" xfId="15154" xr:uid="{00000000-0005-0000-0000-00007D1B0000}"/>
    <cellStyle name="Normal 2 3 5 2 2 3 4 2 2" xfId="45485" xr:uid="{00000000-0005-0000-0000-00007E1B0000}"/>
    <cellStyle name="Normal 2 3 5 2 2 3 4 2 3" xfId="30252" xr:uid="{00000000-0005-0000-0000-00007F1B0000}"/>
    <cellStyle name="Normal 2 3 5 2 2 3 4 3" xfId="10134" xr:uid="{00000000-0005-0000-0000-0000801B0000}"/>
    <cellStyle name="Normal 2 3 5 2 2 3 4 3 2" xfId="40468" xr:uid="{00000000-0005-0000-0000-0000811B0000}"/>
    <cellStyle name="Normal 2 3 5 2 2 3 4 3 3" xfId="25235" xr:uid="{00000000-0005-0000-0000-0000821B0000}"/>
    <cellStyle name="Normal 2 3 5 2 2 3 4 4" xfId="35455" xr:uid="{00000000-0005-0000-0000-0000831B0000}"/>
    <cellStyle name="Normal 2 3 5 2 2 3 4 5" xfId="20222" xr:uid="{00000000-0005-0000-0000-0000841B0000}"/>
    <cellStyle name="Normal 2 3 5 2 2 3 5" xfId="11812" xr:uid="{00000000-0005-0000-0000-0000851B0000}"/>
    <cellStyle name="Normal 2 3 5 2 2 3 5 2" xfId="42143" xr:uid="{00000000-0005-0000-0000-0000861B0000}"/>
    <cellStyle name="Normal 2 3 5 2 2 3 5 3" xfId="26910" xr:uid="{00000000-0005-0000-0000-0000871B0000}"/>
    <cellStyle name="Normal 2 3 5 2 2 3 6" xfId="6791" xr:uid="{00000000-0005-0000-0000-0000881B0000}"/>
    <cellStyle name="Normal 2 3 5 2 2 3 6 2" xfId="37126" xr:uid="{00000000-0005-0000-0000-0000891B0000}"/>
    <cellStyle name="Normal 2 3 5 2 2 3 6 3" xfId="21893" xr:uid="{00000000-0005-0000-0000-00008A1B0000}"/>
    <cellStyle name="Normal 2 3 5 2 2 3 7" xfId="32114" xr:uid="{00000000-0005-0000-0000-00008B1B0000}"/>
    <cellStyle name="Normal 2 3 5 2 2 3 8" xfId="16880" xr:uid="{00000000-0005-0000-0000-00008C1B0000}"/>
    <cellStyle name="Normal 2 3 5 2 2 4" xfId="2138" xr:uid="{00000000-0005-0000-0000-00008D1B0000}"/>
    <cellStyle name="Normal 2 3 5 2 2 4 2" xfId="3828" xr:uid="{00000000-0005-0000-0000-00008E1B0000}"/>
    <cellStyle name="Normal 2 3 5 2 2 4 2 2" xfId="13901" xr:uid="{00000000-0005-0000-0000-00008F1B0000}"/>
    <cellStyle name="Normal 2 3 5 2 2 4 2 2 2" xfId="44232" xr:uid="{00000000-0005-0000-0000-0000901B0000}"/>
    <cellStyle name="Normal 2 3 5 2 2 4 2 2 3" xfId="28999" xr:uid="{00000000-0005-0000-0000-0000911B0000}"/>
    <cellStyle name="Normal 2 3 5 2 2 4 2 3" xfId="8881" xr:uid="{00000000-0005-0000-0000-0000921B0000}"/>
    <cellStyle name="Normal 2 3 5 2 2 4 2 3 2" xfId="39215" xr:uid="{00000000-0005-0000-0000-0000931B0000}"/>
    <cellStyle name="Normal 2 3 5 2 2 4 2 3 3" xfId="23982" xr:uid="{00000000-0005-0000-0000-0000941B0000}"/>
    <cellStyle name="Normal 2 3 5 2 2 4 2 4" xfId="34202" xr:uid="{00000000-0005-0000-0000-0000951B0000}"/>
    <cellStyle name="Normal 2 3 5 2 2 4 2 5" xfId="18969" xr:uid="{00000000-0005-0000-0000-0000961B0000}"/>
    <cellStyle name="Normal 2 3 5 2 2 4 3" xfId="5520" xr:uid="{00000000-0005-0000-0000-0000971B0000}"/>
    <cellStyle name="Normal 2 3 5 2 2 4 3 2" xfId="15572" xr:uid="{00000000-0005-0000-0000-0000981B0000}"/>
    <cellStyle name="Normal 2 3 5 2 2 4 3 2 2" xfId="45903" xr:uid="{00000000-0005-0000-0000-0000991B0000}"/>
    <cellStyle name="Normal 2 3 5 2 2 4 3 2 3" xfId="30670" xr:uid="{00000000-0005-0000-0000-00009A1B0000}"/>
    <cellStyle name="Normal 2 3 5 2 2 4 3 3" xfId="10552" xr:uid="{00000000-0005-0000-0000-00009B1B0000}"/>
    <cellStyle name="Normal 2 3 5 2 2 4 3 3 2" xfId="40886" xr:uid="{00000000-0005-0000-0000-00009C1B0000}"/>
    <cellStyle name="Normal 2 3 5 2 2 4 3 3 3" xfId="25653" xr:uid="{00000000-0005-0000-0000-00009D1B0000}"/>
    <cellStyle name="Normal 2 3 5 2 2 4 3 4" xfId="35873" xr:uid="{00000000-0005-0000-0000-00009E1B0000}"/>
    <cellStyle name="Normal 2 3 5 2 2 4 3 5" xfId="20640" xr:uid="{00000000-0005-0000-0000-00009F1B0000}"/>
    <cellStyle name="Normal 2 3 5 2 2 4 4" xfId="12230" xr:uid="{00000000-0005-0000-0000-0000A01B0000}"/>
    <cellStyle name="Normal 2 3 5 2 2 4 4 2" xfId="42561" xr:uid="{00000000-0005-0000-0000-0000A11B0000}"/>
    <cellStyle name="Normal 2 3 5 2 2 4 4 3" xfId="27328" xr:uid="{00000000-0005-0000-0000-0000A21B0000}"/>
    <cellStyle name="Normal 2 3 5 2 2 4 5" xfId="7209" xr:uid="{00000000-0005-0000-0000-0000A31B0000}"/>
    <cellStyle name="Normal 2 3 5 2 2 4 5 2" xfId="37544" xr:uid="{00000000-0005-0000-0000-0000A41B0000}"/>
    <cellStyle name="Normal 2 3 5 2 2 4 5 3" xfId="22311" xr:uid="{00000000-0005-0000-0000-0000A51B0000}"/>
    <cellStyle name="Normal 2 3 5 2 2 4 6" xfId="32532" xr:uid="{00000000-0005-0000-0000-0000A61B0000}"/>
    <cellStyle name="Normal 2 3 5 2 2 4 7" xfId="17298" xr:uid="{00000000-0005-0000-0000-0000A71B0000}"/>
    <cellStyle name="Normal 2 3 5 2 2 5" xfId="2991" xr:uid="{00000000-0005-0000-0000-0000A81B0000}"/>
    <cellStyle name="Normal 2 3 5 2 2 5 2" xfId="13065" xr:uid="{00000000-0005-0000-0000-0000A91B0000}"/>
    <cellStyle name="Normal 2 3 5 2 2 5 2 2" xfId="43396" xr:uid="{00000000-0005-0000-0000-0000AA1B0000}"/>
    <cellStyle name="Normal 2 3 5 2 2 5 2 3" xfId="28163" xr:uid="{00000000-0005-0000-0000-0000AB1B0000}"/>
    <cellStyle name="Normal 2 3 5 2 2 5 3" xfId="8045" xr:uid="{00000000-0005-0000-0000-0000AC1B0000}"/>
    <cellStyle name="Normal 2 3 5 2 2 5 3 2" xfId="38379" xr:uid="{00000000-0005-0000-0000-0000AD1B0000}"/>
    <cellStyle name="Normal 2 3 5 2 2 5 3 3" xfId="23146" xr:uid="{00000000-0005-0000-0000-0000AE1B0000}"/>
    <cellStyle name="Normal 2 3 5 2 2 5 4" xfId="33366" xr:uid="{00000000-0005-0000-0000-0000AF1B0000}"/>
    <cellStyle name="Normal 2 3 5 2 2 5 5" xfId="18133" xr:uid="{00000000-0005-0000-0000-0000B01B0000}"/>
    <cellStyle name="Normal 2 3 5 2 2 6" xfId="4684" xr:uid="{00000000-0005-0000-0000-0000B11B0000}"/>
    <cellStyle name="Normal 2 3 5 2 2 6 2" xfId="14736" xr:uid="{00000000-0005-0000-0000-0000B21B0000}"/>
    <cellStyle name="Normal 2 3 5 2 2 6 2 2" xfId="45067" xr:uid="{00000000-0005-0000-0000-0000B31B0000}"/>
    <cellStyle name="Normal 2 3 5 2 2 6 2 3" xfId="29834" xr:uid="{00000000-0005-0000-0000-0000B41B0000}"/>
    <cellStyle name="Normal 2 3 5 2 2 6 3" xfId="9716" xr:uid="{00000000-0005-0000-0000-0000B51B0000}"/>
    <cellStyle name="Normal 2 3 5 2 2 6 3 2" xfId="40050" xr:uid="{00000000-0005-0000-0000-0000B61B0000}"/>
    <cellStyle name="Normal 2 3 5 2 2 6 3 3" xfId="24817" xr:uid="{00000000-0005-0000-0000-0000B71B0000}"/>
    <cellStyle name="Normal 2 3 5 2 2 6 4" xfId="35037" xr:uid="{00000000-0005-0000-0000-0000B81B0000}"/>
    <cellStyle name="Normal 2 3 5 2 2 6 5" xfId="19804" xr:uid="{00000000-0005-0000-0000-0000B91B0000}"/>
    <cellStyle name="Normal 2 3 5 2 2 7" xfId="11394" xr:uid="{00000000-0005-0000-0000-0000BA1B0000}"/>
    <cellStyle name="Normal 2 3 5 2 2 7 2" xfId="41725" xr:uid="{00000000-0005-0000-0000-0000BB1B0000}"/>
    <cellStyle name="Normal 2 3 5 2 2 7 3" xfId="26492" xr:uid="{00000000-0005-0000-0000-0000BC1B0000}"/>
    <cellStyle name="Normal 2 3 5 2 2 8" xfId="6373" xr:uid="{00000000-0005-0000-0000-0000BD1B0000}"/>
    <cellStyle name="Normal 2 3 5 2 2 8 2" xfId="36708" xr:uid="{00000000-0005-0000-0000-0000BE1B0000}"/>
    <cellStyle name="Normal 2 3 5 2 2 8 3" xfId="21475" xr:uid="{00000000-0005-0000-0000-0000BF1B0000}"/>
    <cellStyle name="Normal 2 3 5 2 2 9" xfId="31696" xr:uid="{00000000-0005-0000-0000-0000C01B0000}"/>
    <cellStyle name="Normal 2 3 5 2 3" xfId="1400" xr:uid="{00000000-0005-0000-0000-0000C11B0000}"/>
    <cellStyle name="Normal 2 3 5 2 3 2" xfId="1821" xr:uid="{00000000-0005-0000-0000-0000C21B0000}"/>
    <cellStyle name="Normal 2 3 5 2 3 2 2" xfId="2660" xr:uid="{00000000-0005-0000-0000-0000C31B0000}"/>
    <cellStyle name="Normal 2 3 5 2 3 2 2 2" xfId="4350" xr:uid="{00000000-0005-0000-0000-0000C41B0000}"/>
    <cellStyle name="Normal 2 3 5 2 3 2 2 2 2" xfId="14423" xr:uid="{00000000-0005-0000-0000-0000C51B0000}"/>
    <cellStyle name="Normal 2 3 5 2 3 2 2 2 2 2" xfId="44754" xr:uid="{00000000-0005-0000-0000-0000C61B0000}"/>
    <cellStyle name="Normal 2 3 5 2 3 2 2 2 2 3" xfId="29521" xr:uid="{00000000-0005-0000-0000-0000C71B0000}"/>
    <cellStyle name="Normal 2 3 5 2 3 2 2 2 3" xfId="9403" xr:uid="{00000000-0005-0000-0000-0000C81B0000}"/>
    <cellStyle name="Normal 2 3 5 2 3 2 2 2 3 2" xfId="39737" xr:uid="{00000000-0005-0000-0000-0000C91B0000}"/>
    <cellStyle name="Normal 2 3 5 2 3 2 2 2 3 3" xfId="24504" xr:uid="{00000000-0005-0000-0000-0000CA1B0000}"/>
    <cellStyle name="Normal 2 3 5 2 3 2 2 2 4" xfId="34724" xr:uid="{00000000-0005-0000-0000-0000CB1B0000}"/>
    <cellStyle name="Normal 2 3 5 2 3 2 2 2 5" xfId="19491" xr:uid="{00000000-0005-0000-0000-0000CC1B0000}"/>
    <cellStyle name="Normal 2 3 5 2 3 2 2 3" xfId="6042" xr:uid="{00000000-0005-0000-0000-0000CD1B0000}"/>
    <cellStyle name="Normal 2 3 5 2 3 2 2 3 2" xfId="16094" xr:uid="{00000000-0005-0000-0000-0000CE1B0000}"/>
    <cellStyle name="Normal 2 3 5 2 3 2 2 3 2 2" xfId="46425" xr:uid="{00000000-0005-0000-0000-0000CF1B0000}"/>
    <cellStyle name="Normal 2 3 5 2 3 2 2 3 2 3" xfId="31192" xr:uid="{00000000-0005-0000-0000-0000D01B0000}"/>
    <cellStyle name="Normal 2 3 5 2 3 2 2 3 3" xfId="11074" xr:uid="{00000000-0005-0000-0000-0000D11B0000}"/>
    <cellStyle name="Normal 2 3 5 2 3 2 2 3 3 2" xfId="41408" xr:uid="{00000000-0005-0000-0000-0000D21B0000}"/>
    <cellStyle name="Normal 2 3 5 2 3 2 2 3 3 3" xfId="26175" xr:uid="{00000000-0005-0000-0000-0000D31B0000}"/>
    <cellStyle name="Normal 2 3 5 2 3 2 2 3 4" xfId="36395" xr:uid="{00000000-0005-0000-0000-0000D41B0000}"/>
    <cellStyle name="Normal 2 3 5 2 3 2 2 3 5" xfId="21162" xr:uid="{00000000-0005-0000-0000-0000D51B0000}"/>
    <cellStyle name="Normal 2 3 5 2 3 2 2 4" xfId="12752" xr:uid="{00000000-0005-0000-0000-0000D61B0000}"/>
    <cellStyle name="Normal 2 3 5 2 3 2 2 4 2" xfId="43083" xr:uid="{00000000-0005-0000-0000-0000D71B0000}"/>
    <cellStyle name="Normal 2 3 5 2 3 2 2 4 3" xfId="27850" xr:uid="{00000000-0005-0000-0000-0000D81B0000}"/>
    <cellStyle name="Normal 2 3 5 2 3 2 2 5" xfId="7731" xr:uid="{00000000-0005-0000-0000-0000D91B0000}"/>
    <cellStyle name="Normal 2 3 5 2 3 2 2 5 2" xfId="38066" xr:uid="{00000000-0005-0000-0000-0000DA1B0000}"/>
    <cellStyle name="Normal 2 3 5 2 3 2 2 5 3" xfId="22833" xr:uid="{00000000-0005-0000-0000-0000DB1B0000}"/>
    <cellStyle name="Normal 2 3 5 2 3 2 2 6" xfId="33054" xr:uid="{00000000-0005-0000-0000-0000DC1B0000}"/>
    <cellStyle name="Normal 2 3 5 2 3 2 2 7" xfId="17820" xr:uid="{00000000-0005-0000-0000-0000DD1B0000}"/>
    <cellStyle name="Normal 2 3 5 2 3 2 3" xfId="3513" xr:uid="{00000000-0005-0000-0000-0000DE1B0000}"/>
    <cellStyle name="Normal 2 3 5 2 3 2 3 2" xfId="13587" xr:uid="{00000000-0005-0000-0000-0000DF1B0000}"/>
    <cellStyle name="Normal 2 3 5 2 3 2 3 2 2" xfId="43918" xr:uid="{00000000-0005-0000-0000-0000E01B0000}"/>
    <cellStyle name="Normal 2 3 5 2 3 2 3 2 3" xfId="28685" xr:uid="{00000000-0005-0000-0000-0000E11B0000}"/>
    <cellStyle name="Normal 2 3 5 2 3 2 3 3" xfId="8567" xr:uid="{00000000-0005-0000-0000-0000E21B0000}"/>
    <cellStyle name="Normal 2 3 5 2 3 2 3 3 2" xfId="38901" xr:uid="{00000000-0005-0000-0000-0000E31B0000}"/>
    <cellStyle name="Normal 2 3 5 2 3 2 3 3 3" xfId="23668" xr:uid="{00000000-0005-0000-0000-0000E41B0000}"/>
    <cellStyle name="Normal 2 3 5 2 3 2 3 4" xfId="33888" xr:uid="{00000000-0005-0000-0000-0000E51B0000}"/>
    <cellStyle name="Normal 2 3 5 2 3 2 3 5" xfId="18655" xr:uid="{00000000-0005-0000-0000-0000E61B0000}"/>
    <cellStyle name="Normal 2 3 5 2 3 2 4" xfId="5206" xr:uid="{00000000-0005-0000-0000-0000E71B0000}"/>
    <cellStyle name="Normal 2 3 5 2 3 2 4 2" xfId="15258" xr:uid="{00000000-0005-0000-0000-0000E81B0000}"/>
    <cellStyle name="Normal 2 3 5 2 3 2 4 2 2" xfId="45589" xr:uid="{00000000-0005-0000-0000-0000E91B0000}"/>
    <cellStyle name="Normal 2 3 5 2 3 2 4 2 3" xfId="30356" xr:uid="{00000000-0005-0000-0000-0000EA1B0000}"/>
    <cellStyle name="Normal 2 3 5 2 3 2 4 3" xfId="10238" xr:uid="{00000000-0005-0000-0000-0000EB1B0000}"/>
    <cellStyle name="Normal 2 3 5 2 3 2 4 3 2" xfId="40572" xr:uid="{00000000-0005-0000-0000-0000EC1B0000}"/>
    <cellStyle name="Normal 2 3 5 2 3 2 4 3 3" xfId="25339" xr:uid="{00000000-0005-0000-0000-0000ED1B0000}"/>
    <cellStyle name="Normal 2 3 5 2 3 2 4 4" xfId="35559" xr:uid="{00000000-0005-0000-0000-0000EE1B0000}"/>
    <cellStyle name="Normal 2 3 5 2 3 2 4 5" xfId="20326" xr:uid="{00000000-0005-0000-0000-0000EF1B0000}"/>
    <cellStyle name="Normal 2 3 5 2 3 2 5" xfId="11916" xr:uid="{00000000-0005-0000-0000-0000F01B0000}"/>
    <cellStyle name="Normal 2 3 5 2 3 2 5 2" xfId="42247" xr:uid="{00000000-0005-0000-0000-0000F11B0000}"/>
    <cellStyle name="Normal 2 3 5 2 3 2 5 3" xfId="27014" xr:uid="{00000000-0005-0000-0000-0000F21B0000}"/>
    <cellStyle name="Normal 2 3 5 2 3 2 6" xfId="6895" xr:uid="{00000000-0005-0000-0000-0000F31B0000}"/>
    <cellStyle name="Normal 2 3 5 2 3 2 6 2" xfId="37230" xr:uid="{00000000-0005-0000-0000-0000F41B0000}"/>
    <cellStyle name="Normal 2 3 5 2 3 2 6 3" xfId="21997" xr:uid="{00000000-0005-0000-0000-0000F51B0000}"/>
    <cellStyle name="Normal 2 3 5 2 3 2 7" xfId="32218" xr:uid="{00000000-0005-0000-0000-0000F61B0000}"/>
    <cellStyle name="Normal 2 3 5 2 3 2 8" xfId="16984" xr:uid="{00000000-0005-0000-0000-0000F71B0000}"/>
    <cellStyle name="Normal 2 3 5 2 3 3" xfId="2242" xr:uid="{00000000-0005-0000-0000-0000F81B0000}"/>
    <cellStyle name="Normal 2 3 5 2 3 3 2" xfId="3932" xr:uid="{00000000-0005-0000-0000-0000F91B0000}"/>
    <cellStyle name="Normal 2 3 5 2 3 3 2 2" xfId="14005" xr:uid="{00000000-0005-0000-0000-0000FA1B0000}"/>
    <cellStyle name="Normal 2 3 5 2 3 3 2 2 2" xfId="44336" xr:uid="{00000000-0005-0000-0000-0000FB1B0000}"/>
    <cellStyle name="Normal 2 3 5 2 3 3 2 2 3" xfId="29103" xr:uid="{00000000-0005-0000-0000-0000FC1B0000}"/>
    <cellStyle name="Normal 2 3 5 2 3 3 2 3" xfId="8985" xr:uid="{00000000-0005-0000-0000-0000FD1B0000}"/>
    <cellStyle name="Normal 2 3 5 2 3 3 2 3 2" xfId="39319" xr:uid="{00000000-0005-0000-0000-0000FE1B0000}"/>
    <cellStyle name="Normal 2 3 5 2 3 3 2 3 3" xfId="24086" xr:uid="{00000000-0005-0000-0000-0000FF1B0000}"/>
    <cellStyle name="Normal 2 3 5 2 3 3 2 4" xfId="34306" xr:uid="{00000000-0005-0000-0000-0000001C0000}"/>
    <cellStyle name="Normal 2 3 5 2 3 3 2 5" xfId="19073" xr:uid="{00000000-0005-0000-0000-0000011C0000}"/>
    <cellStyle name="Normal 2 3 5 2 3 3 3" xfId="5624" xr:uid="{00000000-0005-0000-0000-0000021C0000}"/>
    <cellStyle name="Normal 2 3 5 2 3 3 3 2" xfId="15676" xr:uid="{00000000-0005-0000-0000-0000031C0000}"/>
    <cellStyle name="Normal 2 3 5 2 3 3 3 2 2" xfId="46007" xr:uid="{00000000-0005-0000-0000-0000041C0000}"/>
    <cellStyle name="Normal 2 3 5 2 3 3 3 2 3" xfId="30774" xr:uid="{00000000-0005-0000-0000-0000051C0000}"/>
    <cellStyle name="Normal 2 3 5 2 3 3 3 3" xfId="10656" xr:uid="{00000000-0005-0000-0000-0000061C0000}"/>
    <cellStyle name="Normal 2 3 5 2 3 3 3 3 2" xfId="40990" xr:uid="{00000000-0005-0000-0000-0000071C0000}"/>
    <cellStyle name="Normal 2 3 5 2 3 3 3 3 3" xfId="25757" xr:uid="{00000000-0005-0000-0000-0000081C0000}"/>
    <cellStyle name="Normal 2 3 5 2 3 3 3 4" xfId="35977" xr:uid="{00000000-0005-0000-0000-0000091C0000}"/>
    <cellStyle name="Normal 2 3 5 2 3 3 3 5" xfId="20744" xr:uid="{00000000-0005-0000-0000-00000A1C0000}"/>
    <cellStyle name="Normal 2 3 5 2 3 3 4" xfId="12334" xr:uid="{00000000-0005-0000-0000-00000B1C0000}"/>
    <cellStyle name="Normal 2 3 5 2 3 3 4 2" xfId="42665" xr:uid="{00000000-0005-0000-0000-00000C1C0000}"/>
    <cellStyle name="Normal 2 3 5 2 3 3 4 3" xfId="27432" xr:uid="{00000000-0005-0000-0000-00000D1C0000}"/>
    <cellStyle name="Normal 2 3 5 2 3 3 5" xfId="7313" xr:uid="{00000000-0005-0000-0000-00000E1C0000}"/>
    <cellStyle name="Normal 2 3 5 2 3 3 5 2" xfId="37648" xr:uid="{00000000-0005-0000-0000-00000F1C0000}"/>
    <cellStyle name="Normal 2 3 5 2 3 3 5 3" xfId="22415" xr:uid="{00000000-0005-0000-0000-0000101C0000}"/>
    <cellStyle name="Normal 2 3 5 2 3 3 6" xfId="32636" xr:uid="{00000000-0005-0000-0000-0000111C0000}"/>
    <cellStyle name="Normal 2 3 5 2 3 3 7" xfId="17402" xr:uid="{00000000-0005-0000-0000-0000121C0000}"/>
    <cellStyle name="Normal 2 3 5 2 3 4" xfId="3095" xr:uid="{00000000-0005-0000-0000-0000131C0000}"/>
    <cellStyle name="Normal 2 3 5 2 3 4 2" xfId="13169" xr:uid="{00000000-0005-0000-0000-0000141C0000}"/>
    <cellStyle name="Normal 2 3 5 2 3 4 2 2" xfId="43500" xr:uid="{00000000-0005-0000-0000-0000151C0000}"/>
    <cellStyle name="Normal 2 3 5 2 3 4 2 3" xfId="28267" xr:uid="{00000000-0005-0000-0000-0000161C0000}"/>
    <cellStyle name="Normal 2 3 5 2 3 4 3" xfId="8149" xr:uid="{00000000-0005-0000-0000-0000171C0000}"/>
    <cellStyle name="Normal 2 3 5 2 3 4 3 2" xfId="38483" xr:uid="{00000000-0005-0000-0000-0000181C0000}"/>
    <cellStyle name="Normal 2 3 5 2 3 4 3 3" xfId="23250" xr:uid="{00000000-0005-0000-0000-0000191C0000}"/>
    <cellStyle name="Normal 2 3 5 2 3 4 4" xfId="33470" xr:uid="{00000000-0005-0000-0000-00001A1C0000}"/>
    <cellStyle name="Normal 2 3 5 2 3 4 5" xfId="18237" xr:uid="{00000000-0005-0000-0000-00001B1C0000}"/>
    <cellStyle name="Normal 2 3 5 2 3 5" xfId="4788" xr:uid="{00000000-0005-0000-0000-00001C1C0000}"/>
    <cellStyle name="Normal 2 3 5 2 3 5 2" xfId="14840" xr:uid="{00000000-0005-0000-0000-00001D1C0000}"/>
    <cellStyle name="Normal 2 3 5 2 3 5 2 2" xfId="45171" xr:uid="{00000000-0005-0000-0000-00001E1C0000}"/>
    <cellStyle name="Normal 2 3 5 2 3 5 2 3" xfId="29938" xr:uid="{00000000-0005-0000-0000-00001F1C0000}"/>
    <cellStyle name="Normal 2 3 5 2 3 5 3" xfId="9820" xr:uid="{00000000-0005-0000-0000-0000201C0000}"/>
    <cellStyle name="Normal 2 3 5 2 3 5 3 2" xfId="40154" xr:uid="{00000000-0005-0000-0000-0000211C0000}"/>
    <cellStyle name="Normal 2 3 5 2 3 5 3 3" xfId="24921" xr:uid="{00000000-0005-0000-0000-0000221C0000}"/>
    <cellStyle name="Normal 2 3 5 2 3 5 4" xfId="35141" xr:uid="{00000000-0005-0000-0000-0000231C0000}"/>
    <cellStyle name="Normal 2 3 5 2 3 5 5" xfId="19908" xr:uid="{00000000-0005-0000-0000-0000241C0000}"/>
    <cellStyle name="Normal 2 3 5 2 3 6" xfId="11498" xr:uid="{00000000-0005-0000-0000-0000251C0000}"/>
    <cellStyle name="Normal 2 3 5 2 3 6 2" xfId="41829" xr:uid="{00000000-0005-0000-0000-0000261C0000}"/>
    <cellStyle name="Normal 2 3 5 2 3 6 3" xfId="26596" xr:uid="{00000000-0005-0000-0000-0000271C0000}"/>
    <cellStyle name="Normal 2 3 5 2 3 7" xfId="6477" xr:uid="{00000000-0005-0000-0000-0000281C0000}"/>
    <cellStyle name="Normal 2 3 5 2 3 7 2" xfId="36812" xr:uid="{00000000-0005-0000-0000-0000291C0000}"/>
    <cellStyle name="Normal 2 3 5 2 3 7 3" xfId="21579" xr:uid="{00000000-0005-0000-0000-00002A1C0000}"/>
    <cellStyle name="Normal 2 3 5 2 3 8" xfId="31800" xr:uid="{00000000-0005-0000-0000-00002B1C0000}"/>
    <cellStyle name="Normal 2 3 5 2 3 9" xfId="16566" xr:uid="{00000000-0005-0000-0000-00002C1C0000}"/>
    <cellStyle name="Normal 2 3 5 2 4" xfId="1613" xr:uid="{00000000-0005-0000-0000-00002D1C0000}"/>
    <cellStyle name="Normal 2 3 5 2 4 2" xfId="2452" xr:uid="{00000000-0005-0000-0000-00002E1C0000}"/>
    <cellStyle name="Normal 2 3 5 2 4 2 2" xfId="4142" xr:uid="{00000000-0005-0000-0000-00002F1C0000}"/>
    <cellStyle name="Normal 2 3 5 2 4 2 2 2" xfId="14215" xr:uid="{00000000-0005-0000-0000-0000301C0000}"/>
    <cellStyle name="Normal 2 3 5 2 4 2 2 2 2" xfId="44546" xr:uid="{00000000-0005-0000-0000-0000311C0000}"/>
    <cellStyle name="Normal 2 3 5 2 4 2 2 2 3" xfId="29313" xr:uid="{00000000-0005-0000-0000-0000321C0000}"/>
    <cellStyle name="Normal 2 3 5 2 4 2 2 3" xfId="9195" xr:uid="{00000000-0005-0000-0000-0000331C0000}"/>
    <cellStyle name="Normal 2 3 5 2 4 2 2 3 2" xfId="39529" xr:uid="{00000000-0005-0000-0000-0000341C0000}"/>
    <cellStyle name="Normal 2 3 5 2 4 2 2 3 3" xfId="24296" xr:uid="{00000000-0005-0000-0000-0000351C0000}"/>
    <cellStyle name="Normal 2 3 5 2 4 2 2 4" xfId="34516" xr:uid="{00000000-0005-0000-0000-0000361C0000}"/>
    <cellStyle name="Normal 2 3 5 2 4 2 2 5" xfId="19283" xr:uid="{00000000-0005-0000-0000-0000371C0000}"/>
    <cellStyle name="Normal 2 3 5 2 4 2 3" xfId="5834" xr:uid="{00000000-0005-0000-0000-0000381C0000}"/>
    <cellStyle name="Normal 2 3 5 2 4 2 3 2" xfId="15886" xr:uid="{00000000-0005-0000-0000-0000391C0000}"/>
    <cellStyle name="Normal 2 3 5 2 4 2 3 2 2" xfId="46217" xr:uid="{00000000-0005-0000-0000-00003A1C0000}"/>
    <cellStyle name="Normal 2 3 5 2 4 2 3 2 3" xfId="30984" xr:uid="{00000000-0005-0000-0000-00003B1C0000}"/>
    <cellStyle name="Normal 2 3 5 2 4 2 3 3" xfId="10866" xr:uid="{00000000-0005-0000-0000-00003C1C0000}"/>
    <cellStyle name="Normal 2 3 5 2 4 2 3 3 2" xfId="41200" xr:uid="{00000000-0005-0000-0000-00003D1C0000}"/>
    <cellStyle name="Normal 2 3 5 2 4 2 3 3 3" xfId="25967" xr:uid="{00000000-0005-0000-0000-00003E1C0000}"/>
    <cellStyle name="Normal 2 3 5 2 4 2 3 4" xfId="36187" xr:uid="{00000000-0005-0000-0000-00003F1C0000}"/>
    <cellStyle name="Normal 2 3 5 2 4 2 3 5" xfId="20954" xr:uid="{00000000-0005-0000-0000-0000401C0000}"/>
    <cellStyle name="Normal 2 3 5 2 4 2 4" xfId="12544" xr:uid="{00000000-0005-0000-0000-0000411C0000}"/>
    <cellStyle name="Normal 2 3 5 2 4 2 4 2" xfId="42875" xr:uid="{00000000-0005-0000-0000-0000421C0000}"/>
    <cellStyle name="Normal 2 3 5 2 4 2 4 3" xfId="27642" xr:uid="{00000000-0005-0000-0000-0000431C0000}"/>
    <cellStyle name="Normal 2 3 5 2 4 2 5" xfId="7523" xr:uid="{00000000-0005-0000-0000-0000441C0000}"/>
    <cellStyle name="Normal 2 3 5 2 4 2 5 2" xfId="37858" xr:uid="{00000000-0005-0000-0000-0000451C0000}"/>
    <cellStyle name="Normal 2 3 5 2 4 2 5 3" xfId="22625" xr:uid="{00000000-0005-0000-0000-0000461C0000}"/>
    <cellStyle name="Normal 2 3 5 2 4 2 6" xfId="32846" xr:uid="{00000000-0005-0000-0000-0000471C0000}"/>
    <cellStyle name="Normal 2 3 5 2 4 2 7" xfId="17612" xr:uid="{00000000-0005-0000-0000-0000481C0000}"/>
    <cellStyle name="Normal 2 3 5 2 4 3" xfId="3305" xr:uid="{00000000-0005-0000-0000-0000491C0000}"/>
    <cellStyle name="Normal 2 3 5 2 4 3 2" xfId="13379" xr:uid="{00000000-0005-0000-0000-00004A1C0000}"/>
    <cellStyle name="Normal 2 3 5 2 4 3 2 2" xfId="43710" xr:uid="{00000000-0005-0000-0000-00004B1C0000}"/>
    <cellStyle name="Normal 2 3 5 2 4 3 2 3" xfId="28477" xr:uid="{00000000-0005-0000-0000-00004C1C0000}"/>
    <cellStyle name="Normal 2 3 5 2 4 3 3" xfId="8359" xr:uid="{00000000-0005-0000-0000-00004D1C0000}"/>
    <cellStyle name="Normal 2 3 5 2 4 3 3 2" xfId="38693" xr:uid="{00000000-0005-0000-0000-00004E1C0000}"/>
    <cellStyle name="Normal 2 3 5 2 4 3 3 3" xfId="23460" xr:uid="{00000000-0005-0000-0000-00004F1C0000}"/>
    <cellStyle name="Normal 2 3 5 2 4 3 4" xfId="33680" xr:uid="{00000000-0005-0000-0000-0000501C0000}"/>
    <cellStyle name="Normal 2 3 5 2 4 3 5" xfId="18447" xr:uid="{00000000-0005-0000-0000-0000511C0000}"/>
    <cellStyle name="Normal 2 3 5 2 4 4" xfId="4998" xr:uid="{00000000-0005-0000-0000-0000521C0000}"/>
    <cellStyle name="Normal 2 3 5 2 4 4 2" xfId="15050" xr:uid="{00000000-0005-0000-0000-0000531C0000}"/>
    <cellStyle name="Normal 2 3 5 2 4 4 2 2" xfId="45381" xr:uid="{00000000-0005-0000-0000-0000541C0000}"/>
    <cellStyle name="Normal 2 3 5 2 4 4 2 3" xfId="30148" xr:uid="{00000000-0005-0000-0000-0000551C0000}"/>
    <cellStyle name="Normal 2 3 5 2 4 4 3" xfId="10030" xr:uid="{00000000-0005-0000-0000-0000561C0000}"/>
    <cellStyle name="Normal 2 3 5 2 4 4 3 2" xfId="40364" xr:uid="{00000000-0005-0000-0000-0000571C0000}"/>
    <cellStyle name="Normal 2 3 5 2 4 4 3 3" xfId="25131" xr:uid="{00000000-0005-0000-0000-0000581C0000}"/>
    <cellStyle name="Normal 2 3 5 2 4 4 4" xfId="35351" xr:uid="{00000000-0005-0000-0000-0000591C0000}"/>
    <cellStyle name="Normal 2 3 5 2 4 4 5" xfId="20118" xr:uid="{00000000-0005-0000-0000-00005A1C0000}"/>
    <cellStyle name="Normal 2 3 5 2 4 5" xfId="11708" xr:uid="{00000000-0005-0000-0000-00005B1C0000}"/>
    <cellStyle name="Normal 2 3 5 2 4 5 2" xfId="42039" xr:uid="{00000000-0005-0000-0000-00005C1C0000}"/>
    <cellStyle name="Normal 2 3 5 2 4 5 3" xfId="26806" xr:uid="{00000000-0005-0000-0000-00005D1C0000}"/>
    <cellStyle name="Normal 2 3 5 2 4 6" xfId="6687" xr:uid="{00000000-0005-0000-0000-00005E1C0000}"/>
    <cellStyle name="Normal 2 3 5 2 4 6 2" xfId="37022" xr:uid="{00000000-0005-0000-0000-00005F1C0000}"/>
    <cellStyle name="Normal 2 3 5 2 4 6 3" xfId="21789" xr:uid="{00000000-0005-0000-0000-0000601C0000}"/>
    <cellStyle name="Normal 2 3 5 2 4 7" xfId="32010" xr:uid="{00000000-0005-0000-0000-0000611C0000}"/>
    <cellStyle name="Normal 2 3 5 2 4 8" xfId="16776" xr:uid="{00000000-0005-0000-0000-0000621C0000}"/>
    <cellStyle name="Normal 2 3 5 2 5" xfId="2034" xr:uid="{00000000-0005-0000-0000-0000631C0000}"/>
    <cellStyle name="Normal 2 3 5 2 5 2" xfId="3724" xr:uid="{00000000-0005-0000-0000-0000641C0000}"/>
    <cellStyle name="Normal 2 3 5 2 5 2 2" xfId="13797" xr:uid="{00000000-0005-0000-0000-0000651C0000}"/>
    <cellStyle name="Normal 2 3 5 2 5 2 2 2" xfId="44128" xr:uid="{00000000-0005-0000-0000-0000661C0000}"/>
    <cellStyle name="Normal 2 3 5 2 5 2 2 3" xfId="28895" xr:uid="{00000000-0005-0000-0000-0000671C0000}"/>
    <cellStyle name="Normal 2 3 5 2 5 2 3" xfId="8777" xr:uid="{00000000-0005-0000-0000-0000681C0000}"/>
    <cellStyle name="Normal 2 3 5 2 5 2 3 2" xfId="39111" xr:uid="{00000000-0005-0000-0000-0000691C0000}"/>
    <cellStyle name="Normal 2 3 5 2 5 2 3 3" xfId="23878" xr:uid="{00000000-0005-0000-0000-00006A1C0000}"/>
    <cellStyle name="Normal 2 3 5 2 5 2 4" xfId="34098" xr:uid="{00000000-0005-0000-0000-00006B1C0000}"/>
    <cellStyle name="Normal 2 3 5 2 5 2 5" xfId="18865" xr:uid="{00000000-0005-0000-0000-00006C1C0000}"/>
    <cellStyle name="Normal 2 3 5 2 5 3" xfId="5416" xr:uid="{00000000-0005-0000-0000-00006D1C0000}"/>
    <cellStyle name="Normal 2 3 5 2 5 3 2" xfId="15468" xr:uid="{00000000-0005-0000-0000-00006E1C0000}"/>
    <cellStyle name="Normal 2 3 5 2 5 3 2 2" xfId="45799" xr:uid="{00000000-0005-0000-0000-00006F1C0000}"/>
    <cellStyle name="Normal 2 3 5 2 5 3 2 3" xfId="30566" xr:uid="{00000000-0005-0000-0000-0000701C0000}"/>
    <cellStyle name="Normal 2 3 5 2 5 3 3" xfId="10448" xr:uid="{00000000-0005-0000-0000-0000711C0000}"/>
    <cellStyle name="Normal 2 3 5 2 5 3 3 2" xfId="40782" xr:uid="{00000000-0005-0000-0000-0000721C0000}"/>
    <cellStyle name="Normal 2 3 5 2 5 3 3 3" xfId="25549" xr:uid="{00000000-0005-0000-0000-0000731C0000}"/>
    <cellStyle name="Normal 2 3 5 2 5 3 4" xfId="35769" xr:uid="{00000000-0005-0000-0000-0000741C0000}"/>
    <cellStyle name="Normal 2 3 5 2 5 3 5" xfId="20536" xr:uid="{00000000-0005-0000-0000-0000751C0000}"/>
    <cellStyle name="Normal 2 3 5 2 5 4" xfId="12126" xr:uid="{00000000-0005-0000-0000-0000761C0000}"/>
    <cellStyle name="Normal 2 3 5 2 5 4 2" xfId="42457" xr:uid="{00000000-0005-0000-0000-0000771C0000}"/>
    <cellStyle name="Normal 2 3 5 2 5 4 3" xfId="27224" xr:uid="{00000000-0005-0000-0000-0000781C0000}"/>
    <cellStyle name="Normal 2 3 5 2 5 5" xfId="7105" xr:uid="{00000000-0005-0000-0000-0000791C0000}"/>
    <cellStyle name="Normal 2 3 5 2 5 5 2" xfId="37440" xr:uid="{00000000-0005-0000-0000-00007A1C0000}"/>
    <cellStyle name="Normal 2 3 5 2 5 5 3" xfId="22207" xr:uid="{00000000-0005-0000-0000-00007B1C0000}"/>
    <cellStyle name="Normal 2 3 5 2 5 6" xfId="32428" xr:uid="{00000000-0005-0000-0000-00007C1C0000}"/>
    <cellStyle name="Normal 2 3 5 2 5 7" xfId="17194" xr:uid="{00000000-0005-0000-0000-00007D1C0000}"/>
    <cellStyle name="Normal 2 3 5 2 6" xfId="2887" xr:uid="{00000000-0005-0000-0000-00007E1C0000}"/>
    <cellStyle name="Normal 2 3 5 2 6 2" xfId="12961" xr:uid="{00000000-0005-0000-0000-00007F1C0000}"/>
    <cellStyle name="Normal 2 3 5 2 6 2 2" xfId="43292" xr:uid="{00000000-0005-0000-0000-0000801C0000}"/>
    <cellStyle name="Normal 2 3 5 2 6 2 3" xfId="28059" xr:uid="{00000000-0005-0000-0000-0000811C0000}"/>
    <cellStyle name="Normal 2 3 5 2 6 3" xfId="7941" xr:uid="{00000000-0005-0000-0000-0000821C0000}"/>
    <cellStyle name="Normal 2 3 5 2 6 3 2" xfId="38275" xr:uid="{00000000-0005-0000-0000-0000831C0000}"/>
    <cellStyle name="Normal 2 3 5 2 6 3 3" xfId="23042" xr:uid="{00000000-0005-0000-0000-0000841C0000}"/>
    <cellStyle name="Normal 2 3 5 2 6 4" xfId="33262" xr:uid="{00000000-0005-0000-0000-0000851C0000}"/>
    <cellStyle name="Normal 2 3 5 2 6 5" xfId="18029" xr:uid="{00000000-0005-0000-0000-0000861C0000}"/>
    <cellStyle name="Normal 2 3 5 2 7" xfId="4580" xr:uid="{00000000-0005-0000-0000-0000871C0000}"/>
    <cellStyle name="Normal 2 3 5 2 7 2" xfId="14632" xr:uid="{00000000-0005-0000-0000-0000881C0000}"/>
    <cellStyle name="Normal 2 3 5 2 7 2 2" xfId="44963" xr:uid="{00000000-0005-0000-0000-0000891C0000}"/>
    <cellStyle name="Normal 2 3 5 2 7 2 3" xfId="29730" xr:uid="{00000000-0005-0000-0000-00008A1C0000}"/>
    <cellStyle name="Normal 2 3 5 2 7 3" xfId="9612" xr:uid="{00000000-0005-0000-0000-00008B1C0000}"/>
    <cellStyle name="Normal 2 3 5 2 7 3 2" xfId="39946" xr:uid="{00000000-0005-0000-0000-00008C1C0000}"/>
    <cellStyle name="Normal 2 3 5 2 7 3 3" xfId="24713" xr:uid="{00000000-0005-0000-0000-00008D1C0000}"/>
    <cellStyle name="Normal 2 3 5 2 7 4" xfId="34933" xr:uid="{00000000-0005-0000-0000-00008E1C0000}"/>
    <cellStyle name="Normal 2 3 5 2 7 5" xfId="19700" xr:uid="{00000000-0005-0000-0000-00008F1C0000}"/>
    <cellStyle name="Normal 2 3 5 2 8" xfId="11290" xr:uid="{00000000-0005-0000-0000-0000901C0000}"/>
    <cellStyle name="Normal 2 3 5 2 8 2" xfId="41621" xr:uid="{00000000-0005-0000-0000-0000911C0000}"/>
    <cellStyle name="Normal 2 3 5 2 8 3" xfId="26388" xr:uid="{00000000-0005-0000-0000-0000921C0000}"/>
    <cellStyle name="Normal 2 3 5 2 9" xfId="6269" xr:uid="{00000000-0005-0000-0000-0000931C0000}"/>
    <cellStyle name="Normal 2 3 5 2 9 2" xfId="36604" xr:uid="{00000000-0005-0000-0000-0000941C0000}"/>
    <cellStyle name="Normal 2 3 5 2 9 3" xfId="21371" xr:uid="{00000000-0005-0000-0000-0000951C0000}"/>
    <cellStyle name="Normal 2 3 5 3" xfId="1233" xr:uid="{00000000-0005-0000-0000-0000961C0000}"/>
    <cellStyle name="Normal 2 3 5 3 10" xfId="16410" xr:uid="{00000000-0005-0000-0000-0000971C0000}"/>
    <cellStyle name="Normal 2 3 5 3 2" xfId="1452" xr:uid="{00000000-0005-0000-0000-0000981C0000}"/>
    <cellStyle name="Normal 2 3 5 3 2 2" xfId="1873" xr:uid="{00000000-0005-0000-0000-0000991C0000}"/>
    <cellStyle name="Normal 2 3 5 3 2 2 2" xfId="2712" xr:uid="{00000000-0005-0000-0000-00009A1C0000}"/>
    <cellStyle name="Normal 2 3 5 3 2 2 2 2" xfId="4402" xr:uid="{00000000-0005-0000-0000-00009B1C0000}"/>
    <cellStyle name="Normal 2 3 5 3 2 2 2 2 2" xfId="14475" xr:uid="{00000000-0005-0000-0000-00009C1C0000}"/>
    <cellStyle name="Normal 2 3 5 3 2 2 2 2 2 2" xfId="44806" xr:uid="{00000000-0005-0000-0000-00009D1C0000}"/>
    <cellStyle name="Normal 2 3 5 3 2 2 2 2 2 3" xfId="29573" xr:uid="{00000000-0005-0000-0000-00009E1C0000}"/>
    <cellStyle name="Normal 2 3 5 3 2 2 2 2 3" xfId="9455" xr:uid="{00000000-0005-0000-0000-00009F1C0000}"/>
    <cellStyle name="Normal 2 3 5 3 2 2 2 2 3 2" xfId="39789" xr:uid="{00000000-0005-0000-0000-0000A01C0000}"/>
    <cellStyle name="Normal 2 3 5 3 2 2 2 2 3 3" xfId="24556" xr:uid="{00000000-0005-0000-0000-0000A11C0000}"/>
    <cellStyle name="Normal 2 3 5 3 2 2 2 2 4" xfId="34776" xr:uid="{00000000-0005-0000-0000-0000A21C0000}"/>
    <cellStyle name="Normal 2 3 5 3 2 2 2 2 5" xfId="19543" xr:uid="{00000000-0005-0000-0000-0000A31C0000}"/>
    <cellStyle name="Normal 2 3 5 3 2 2 2 3" xfId="6094" xr:uid="{00000000-0005-0000-0000-0000A41C0000}"/>
    <cellStyle name="Normal 2 3 5 3 2 2 2 3 2" xfId="16146" xr:uid="{00000000-0005-0000-0000-0000A51C0000}"/>
    <cellStyle name="Normal 2 3 5 3 2 2 2 3 2 2" xfId="46477" xr:uid="{00000000-0005-0000-0000-0000A61C0000}"/>
    <cellStyle name="Normal 2 3 5 3 2 2 2 3 2 3" xfId="31244" xr:uid="{00000000-0005-0000-0000-0000A71C0000}"/>
    <cellStyle name="Normal 2 3 5 3 2 2 2 3 3" xfId="11126" xr:uid="{00000000-0005-0000-0000-0000A81C0000}"/>
    <cellStyle name="Normal 2 3 5 3 2 2 2 3 3 2" xfId="41460" xr:uid="{00000000-0005-0000-0000-0000A91C0000}"/>
    <cellStyle name="Normal 2 3 5 3 2 2 2 3 3 3" xfId="26227" xr:uid="{00000000-0005-0000-0000-0000AA1C0000}"/>
    <cellStyle name="Normal 2 3 5 3 2 2 2 3 4" xfId="36447" xr:uid="{00000000-0005-0000-0000-0000AB1C0000}"/>
    <cellStyle name="Normal 2 3 5 3 2 2 2 3 5" xfId="21214" xr:uid="{00000000-0005-0000-0000-0000AC1C0000}"/>
    <cellStyle name="Normal 2 3 5 3 2 2 2 4" xfId="12804" xr:uid="{00000000-0005-0000-0000-0000AD1C0000}"/>
    <cellStyle name="Normal 2 3 5 3 2 2 2 4 2" xfId="43135" xr:uid="{00000000-0005-0000-0000-0000AE1C0000}"/>
    <cellStyle name="Normal 2 3 5 3 2 2 2 4 3" xfId="27902" xr:uid="{00000000-0005-0000-0000-0000AF1C0000}"/>
    <cellStyle name="Normal 2 3 5 3 2 2 2 5" xfId="7783" xr:uid="{00000000-0005-0000-0000-0000B01C0000}"/>
    <cellStyle name="Normal 2 3 5 3 2 2 2 5 2" xfId="38118" xr:uid="{00000000-0005-0000-0000-0000B11C0000}"/>
    <cellStyle name="Normal 2 3 5 3 2 2 2 5 3" xfId="22885" xr:uid="{00000000-0005-0000-0000-0000B21C0000}"/>
    <cellStyle name="Normal 2 3 5 3 2 2 2 6" xfId="33106" xr:uid="{00000000-0005-0000-0000-0000B31C0000}"/>
    <cellStyle name="Normal 2 3 5 3 2 2 2 7" xfId="17872" xr:uid="{00000000-0005-0000-0000-0000B41C0000}"/>
    <cellStyle name="Normal 2 3 5 3 2 2 3" xfId="3565" xr:uid="{00000000-0005-0000-0000-0000B51C0000}"/>
    <cellStyle name="Normal 2 3 5 3 2 2 3 2" xfId="13639" xr:uid="{00000000-0005-0000-0000-0000B61C0000}"/>
    <cellStyle name="Normal 2 3 5 3 2 2 3 2 2" xfId="43970" xr:uid="{00000000-0005-0000-0000-0000B71C0000}"/>
    <cellStyle name="Normal 2 3 5 3 2 2 3 2 3" xfId="28737" xr:uid="{00000000-0005-0000-0000-0000B81C0000}"/>
    <cellStyle name="Normal 2 3 5 3 2 2 3 3" xfId="8619" xr:uid="{00000000-0005-0000-0000-0000B91C0000}"/>
    <cellStyle name="Normal 2 3 5 3 2 2 3 3 2" xfId="38953" xr:uid="{00000000-0005-0000-0000-0000BA1C0000}"/>
    <cellStyle name="Normal 2 3 5 3 2 2 3 3 3" xfId="23720" xr:uid="{00000000-0005-0000-0000-0000BB1C0000}"/>
    <cellStyle name="Normal 2 3 5 3 2 2 3 4" xfId="33940" xr:uid="{00000000-0005-0000-0000-0000BC1C0000}"/>
    <cellStyle name="Normal 2 3 5 3 2 2 3 5" xfId="18707" xr:uid="{00000000-0005-0000-0000-0000BD1C0000}"/>
    <cellStyle name="Normal 2 3 5 3 2 2 4" xfId="5258" xr:uid="{00000000-0005-0000-0000-0000BE1C0000}"/>
    <cellStyle name="Normal 2 3 5 3 2 2 4 2" xfId="15310" xr:uid="{00000000-0005-0000-0000-0000BF1C0000}"/>
    <cellStyle name="Normal 2 3 5 3 2 2 4 2 2" xfId="45641" xr:uid="{00000000-0005-0000-0000-0000C01C0000}"/>
    <cellStyle name="Normal 2 3 5 3 2 2 4 2 3" xfId="30408" xr:uid="{00000000-0005-0000-0000-0000C11C0000}"/>
    <cellStyle name="Normal 2 3 5 3 2 2 4 3" xfId="10290" xr:uid="{00000000-0005-0000-0000-0000C21C0000}"/>
    <cellStyle name="Normal 2 3 5 3 2 2 4 3 2" xfId="40624" xr:uid="{00000000-0005-0000-0000-0000C31C0000}"/>
    <cellStyle name="Normal 2 3 5 3 2 2 4 3 3" xfId="25391" xr:uid="{00000000-0005-0000-0000-0000C41C0000}"/>
    <cellStyle name="Normal 2 3 5 3 2 2 4 4" xfId="35611" xr:uid="{00000000-0005-0000-0000-0000C51C0000}"/>
    <cellStyle name="Normal 2 3 5 3 2 2 4 5" xfId="20378" xr:uid="{00000000-0005-0000-0000-0000C61C0000}"/>
    <cellStyle name="Normal 2 3 5 3 2 2 5" xfId="11968" xr:uid="{00000000-0005-0000-0000-0000C71C0000}"/>
    <cellStyle name="Normal 2 3 5 3 2 2 5 2" xfId="42299" xr:uid="{00000000-0005-0000-0000-0000C81C0000}"/>
    <cellStyle name="Normal 2 3 5 3 2 2 5 3" xfId="27066" xr:uid="{00000000-0005-0000-0000-0000C91C0000}"/>
    <cellStyle name="Normal 2 3 5 3 2 2 6" xfId="6947" xr:uid="{00000000-0005-0000-0000-0000CA1C0000}"/>
    <cellStyle name="Normal 2 3 5 3 2 2 6 2" xfId="37282" xr:uid="{00000000-0005-0000-0000-0000CB1C0000}"/>
    <cellStyle name="Normal 2 3 5 3 2 2 6 3" xfId="22049" xr:uid="{00000000-0005-0000-0000-0000CC1C0000}"/>
    <cellStyle name="Normal 2 3 5 3 2 2 7" xfId="32270" xr:uid="{00000000-0005-0000-0000-0000CD1C0000}"/>
    <cellStyle name="Normal 2 3 5 3 2 2 8" xfId="17036" xr:uid="{00000000-0005-0000-0000-0000CE1C0000}"/>
    <cellStyle name="Normal 2 3 5 3 2 3" xfId="2294" xr:uid="{00000000-0005-0000-0000-0000CF1C0000}"/>
    <cellStyle name="Normal 2 3 5 3 2 3 2" xfId="3984" xr:uid="{00000000-0005-0000-0000-0000D01C0000}"/>
    <cellStyle name="Normal 2 3 5 3 2 3 2 2" xfId="14057" xr:uid="{00000000-0005-0000-0000-0000D11C0000}"/>
    <cellStyle name="Normal 2 3 5 3 2 3 2 2 2" xfId="44388" xr:uid="{00000000-0005-0000-0000-0000D21C0000}"/>
    <cellStyle name="Normal 2 3 5 3 2 3 2 2 3" xfId="29155" xr:uid="{00000000-0005-0000-0000-0000D31C0000}"/>
    <cellStyle name="Normal 2 3 5 3 2 3 2 3" xfId="9037" xr:uid="{00000000-0005-0000-0000-0000D41C0000}"/>
    <cellStyle name="Normal 2 3 5 3 2 3 2 3 2" xfId="39371" xr:uid="{00000000-0005-0000-0000-0000D51C0000}"/>
    <cellStyle name="Normal 2 3 5 3 2 3 2 3 3" xfId="24138" xr:uid="{00000000-0005-0000-0000-0000D61C0000}"/>
    <cellStyle name="Normal 2 3 5 3 2 3 2 4" xfId="34358" xr:uid="{00000000-0005-0000-0000-0000D71C0000}"/>
    <cellStyle name="Normal 2 3 5 3 2 3 2 5" xfId="19125" xr:uid="{00000000-0005-0000-0000-0000D81C0000}"/>
    <cellStyle name="Normal 2 3 5 3 2 3 3" xfId="5676" xr:uid="{00000000-0005-0000-0000-0000D91C0000}"/>
    <cellStyle name="Normal 2 3 5 3 2 3 3 2" xfId="15728" xr:uid="{00000000-0005-0000-0000-0000DA1C0000}"/>
    <cellStyle name="Normal 2 3 5 3 2 3 3 2 2" xfId="46059" xr:uid="{00000000-0005-0000-0000-0000DB1C0000}"/>
    <cellStyle name="Normal 2 3 5 3 2 3 3 2 3" xfId="30826" xr:uid="{00000000-0005-0000-0000-0000DC1C0000}"/>
    <cellStyle name="Normal 2 3 5 3 2 3 3 3" xfId="10708" xr:uid="{00000000-0005-0000-0000-0000DD1C0000}"/>
    <cellStyle name="Normal 2 3 5 3 2 3 3 3 2" xfId="41042" xr:uid="{00000000-0005-0000-0000-0000DE1C0000}"/>
    <cellStyle name="Normal 2 3 5 3 2 3 3 3 3" xfId="25809" xr:uid="{00000000-0005-0000-0000-0000DF1C0000}"/>
    <cellStyle name="Normal 2 3 5 3 2 3 3 4" xfId="36029" xr:uid="{00000000-0005-0000-0000-0000E01C0000}"/>
    <cellStyle name="Normal 2 3 5 3 2 3 3 5" xfId="20796" xr:uid="{00000000-0005-0000-0000-0000E11C0000}"/>
    <cellStyle name="Normal 2 3 5 3 2 3 4" xfId="12386" xr:uid="{00000000-0005-0000-0000-0000E21C0000}"/>
    <cellStyle name="Normal 2 3 5 3 2 3 4 2" xfId="42717" xr:uid="{00000000-0005-0000-0000-0000E31C0000}"/>
    <cellStyle name="Normal 2 3 5 3 2 3 4 3" xfId="27484" xr:uid="{00000000-0005-0000-0000-0000E41C0000}"/>
    <cellStyle name="Normal 2 3 5 3 2 3 5" xfId="7365" xr:uid="{00000000-0005-0000-0000-0000E51C0000}"/>
    <cellStyle name="Normal 2 3 5 3 2 3 5 2" xfId="37700" xr:uid="{00000000-0005-0000-0000-0000E61C0000}"/>
    <cellStyle name="Normal 2 3 5 3 2 3 5 3" xfId="22467" xr:uid="{00000000-0005-0000-0000-0000E71C0000}"/>
    <cellStyle name="Normal 2 3 5 3 2 3 6" xfId="32688" xr:uid="{00000000-0005-0000-0000-0000E81C0000}"/>
    <cellStyle name="Normal 2 3 5 3 2 3 7" xfId="17454" xr:uid="{00000000-0005-0000-0000-0000E91C0000}"/>
    <cellStyle name="Normal 2 3 5 3 2 4" xfId="3147" xr:uid="{00000000-0005-0000-0000-0000EA1C0000}"/>
    <cellStyle name="Normal 2 3 5 3 2 4 2" xfId="13221" xr:uid="{00000000-0005-0000-0000-0000EB1C0000}"/>
    <cellStyle name="Normal 2 3 5 3 2 4 2 2" xfId="43552" xr:uid="{00000000-0005-0000-0000-0000EC1C0000}"/>
    <cellStyle name="Normal 2 3 5 3 2 4 2 3" xfId="28319" xr:uid="{00000000-0005-0000-0000-0000ED1C0000}"/>
    <cellStyle name="Normal 2 3 5 3 2 4 3" xfId="8201" xr:uid="{00000000-0005-0000-0000-0000EE1C0000}"/>
    <cellStyle name="Normal 2 3 5 3 2 4 3 2" xfId="38535" xr:uid="{00000000-0005-0000-0000-0000EF1C0000}"/>
    <cellStyle name="Normal 2 3 5 3 2 4 3 3" xfId="23302" xr:uid="{00000000-0005-0000-0000-0000F01C0000}"/>
    <cellStyle name="Normal 2 3 5 3 2 4 4" xfId="33522" xr:uid="{00000000-0005-0000-0000-0000F11C0000}"/>
    <cellStyle name="Normal 2 3 5 3 2 4 5" xfId="18289" xr:uid="{00000000-0005-0000-0000-0000F21C0000}"/>
    <cellStyle name="Normal 2 3 5 3 2 5" xfId="4840" xr:uid="{00000000-0005-0000-0000-0000F31C0000}"/>
    <cellStyle name="Normal 2 3 5 3 2 5 2" xfId="14892" xr:uid="{00000000-0005-0000-0000-0000F41C0000}"/>
    <cellStyle name="Normal 2 3 5 3 2 5 2 2" xfId="45223" xr:uid="{00000000-0005-0000-0000-0000F51C0000}"/>
    <cellStyle name="Normal 2 3 5 3 2 5 2 3" xfId="29990" xr:uid="{00000000-0005-0000-0000-0000F61C0000}"/>
    <cellStyle name="Normal 2 3 5 3 2 5 3" xfId="9872" xr:uid="{00000000-0005-0000-0000-0000F71C0000}"/>
    <cellStyle name="Normal 2 3 5 3 2 5 3 2" xfId="40206" xr:uid="{00000000-0005-0000-0000-0000F81C0000}"/>
    <cellStyle name="Normal 2 3 5 3 2 5 3 3" xfId="24973" xr:uid="{00000000-0005-0000-0000-0000F91C0000}"/>
    <cellStyle name="Normal 2 3 5 3 2 5 4" xfId="35193" xr:uid="{00000000-0005-0000-0000-0000FA1C0000}"/>
    <cellStyle name="Normal 2 3 5 3 2 5 5" xfId="19960" xr:uid="{00000000-0005-0000-0000-0000FB1C0000}"/>
    <cellStyle name="Normal 2 3 5 3 2 6" xfId="11550" xr:uid="{00000000-0005-0000-0000-0000FC1C0000}"/>
    <cellStyle name="Normal 2 3 5 3 2 6 2" xfId="41881" xr:uid="{00000000-0005-0000-0000-0000FD1C0000}"/>
    <cellStyle name="Normal 2 3 5 3 2 6 3" xfId="26648" xr:uid="{00000000-0005-0000-0000-0000FE1C0000}"/>
    <cellStyle name="Normal 2 3 5 3 2 7" xfId="6529" xr:uid="{00000000-0005-0000-0000-0000FF1C0000}"/>
    <cellStyle name="Normal 2 3 5 3 2 7 2" xfId="36864" xr:uid="{00000000-0005-0000-0000-0000001D0000}"/>
    <cellStyle name="Normal 2 3 5 3 2 7 3" xfId="21631" xr:uid="{00000000-0005-0000-0000-0000011D0000}"/>
    <cellStyle name="Normal 2 3 5 3 2 8" xfId="31852" xr:uid="{00000000-0005-0000-0000-0000021D0000}"/>
    <cellStyle name="Normal 2 3 5 3 2 9" xfId="16618" xr:uid="{00000000-0005-0000-0000-0000031D0000}"/>
    <cellStyle name="Normal 2 3 5 3 3" xfId="1665" xr:uid="{00000000-0005-0000-0000-0000041D0000}"/>
    <cellStyle name="Normal 2 3 5 3 3 2" xfId="2504" xr:uid="{00000000-0005-0000-0000-0000051D0000}"/>
    <cellStyle name="Normal 2 3 5 3 3 2 2" xfId="4194" xr:uid="{00000000-0005-0000-0000-0000061D0000}"/>
    <cellStyle name="Normal 2 3 5 3 3 2 2 2" xfId="14267" xr:uid="{00000000-0005-0000-0000-0000071D0000}"/>
    <cellStyle name="Normal 2 3 5 3 3 2 2 2 2" xfId="44598" xr:uid="{00000000-0005-0000-0000-0000081D0000}"/>
    <cellStyle name="Normal 2 3 5 3 3 2 2 2 3" xfId="29365" xr:uid="{00000000-0005-0000-0000-0000091D0000}"/>
    <cellStyle name="Normal 2 3 5 3 3 2 2 3" xfId="9247" xr:uid="{00000000-0005-0000-0000-00000A1D0000}"/>
    <cellStyle name="Normal 2 3 5 3 3 2 2 3 2" xfId="39581" xr:uid="{00000000-0005-0000-0000-00000B1D0000}"/>
    <cellStyle name="Normal 2 3 5 3 3 2 2 3 3" xfId="24348" xr:uid="{00000000-0005-0000-0000-00000C1D0000}"/>
    <cellStyle name="Normal 2 3 5 3 3 2 2 4" xfId="34568" xr:uid="{00000000-0005-0000-0000-00000D1D0000}"/>
    <cellStyle name="Normal 2 3 5 3 3 2 2 5" xfId="19335" xr:uid="{00000000-0005-0000-0000-00000E1D0000}"/>
    <cellStyle name="Normal 2 3 5 3 3 2 3" xfId="5886" xr:uid="{00000000-0005-0000-0000-00000F1D0000}"/>
    <cellStyle name="Normal 2 3 5 3 3 2 3 2" xfId="15938" xr:uid="{00000000-0005-0000-0000-0000101D0000}"/>
    <cellStyle name="Normal 2 3 5 3 3 2 3 2 2" xfId="46269" xr:uid="{00000000-0005-0000-0000-0000111D0000}"/>
    <cellStyle name="Normal 2 3 5 3 3 2 3 2 3" xfId="31036" xr:uid="{00000000-0005-0000-0000-0000121D0000}"/>
    <cellStyle name="Normal 2 3 5 3 3 2 3 3" xfId="10918" xr:uid="{00000000-0005-0000-0000-0000131D0000}"/>
    <cellStyle name="Normal 2 3 5 3 3 2 3 3 2" xfId="41252" xr:uid="{00000000-0005-0000-0000-0000141D0000}"/>
    <cellStyle name="Normal 2 3 5 3 3 2 3 3 3" xfId="26019" xr:uid="{00000000-0005-0000-0000-0000151D0000}"/>
    <cellStyle name="Normal 2 3 5 3 3 2 3 4" xfId="36239" xr:uid="{00000000-0005-0000-0000-0000161D0000}"/>
    <cellStyle name="Normal 2 3 5 3 3 2 3 5" xfId="21006" xr:uid="{00000000-0005-0000-0000-0000171D0000}"/>
    <cellStyle name="Normal 2 3 5 3 3 2 4" xfId="12596" xr:uid="{00000000-0005-0000-0000-0000181D0000}"/>
    <cellStyle name="Normal 2 3 5 3 3 2 4 2" xfId="42927" xr:uid="{00000000-0005-0000-0000-0000191D0000}"/>
    <cellStyle name="Normal 2 3 5 3 3 2 4 3" xfId="27694" xr:uid="{00000000-0005-0000-0000-00001A1D0000}"/>
    <cellStyle name="Normal 2 3 5 3 3 2 5" xfId="7575" xr:uid="{00000000-0005-0000-0000-00001B1D0000}"/>
    <cellStyle name="Normal 2 3 5 3 3 2 5 2" xfId="37910" xr:uid="{00000000-0005-0000-0000-00001C1D0000}"/>
    <cellStyle name="Normal 2 3 5 3 3 2 5 3" xfId="22677" xr:uid="{00000000-0005-0000-0000-00001D1D0000}"/>
    <cellStyle name="Normal 2 3 5 3 3 2 6" xfId="32898" xr:uid="{00000000-0005-0000-0000-00001E1D0000}"/>
    <cellStyle name="Normal 2 3 5 3 3 2 7" xfId="17664" xr:uid="{00000000-0005-0000-0000-00001F1D0000}"/>
    <cellStyle name="Normal 2 3 5 3 3 3" xfId="3357" xr:uid="{00000000-0005-0000-0000-0000201D0000}"/>
    <cellStyle name="Normal 2 3 5 3 3 3 2" xfId="13431" xr:uid="{00000000-0005-0000-0000-0000211D0000}"/>
    <cellStyle name="Normal 2 3 5 3 3 3 2 2" xfId="43762" xr:uid="{00000000-0005-0000-0000-0000221D0000}"/>
    <cellStyle name="Normal 2 3 5 3 3 3 2 3" xfId="28529" xr:uid="{00000000-0005-0000-0000-0000231D0000}"/>
    <cellStyle name="Normal 2 3 5 3 3 3 3" xfId="8411" xr:uid="{00000000-0005-0000-0000-0000241D0000}"/>
    <cellStyle name="Normal 2 3 5 3 3 3 3 2" xfId="38745" xr:uid="{00000000-0005-0000-0000-0000251D0000}"/>
    <cellStyle name="Normal 2 3 5 3 3 3 3 3" xfId="23512" xr:uid="{00000000-0005-0000-0000-0000261D0000}"/>
    <cellStyle name="Normal 2 3 5 3 3 3 4" xfId="33732" xr:uid="{00000000-0005-0000-0000-0000271D0000}"/>
    <cellStyle name="Normal 2 3 5 3 3 3 5" xfId="18499" xr:uid="{00000000-0005-0000-0000-0000281D0000}"/>
    <cellStyle name="Normal 2 3 5 3 3 4" xfId="5050" xr:uid="{00000000-0005-0000-0000-0000291D0000}"/>
    <cellStyle name="Normal 2 3 5 3 3 4 2" xfId="15102" xr:uid="{00000000-0005-0000-0000-00002A1D0000}"/>
    <cellStyle name="Normal 2 3 5 3 3 4 2 2" xfId="45433" xr:uid="{00000000-0005-0000-0000-00002B1D0000}"/>
    <cellStyle name="Normal 2 3 5 3 3 4 2 3" xfId="30200" xr:uid="{00000000-0005-0000-0000-00002C1D0000}"/>
    <cellStyle name="Normal 2 3 5 3 3 4 3" xfId="10082" xr:uid="{00000000-0005-0000-0000-00002D1D0000}"/>
    <cellStyle name="Normal 2 3 5 3 3 4 3 2" xfId="40416" xr:uid="{00000000-0005-0000-0000-00002E1D0000}"/>
    <cellStyle name="Normal 2 3 5 3 3 4 3 3" xfId="25183" xr:uid="{00000000-0005-0000-0000-00002F1D0000}"/>
    <cellStyle name="Normal 2 3 5 3 3 4 4" xfId="35403" xr:uid="{00000000-0005-0000-0000-0000301D0000}"/>
    <cellStyle name="Normal 2 3 5 3 3 4 5" xfId="20170" xr:uid="{00000000-0005-0000-0000-0000311D0000}"/>
    <cellStyle name="Normal 2 3 5 3 3 5" xfId="11760" xr:uid="{00000000-0005-0000-0000-0000321D0000}"/>
    <cellStyle name="Normal 2 3 5 3 3 5 2" xfId="42091" xr:uid="{00000000-0005-0000-0000-0000331D0000}"/>
    <cellStyle name="Normal 2 3 5 3 3 5 3" xfId="26858" xr:uid="{00000000-0005-0000-0000-0000341D0000}"/>
    <cellStyle name="Normal 2 3 5 3 3 6" xfId="6739" xr:uid="{00000000-0005-0000-0000-0000351D0000}"/>
    <cellStyle name="Normal 2 3 5 3 3 6 2" xfId="37074" xr:uid="{00000000-0005-0000-0000-0000361D0000}"/>
    <cellStyle name="Normal 2 3 5 3 3 6 3" xfId="21841" xr:uid="{00000000-0005-0000-0000-0000371D0000}"/>
    <cellStyle name="Normal 2 3 5 3 3 7" xfId="32062" xr:uid="{00000000-0005-0000-0000-0000381D0000}"/>
    <cellStyle name="Normal 2 3 5 3 3 8" xfId="16828" xr:uid="{00000000-0005-0000-0000-0000391D0000}"/>
    <cellStyle name="Normal 2 3 5 3 4" xfId="2086" xr:uid="{00000000-0005-0000-0000-00003A1D0000}"/>
    <cellStyle name="Normal 2 3 5 3 4 2" xfId="3776" xr:uid="{00000000-0005-0000-0000-00003B1D0000}"/>
    <cellStyle name="Normal 2 3 5 3 4 2 2" xfId="13849" xr:uid="{00000000-0005-0000-0000-00003C1D0000}"/>
    <cellStyle name="Normal 2 3 5 3 4 2 2 2" xfId="44180" xr:uid="{00000000-0005-0000-0000-00003D1D0000}"/>
    <cellStyle name="Normal 2 3 5 3 4 2 2 3" xfId="28947" xr:uid="{00000000-0005-0000-0000-00003E1D0000}"/>
    <cellStyle name="Normal 2 3 5 3 4 2 3" xfId="8829" xr:uid="{00000000-0005-0000-0000-00003F1D0000}"/>
    <cellStyle name="Normal 2 3 5 3 4 2 3 2" xfId="39163" xr:uid="{00000000-0005-0000-0000-0000401D0000}"/>
    <cellStyle name="Normal 2 3 5 3 4 2 3 3" xfId="23930" xr:uid="{00000000-0005-0000-0000-0000411D0000}"/>
    <cellStyle name="Normal 2 3 5 3 4 2 4" xfId="34150" xr:uid="{00000000-0005-0000-0000-0000421D0000}"/>
    <cellStyle name="Normal 2 3 5 3 4 2 5" xfId="18917" xr:uid="{00000000-0005-0000-0000-0000431D0000}"/>
    <cellStyle name="Normal 2 3 5 3 4 3" xfId="5468" xr:uid="{00000000-0005-0000-0000-0000441D0000}"/>
    <cellStyle name="Normal 2 3 5 3 4 3 2" xfId="15520" xr:uid="{00000000-0005-0000-0000-0000451D0000}"/>
    <cellStyle name="Normal 2 3 5 3 4 3 2 2" xfId="45851" xr:uid="{00000000-0005-0000-0000-0000461D0000}"/>
    <cellStyle name="Normal 2 3 5 3 4 3 2 3" xfId="30618" xr:uid="{00000000-0005-0000-0000-0000471D0000}"/>
    <cellStyle name="Normal 2 3 5 3 4 3 3" xfId="10500" xr:uid="{00000000-0005-0000-0000-0000481D0000}"/>
    <cellStyle name="Normal 2 3 5 3 4 3 3 2" xfId="40834" xr:uid="{00000000-0005-0000-0000-0000491D0000}"/>
    <cellStyle name="Normal 2 3 5 3 4 3 3 3" xfId="25601" xr:uid="{00000000-0005-0000-0000-00004A1D0000}"/>
    <cellStyle name="Normal 2 3 5 3 4 3 4" xfId="35821" xr:uid="{00000000-0005-0000-0000-00004B1D0000}"/>
    <cellStyle name="Normal 2 3 5 3 4 3 5" xfId="20588" xr:uid="{00000000-0005-0000-0000-00004C1D0000}"/>
    <cellStyle name="Normal 2 3 5 3 4 4" xfId="12178" xr:uid="{00000000-0005-0000-0000-00004D1D0000}"/>
    <cellStyle name="Normal 2 3 5 3 4 4 2" xfId="42509" xr:uid="{00000000-0005-0000-0000-00004E1D0000}"/>
    <cellStyle name="Normal 2 3 5 3 4 4 3" xfId="27276" xr:uid="{00000000-0005-0000-0000-00004F1D0000}"/>
    <cellStyle name="Normal 2 3 5 3 4 5" xfId="7157" xr:uid="{00000000-0005-0000-0000-0000501D0000}"/>
    <cellStyle name="Normal 2 3 5 3 4 5 2" xfId="37492" xr:uid="{00000000-0005-0000-0000-0000511D0000}"/>
    <cellStyle name="Normal 2 3 5 3 4 5 3" xfId="22259" xr:uid="{00000000-0005-0000-0000-0000521D0000}"/>
    <cellStyle name="Normal 2 3 5 3 4 6" xfId="32480" xr:uid="{00000000-0005-0000-0000-0000531D0000}"/>
    <cellStyle name="Normal 2 3 5 3 4 7" xfId="17246" xr:uid="{00000000-0005-0000-0000-0000541D0000}"/>
    <cellStyle name="Normal 2 3 5 3 5" xfId="2939" xr:uid="{00000000-0005-0000-0000-0000551D0000}"/>
    <cellStyle name="Normal 2 3 5 3 5 2" xfId="13013" xr:uid="{00000000-0005-0000-0000-0000561D0000}"/>
    <cellStyle name="Normal 2 3 5 3 5 2 2" xfId="43344" xr:uid="{00000000-0005-0000-0000-0000571D0000}"/>
    <cellStyle name="Normal 2 3 5 3 5 2 3" xfId="28111" xr:uid="{00000000-0005-0000-0000-0000581D0000}"/>
    <cellStyle name="Normal 2 3 5 3 5 3" xfId="7993" xr:uid="{00000000-0005-0000-0000-0000591D0000}"/>
    <cellStyle name="Normal 2 3 5 3 5 3 2" xfId="38327" xr:uid="{00000000-0005-0000-0000-00005A1D0000}"/>
    <cellStyle name="Normal 2 3 5 3 5 3 3" xfId="23094" xr:uid="{00000000-0005-0000-0000-00005B1D0000}"/>
    <cellStyle name="Normal 2 3 5 3 5 4" xfId="33314" xr:uid="{00000000-0005-0000-0000-00005C1D0000}"/>
    <cellStyle name="Normal 2 3 5 3 5 5" xfId="18081" xr:uid="{00000000-0005-0000-0000-00005D1D0000}"/>
    <cellStyle name="Normal 2 3 5 3 6" xfId="4632" xr:uid="{00000000-0005-0000-0000-00005E1D0000}"/>
    <cellStyle name="Normal 2 3 5 3 6 2" xfId="14684" xr:uid="{00000000-0005-0000-0000-00005F1D0000}"/>
    <cellStyle name="Normal 2 3 5 3 6 2 2" xfId="45015" xr:uid="{00000000-0005-0000-0000-0000601D0000}"/>
    <cellStyle name="Normal 2 3 5 3 6 2 3" xfId="29782" xr:uid="{00000000-0005-0000-0000-0000611D0000}"/>
    <cellStyle name="Normal 2 3 5 3 6 3" xfId="9664" xr:uid="{00000000-0005-0000-0000-0000621D0000}"/>
    <cellStyle name="Normal 2 3 5 3 6 3 2" xfId="39998" xr:uid="{00000000-0005-0000-0000-0000631D0000}"/>
    <cellStyle name="Normal 2 3 5 3 6 3 3" xfId="24765" xr:uid="{00000000-0005-0000-0000-0000641D0000}"/>
    <cellStyle name="Normal 2 3 5 3 6 4" xfId="34985" xr:uid="{00000000-0005-0000-0000-0000651D0000}"/>
    <cellStyle name="Normal 2 3 5 3 6 5" xfId="19752" xr:uid="{00000000-0005-0000-0000-0000661D0000}"/>
    <cellStyle name="Normal 2 3 5 3 7" xfId="11342" xr:uid="{00000000-0005-0000-0000-0000671D0000}"/>
    <cellStyle name="Normal 2 3 5 3 7 2" xfId="41673" xr:uid="{00000000-0005-0000-0000-0000681D0000}"/>
    <cellStyle name="Normal 2 3 5 3 7 3" xfId="26440" xr:uid="{00000000-0005-0000-0000-0000691D0000}"/>
    <cellStyle name="Normal 2 3 5 3 8" xfId="6321" xr:uid="{00000000-0005-0000-0000-00006A1D0000}"/>
    <cellStyle name="Normal 2 3 5 3 8 2" xfId="36656" xr:uid="{00000000-0005-0000-0000-00006B1D0000}"/>
    <cellStyle name="Normal 2 3 5 3 8 3" xfId="21423" xr:uid="{00000000-0005-0000-0000-00006C1D0000}"/>
    <cellStyle name="Normal 2 3 5 3 9" xfId="31645" xr:uid="{00000000-0005-0000-0000-00006D1D0000}"/>
    <cellStyle name="Normal 2 3 5 4" xfId="1346" xr:uid="{00000000-0005-0000-0000-00006E1D0000}"/>
    <cellStyle name="Normal 2 3 5 4 2" xfId="1769" xr:uid="{00000000-0005-0000-0000-00006F1D0000}"/>
    <cellStyle name="Normal 2 3 5 4 2 2" xfId="2608" xr:uid="{00000000-0005-0000-0000-0000701D0000}"/>
    <cellStyle name="Normal 2 3 5 4 2 2 2" xfId="4298" xr:uid="{00000000-0005-0000-0000-0000711D0000}"/>
    <cellStyle name="Normal 2 3 5 4 2 2 2 2" xfId="14371" xr:uid="{00000000-0005-0000-0000-0000721D0000}"/>
    <cellStyle name="Normal 2 3 5 4 2 2 2 2 2" xfId="44702" xr:uid="{00000000-0005-0000-0000-0000731D0000}"/>
    <cellStyle name="Normal 2 3 5 4 2 2 2 2 3" xfId="29469" xr:uid="{00000000-0005-0000-0000-0000741D0000}"/>
    <cellStyle name="Normal 2 3 5 4 2 2 2 3" xfId="9351" xr:uid="{00000000-0005-0000-0000-0000751D0000}"/>
    <cellStyle name="Normal 2 3 5 4 2 2 2 3 2" xfId="39685" xr:uid="{00000000-0005-0000-0000-0000761D0000}"/>
    <cellStyle name="Normal 2 3 5 4 2 2 2 3 3" xfId="24452" xr:uid="{00000000-0005-0000-0000-0000771D0000}"/>
    <cellStyle name="Normal 2 3 5 4 2 2 2 4" xfId="34672" xr:uid="{00000000-0005-0000-0000-0000781D0000}"/>
    <cellStyle name="Normal 2 3 5 4 2 2 2 5" xfId="19439" xr:uid="{00000000-0005-0000-0000-0000791D0000}"/>
    <cellStyle name="Normal 2 3 5 4 2 2 3" xfId="5990" xr:uid="{00000000-0005-0000-0000-00007A1D0000}"/>
    <cellStyle name="Normal 2 3 5 4 2 2 3 2" xfId="16042" xr:uid="{00000000-0005-0000-0000-00007B1D0000}"/>
    <cellStyle name="Normal 2 3 5 4 2 2 3 2 2" xfId="46373" xr:uid="{00000000-0005-0000-0000-00007C1D0000}"/>
    <cellStyle name="Normal 2 3 5 4 2 2 3 2 3" xfId="31140" xr:uid="{00000000-0005-0000-0000-00007D1D0000}"/>
    <cellStyle name="Normal 2 3 5 4 2 2 3 3" xfId="11022" xr:uid="{00000000-0005-0000-0000-00007E1D0000}"/>
    <cellStyle name="Normal 2 3 5 4 2 2 3 3 2" xfId="41356" xr:uid="{00000000-0005-0000-0000-00007F1D0000}"/>
    <cellStyle name="Normal 2 3 5 4 2 2 3 3 3" xfId="26123" xr:uid="{00000000-0005-0000-0000-0000801D0000}"/>
    <cellStyle name="Normal 2 3 5 4 2 2 3 4" xfId="36343" xr:uid="{00000000-0005-0000-0000-0000811D0000}"/>
    <cellStyle name="Normal 2 3 5 4 2 2 3 5" xfId="21110" xr:uid="{00000000-0005-0000-0000-0000821D0000}"/>
    <cellStyle name="Normal 2 3 5 4 2 2 4" xfId="12700" xr:uid="{00000000-0005-0000-0000-0000831D0000}"/>
    <cellStyle name="Normal 2 3 5 4 2 2 4 2" xfId="43031" xr:uid="{00000000-0005-0000-0000-0000841D0000}"/>
    <cellStyle name="Normal 2 3 5 4 2 2 4 3" xfId="27798" xr:uid="{00000000-0005-0000-0000-0000851D0000}"/>
    <cellStyle name="Normal 2 3 5 4 2 2 5" xfId="7679" xr:uid="{00000000-0005-0000-0000-0000861D0000}"/>
    <cellStyle name="Normal 2 3 5 4 2 2 5 2" xfId="38014" xr:uid="{00000000-0005-0000-0000-0000871D0000}"/>
    <cellStyle name="Normal 2 3 5 4 2 2 5 3" xfId="22781" xr:uid="{00000000-0005-0000-0000-0000881D0000}"/>
    <cellStyle name="Normal 2 3 5 4 2 2 6" xfId="33002" xr:uid="{00000000-0005-0000-0000-0000891D0000}"/>
    <cellStyle name="Normal 2 3 5 4 2 2 7" xfId="17768" xr:uid="{00000000-0005-0000-0000-00008A1D0000}"/>
    <cellStyle name="Normal 2 3 5 4 2 3" xfId="3461" xr:uid="{00000000-0005-0000-0000-00008B1D0000}"/>
    <cellStyle name="Normal 2 3 5 4 2 3 2" xfId="13535" xr:uid="{00000000-0005-0000-0000-00008C1D0000}"/>
    <cellStyle name="Normal 2 3 5 4 2 3 2 2" xfId="43866" xr:uid="{00000000-0005-0000-0000-00008D1D0000}"/>
    <cellStyle name="Normal 2 3 5 4 2 3 2 3" xfId="28633" xr:uid="{00000000-0005-0000-0000-00008E1D0000}"/>
    <cellStyle name="Normal 2 3 5 4 2 3 3" xfId="8515" xr:uid="{00000000-0005-0000-0000-00008F1D0000}"/>
    <cellStyle name="Normal 2 3 5 4 2 3 3 2" xfId="38849" xr:uid="{00000000-0005-0000-0000-0000901D0000}"/>
    <cellStyle name="Normal 2 3 5 4 2 3 3 3" xfId="23616" xr:uid="{00000000-0005-0000-0000-0000911D0000}"/>
    <cellStyle name="Normal 2 3 5 4 2 3 4" xfId="33836" xr:uid="{00000000-0005-0000-0000-0000921D0000}"/>
    <cellStyle name="Normal 2 3 5 4 2 3 5" xfId="18603" xr:uid="{00000000-0005-0000-0000-0000931D0000}"/>
    <cellStyle name="Normal 2 3 5 4 2 4" xfId="5154" xr:uid="{00000000-0005-0000-0000-0000941D0000}"/>
    <cellStyle name="Normal 2 3 5 4 2 4 2" xfId="15206" xr:uid="{00000000-0005-0000-0000-0000951D0000}"/>
    <cellStyle name="Normal 2 3 5 4 2 4 2 2" xfId="45537" xr:uid="{00000000-0005-0000-0000-0000961D0000}"/>
    <cellStyle name="Normal 2 3 5 4 2 4 2 3" xfId="30304" xr:uid="{00000000-0005-0000-0000-0000971D0000}"/>
    <cellStyle name="Normal 2 3 5 4 2 4 3" xfId="10186" xr:uid="{00000000-0005-0000-0000-0000981D0000}"/>
    <cellStyle name="Normal 2 3 5 4 2 4 3 2" xfId="40520" xr:uid="{00000000-0005-0000-0000-0000991D0000}"/>
    <cellStyle name="Normal 2 3 5 4 2 4 3 3" xfId="25287" xr:uid="{00000000-0005-0000-0000-00009A1D0000}"/>
    <cellStyle name="Normal 2 3 5 4 2 4 4" xfId="35507" xr:uid="{00000000-0005-0000-0000-00009B1D0000}"/>
    <cellStyle name="Normal 2 3 5 4 2 4 5" xfId="20274" xr:uid="{00000000-0005-0000-0000-00009C1D0000}"/>
    <cellStyle name="Normal 2 3 5 4 2 5" xfId="11864" xr:uid="{00000000-0005-0000-0000-00009D1D0000}"/>
    <cellStyle name="Normal 2 3 5 4 2 5 2" xfId="42195" xr:uid="{00000000-0005-0000-0000-00009E1D0000}"/>
    <cellStyle name="Normal 2 3 5 4 2 5 3" xfId="26962" xr:uid="{00000000-0005-0000-0000-00009F1D0000}"/>
    <cellStyle name="Normal 2 3 5 4 2 6" xfId="6843" xr:uid="{00000000-0005-0000-0000-0000A01D0000}"/>
    <cellStyle name="Normal 2 3 5 4 2 6 2" xfId="37178" xr:uid="{00000000-0005-0000-0000-0000A11D0000}"/>
    <cellStyle name="Normal 2 3 5 4 2 6 3" xfId="21945" xr:uid="{00000000-0005-0000-0000-0000A21D0000}"/>
    <cellStyle name="Normal 2 3 5 4 2 7" xfId="32166" xr:uid="{00000000-0005-0000-0000-0000A31D0000}"/>
    <cellStyle name="Normal 2 3 5 4 2 8" xfId="16932" xr:uid="{00000000-0005-0000-0000-0000A41D0000}"/>
    <cellStyle name="Normal 2 3 5 4 3" xfId="2190" xr:uid="{00000000-0005-0000-0000-0000A51D0000}"/>
    <cellStyle name="Normal 2 3 5 4 3 2" xfId="3880" xr:uid="{00000000-0005-0000-0000-0000A61D0000}"/>
    <cellStyle name="Normal 2 3 5 4 3 2 2" xfId="13953" xr:uid="{00000000-0005-0000-0000-0000A71D0000}"/>
    <cellStyle name="Normal 2 3 5 4 3 2 2 2" xfId="44284" xr:uid="{00000000-0005-0000-0000-0000A81D0000}"/>
    <cellStyle name="Normal 2 3 5 4 3 2 2 3" xfId="29051" xr:uid="{00000000-0005-0000-0000-0000A91D0000}"/>
    <cellStyle name="Normal 2 3 5 4 3 2 3" xfId="8933" xr:uid="{00000000-0005-0000-0000-0000AA1D0000}"/>
    <cellStyle name="Normal 2 3 5 4 3 2 3 2" xfId="39267" xr:uid="{00000000-0005-0000-0000-0000AB1D0000}"/>
    <cellStyle name="Normal 2 3 5 4 3 2 3 3" xfId="24034" xr:uid="{00000000-0005-0000-0000-0000AC1D0000}"/>
    <cellStyle name="Normal 2 3 5 4 3 2 4" xfId="34254" xr:uid="{00000000-0005-0000-0000-0000AD1D0000}"/>
    <cellStyle name="Normal 2 3 5 4 3 2 5" xfId="19021" xr:uid="{00000000-0005-0000-0000-0000AE1D0000}"/>
    <cellStyle name="Normal 2 3 5 4 3 3" xfId="5572" xr:uid="{00000000-0005-0000-0000-0000AF1D0000}"/>
    <cellStyle name="Normal 2 3 5 4 3 3 2" xfId="15624" xr:uid="{00000000-0005-0000-0000-0000B01D0000}"/>
    <cellStyle name="Normal 2 3 5 4 3 3 2 2" xfId="45955" xr:uid="{00000000-0005-0000-0000-0000B11D0000}"/>
    <cellStyle name="Normal 2 3 5 4 3 3 2 3" xfId="30722" xr:uid="{00000000-0005-0000-0000-0000B21D0000}"/>
    <cellStyle name="Normal 2 3 5 4 3 3 3" xfId="10604" xr:uid="{00000000-0005-0000-0000-0000B31D0000}"/>
    <cellStyle name="Normal 2 3 5 4 3 3 3 2" xfId="40938" xr:uid="{00000000-0005-0000-0000-0000B41D0000}"/>
    <cellStyle name="Normal 2 3 5 4 3 3 3 3" xfId="25705" xr:uid="{00000000-0005-0000-0000-0000B51D0000}"/>
    <cellStyle name="Normal 2 3 5 4 3 3 4" xfId="35925" xr:uid="{00000000-0005-0000-0000-0000B61D0000}"/>
    <cellStyle name="Normal 2 3 5 4 3 3 5" xfId="20692" xr:uid="{00000000-0005-0000-0000-0000B71D0000}"/>
    <cellStyle name="Normal 2 3 5 4 3 4" xfId="12282" xr:uid="{00000000-0005-0000-0000-0000B81D0000}"/>
    <cellStyle name="Normal 2 3 5 4 3 4 2" xfId="42613" xr:uid="{00000000-0005-0000-0000-0000B91D0000}"/>
    <cellStyle name="Normal 2 3 5 4 3 4 3" xfId="27380" xr:uid="{00000000-0005-0000-0000-0000BA1D0000}"/>
    <cellStyle name="Normal 2 3 5 4 3 5" xfId="7261" xr:uid="{00000000-0005-0000-0000-0000BB1D0000}"/>
    <cellStyle name="Normal 2 3 5 4 3 5 2" xfId="37596" xr:uid="{00000000-0005-0000-0000-0000BC1D0000}"/>
    <cellStyle name="Normal 2 3 5 4 3 5 3" xfId="22363" xr:uid="{00000000-0005-0000-0000-0000BD1D0000}"/>
    <cellStyle name="Normal 2 3 5 4 3 6" xfId="32584" xr:uid="{00000000-0005-0000-0000-0000BE1D0000}"/>
    <cellStyle name="Normal 2 3 5 4 3 7" xfId="17350" xr:uid="{00000000-0005-0000-0000-0000BF1D0000}"/>
    <cellStyle name="Normal 2 3 5 4 4" xfId="3043" xr:uid="{00000000-0005-0000-0000-0000C01D0000}"/>
    <cellStyle name="Normal 2 3 5 4 4 2" xfId="13117" xr:uid="{00000000-0005-0000-0000-0000C11D0000}"/>
    <cellStyle name="Normal 2 3 5 4 4 2 2" xfId="43448" xr:uid="{00000000-0005-0000-0000-0000C21D0000}"/>
    <cellStyle name="Normal 2 3 5 4 4 2 3" xfId="28215" xr:uid="{00000000-0005-0000-0000-0000C31D0000}"/>
    <cellStyle name="Normal 2 3 5 4 4 3" xfId="8097" xr:uid="{00000000-0005-0000-0000-0000C41D0000}"/>
    <cellStyle name="Normal 2 3 5 4 4 3 2" xfId="38431" xr:uid="{00000000-0005-0000-0000-0000C51D0000}"/>
    <cellStyle name="Normal 2 3 5 4 4 3 3" xfId="23198" xr:uid="{00000000-0005-0000-0000-0000C61D0000}"/>
    <cellStyle name="Normal 2 3 5 4 4 4" xfId="33418" xr:uid="{00000000-0005-0000-0000-0000C71D0000}"/>
    <cellStyle name="Normal 2 3 5 4 4 5" xfId="18185" xr:uid="{00000000-0005-0000-0000-0000C81D0000}"/>
    <cellStyle name="Normal 2 3 5 4 5" xfId="4736" xr:uid="{00000000-0005-0000-0000-0000C91D0000}"/>
    <cellStyle name="Normal 2 3 5 4 5 2" xfId="14788" xr:uid="{00000000-0005-0000-0000-0000CA1D0000}"/>
    <cellStyle name="Normal 2 3 5 4 5 2 2" xfId="45119" xr:uid="{00000000-0005-0000-0000-0000CB1D0000}"/>
    <cellStyle name="Normal 2 3 5 4 5 2 3" xfId="29886" xr:uid="{00000000-0005-0000-0000-0000CC1D0000}"/>
    <cellStyle name="Normal 2 3 5 4 5 3" xfId="9768" xr:uid="{00000000-0005-0000-0000-0000CD1D0000}"/>
    <cellStyle name="Normal 2 3 5 4 5 3 2" xfId="40102" xr:uid="{00000000-0005-0000-0000-0000CE1D0000}"/>
    <cellStyle name="Normal 2 3 5 4 5 3 3" xfId="24869" xr:uid="{00000000-0005-0000-0000-0000CF1D0000}"/>
    <cellStyle name="Normal 2 3 5 4 5 4" xfId="35089" xr:uid="{00000000-0005-0000-0000-0000D01D0000}"/>
    <cellStyle name="Normal 2 3 5 4 5 5" xfId="19856" xr:uid="{00000000-0005-0000-0000-0000D11D0000}"/>
    <cellStyle name="Normal 2 3 5 4 6" xfId="11446" xr:uid="{00000000-0005-0000-0000-0000D21D0000}"/>
    <cellStyle name="Normal 2 3 5 4 6 2" xfId="41777" xr:uid="{00000000-0005-0000-0000-0000D31D0000}"/>
    <cellStyle name="Normal 2 3 5 4 6 3" xfId="26544" xr:uid="{00000000-0005-0000-0000-0000D41D0000}"/>
    <cellStyle name="Normal 2 3 5 4 7" xfId="6425" xr:uid="{00000000-0005-0000-0000-0000D51D0000}"/>
    <cellStyle name="Normal 2 3 5 4 7 2" xfId="36760" xr:uid="{00000000-0005-0000-0000-0000D61D0000}"/>
    <cellStyle name="Normal 2 3 5 4 7 3" xfId="21527" xr:uid="{00000000-0005-0000-0000-0000D71D0000}"/>
    <cellStyle name="Normal 2 3 5 4 8" xfId="31748" xr:uid="{00000000-0005-0000-0000-0000D81D0000}"/>
    <cellStyle name="Normal 2 3 5 4 9" xfId="16514" xr:uid="{00000000-0005-0000-0000-0000D91D0000}"/>
    <cellStyle name="Normal 2 3 5 5" xfId="1559" xr:uid="{00000000-0005-0000-0000-0000DA1D0000}"/>
    <cellStyle name="Normal 2 3 5 5 2" xfId="2400" xr:uid="{00000000-0005-0000-0000-0000DB1D0000}"/>
    <cellStyle name="Normal 2 3 5 5 2 2" xfId="4090" xr:uid="{00000000-0005-0000-0000-0000DC1D0000}"/>
    <cellStyle name="Normal 2 3 5 5 2 2 2" xfId="14163" xr:uid="{00000000-0005-0000-0000-0000DD1D0000}"/>
    <cellStyle name="Normal 2 3 5 5 2 2 2 2" xfId="44494" xr:uid="{00000000-0005-0000-0000-0000DE1D0000}"/>
    <cellStyle name="Normal 2 3 5 5 2 2 2 3" xfId="29261" xr:uid="{00000000-0005-0000-0000-0000DF1D0000}"/>
    <cellStyle name="Normal 2 3 5 5 2 2 3" xfId="9143" xr:uid="{00000000-0005-0000-0000-0000E01D0000}"/>
    <cellStyle name="Normal 2 3 5 5 2 2 3 2" xfId="39477" xr:uid="{00000000-0005-0000-0000-0000E11D0000}"/>
    <cellStyle name="Normal 2 3 5 5 2 2 3 3" xfId="24244" xr:uid="{00000000-0005-0000-0000-0000E21D0000}"/>
    <cellStyle name="Normal 2 3 5 5 2 2 4" xfId="34464" xr:uid="{00000000-0005-0000-0000-0000E31D0000}"/>
    <cellStyle name="Normal 2 3 5 5 2 2 5" xfId="19231" xr:uid="{00000000-0005-0000-0000-0000E41D0000}"/>
    <cellStyle name="Normal 2 3 5 5 2 3" xfId="5782" xr:uid="{00000000-0005-0000-0000-0000E51D0000}"/>
    <cellStyle name="Normal 2 3 5 5 2 3 2" xfId="15834" xr:uid="{00000000-0005-0000-0000-0000E61D0000}"/>
    <cellStyle name="Normal 2 3 5 5 2 3 2 2" xfId="46165" xr:uid="{00000000-0005-0000-0000-0000E71D0000}"/>
    <cellStyle name="Normal 2 3 5 5 2 3 2 3" xfId="30932" xr:uid="{00000000-0005-0000-0000-0000E81D0000}"/>
    <cellStyle name="Normal 2 3 5 5 2 3 3" xfId="10814" xr:uid="{00000000-0005-0000-0000-0000E91D0000}"/>
    <cellStyle name="Normal 2 3 5 5 2 3 3 2" xfId="41148" xr:uid="{00000000-0005-0000-0000-0000EA1D0000}"/>
    <cellStyle name="Normal 2 3 5 5 2 3 3 3" xfId="25915" xr:uid="{00000000-0005-0000-0000-0000EB1D0000}"/>
    <cellStyle name="Normal 2 3 5 5 2 3 4" xfId="36135" xr:uid="{00000000-0005-0000-0000-0000EC1D0000}"/>
    <cellStyle name="Normal 2 3 5 5 2 3 5" xfId="20902" xr:uid="{00000000-0005-0000-0000-0000ED1D0000}"/>
    <cellStyle name="Normal 2 3 5 5 2 4" xfId="12492" xr:uid="{00000000-0005-0000-0000-0000EE1D0000}"/>
    <cellStyle name="Normal 2 3 5 5 2 4 2" xfId="42823" xr:uid="{00000000-0005-0000-0000-0000EF1D0000}"/>
    <cellStyle name="Normal 2 3 5 5 2 4 3" xfId="27590" xr:uid="{00000000-0005-0000-0000-0000F01D0000}"/>
    <cellStyle name="Normal 2 3 5 5 2 5" xfId="7471" xr:uid="{00000000-0005-0000-0000-0000F11D0000}"/>
    <cellStyle name="Normal 2 3 5 5 2 5 2" xfId="37806" xr:uid="{00000000-0005-0000-0000-0000F21D0000}"/>
    <cellStyle name="Normal 2 3 5 5 2 5 3" xfId="22573" xr:uid="{00000000-0005-0000-0000-0000F31D0000}"/>
    <cellStyle name="Normal 2 3 5 5 2 6" xfId="32794" xr:uid="{00000000-0005-0000-0000-0000F41D0000}"/>
    <cellStyle name="Normal 2 3 5 5 2 7" xfId="17560" xr:uid="{00000000-0005-0000-0000-0000F51D0000}"/>
    <cellStyle name="Normal 2 3 5 5 3" xfId="3253" xr:uid="{00000000-0005-0000-0000-0000F61D0000}"/>
    <cellStyle name="Normal 2 3 5 5 3 2" xfId="13327" xr:uid="{00000000-0005-0000-0000-0000F71D0000}"/>
    <cellStyle name="Normal 2 3 5 5 3 2 2" xfId="43658" xr:uid="{00000000-0005-0000-0000-0000F81D0000}"/>
    <cellStyle name="Normal 2 3 5 5 3 2 3" xfId="28425" xr:uid="{00000000-0005-0000-0000-0000F91D0000}"/>
    <cellStyle name="Normal 2 3 5 5 3 3" xfId="8307" xr:uid="{00000000-0005-0000-0000-0000FA1D0000}"/>
    <cellStyle name="Normal 2 3 5 5 3 3 2" xfId="38641" xr:uid="{00000000-0005-0000-0000-0000FB1D0000}"/>
    <cellStyle name="Normal 2 3 5 5 3 3 3" xfId="23408" xr:uid="{00000000-0005-0000-0000-0000FC1D0000}"/>
    <cellStyle name="Normal 2 3 5 5 3 4" xfId="33628" xr:uid="{00000000-0005-0000-0000-0000FD1D0000}"/>
    <cellStyle name="Normal 2 3 5 5 3 5" xfId="18395" xr:uid="{00000000-0005-0000-0000-0000FE1D0000}"/>
    <cellStyle name="Normal 2 3 5 5 4" xfId="4946" xr:uid="{00000000-0005-0000-0000-0000FF1D0000}"/>
    <cellStyle name="Normal 2 3 5 5 4 2" xfId="14998" xr:uid="{00000000-0005-0000-0000-0000001E0000}"/>
    <cellStyle name="Normal 2 3 5 5 4 2 2" xfId="45329" xr:uid="{00000000-0005-0000-0000-0000011E0000}"/>
    <cellStyle name="Normal 2 3 5 5 4 2 3" xfId="30096" xr:uid="{00000000-0005-0000-0000-0000021E0000}"/>
    <cellStyle name="Normal 2 3 5 5 4 3" xfId="9978" xr:uid="{00000000-0005-0000-0000-0000031E0000}"/>
    <cellStyle name="Normal 2 3 5 5 4 3 2" xfId="40312" xr:uid="{00000000-0005-0000-0000-0000041E0000}"/>
    <cellStyle name="Normal 2 3 5 5 4 3 3" xfId="25079" xr:uid="{00000000-0005-0000-0000-0000051E0000}"/>
    <cellStyle name="Normal 2 3 5 5 4 4" xfId="35299" xr:uid="{00000000-0005-0000-0000-0000061E0000}"/>
    <cellStyle name="Normal 2 3 5 5 4 5" xfId="20066" xr:uid="{00000000-0005-0000-0000-0000071E0000}"/>
    <cellStyle name="Normal 2 3 5 5 5" xfId="11656" xr:uid="{00000000-0005-0000-0000-0000081E0000}"/>
    <cellStyle name="Normal 2 3 5 5 5 2" xfId="41987" xr:uid="{00000000-0005-0000-0000-0000091E0000}"/>
    <cellStyle name="Normal 2 3 5 5 5 3" xfId="26754" xr:uid="{00000000-0005-0000-0000-00000A1E0000}"/>
    <cellStyle name="Normal 2 3 5 5 6" xfId="6635" xr:uid="{00000000-0005-0000-0000-00000B1E0000}"/>
    <cellStyle name="Normal 2 3 5 5 6 2" xfId="36970" xr:uid="{00000000-0005-0000-0000-00000C1E0000}"/>
    <cellStyle name="Normal 2 3 5 5 6 3" xfId="21737" xr:uid="{00000000-0005-0000-0000-00000D1E0000}"/>
    <cellStyle name="Normal 2 3 5 5 7" xfId="31958" xr:uid="{00000000-0005-0000-0000-00000E1E0000}"/>
    <cellStyle name="Normal 2 3 5 5 8" xfId="16724" xr:uid="{00000000-0005-0000-0000-00000F1E0000}"/>
    <cellStyle name="Normal 2 3 5 6" xfId="1980" xr:uid="{00000000-0005-0000-0000-0000101E0000}"/>
    <cellStyle name="Normal 2 3 5 6 2" xfId="3672" xr:uid="{00000000-0005-0000-0000-0000111E0000}"/>
    <cellStyle name="Normal 2 3 5 6 2 2" xfId="13745" xr:uid="{00000000-0005-0000-0000-0000121E0000}"/>
    <cellStyle name="Normal 2 3 5 6 2 2 2" xfId="44076" xr:uid="{00000000-0005-0000-0000-0000131E0000}"/>
    <cellStyle name="Normal 2 3 5 6 2 2 3" xfId="28843" xr:uid="{00000000-0005-0000-0000-0000141E0000}"/>
    <cellStyle name="Normal 2 3 5 6 2 3" xfId="8725" xr:uid="{00000000-0005-0000-0000-0000151E0000}"/>
    <cellStyle name="Normal 2 3 5 6 2 3 2" xfId="39059" xr:uid="{00000000-0005-0000-0000-0000161E0000}"/>
    <cellStyle name="Normal 2 3 5 6 2 3 3" xfId="23826" xr:uid="{00000000-0005-0000-0000-0000171E0000}"/>
    <cellStyle name="Normal 2 3 5 6 2 4" xfId="34046" xr:uid="{00000000-0005-0000-0000-0000181E0000}"/>
    <cellStyle name="Normal 2 3 5 6 2 5" xfId="18813" xr:uid="{00000000-0005-0000-0000-0000191E0000}"/>
    <cellStyle name="Normal 2 3 5 6 3" xfId="5364" xr:uid="{00000000-0005-0000-0000-00001A1E0000}"/>
    <cellStyle name="Normal 2 3 5 6 3 2" xfId="15416" xr:uid="{00000000-0005-0000-0000-00001B1E0000}"/>
    <cellStyle name="Normal 2 3 5 6 3 2 2" xfId="45747" xr:uid="{00000000-0005-0000-0000-00001C1E0000}"/>
    <cellStyle name="Normal 2 3 5 6 3 2 3" xfId="30514" xr:uid="{00000000-0005-0000-0000-00001D1E0000}"/>
    <cellStyle name="Normal 2 3 5 6 3 3" xfId="10396" xr:uid="{00000000-0005-0000-0000-00001E1E0000}"/>
    <cellStyle name="Normal 2 3 5 6 3 3 2" xfId="40730" xr:uid="{00000000-0005-0000-0000-00001F1E0000}"/>
    <cellStyle name="Normal 2 3 5 6 3 3 3" xfId="25497" xr:uid="{00000000-0005-0000-0000-0000201E0000}"/>
    <cellStyle name="Normal 2 3 5 6 3 4" xfId="35717" xr:uid="{00000000-0005-0000-0000-0000211E0000}"/>
    <cellStyle name="Normal 2 3 5 6 3 5" xfId="20484" xr:uid="{00000000-0005-0000-0000-0000221E0000}"/>
    <cellStyle name="Normal 2 3 5 6 4" xfId="12074" xr:uid="{00000000-0005-0000-0000-0000231E0000}"/>
    <cellStyle name="Normal 2 3 5 6 4 2" xfId="42405" xr:uid="{00000000-0005-0000-0000-0000241E0000}"/>
    <cellStyle name="Normal 2 3 5 6 4 3" xfId="27172" xr:uid="{00000000-0005-0000-0000-0000251E0000}"/>
    <cellStyle name="Normal 2 3 5 6 5" xfId="7053" xr:uid="{00000000-0005-0000-0000-0000261E0000}"/>
    <cellStyle name="Normal 2 3 5 6 5 2" xfId="37388" xr:uid="{00000000-0005-0000-0000-0000271E0000}"/>
    <cellStyle name="Normal 2 3 5 6 5 3" xfId="22155" xr:uid="{00000000-0005-0000-0000-0000281E0000}"/>
    <cellStyle name="Normal 2 3 5 6 6" xfId="32376" xr:uid="{00000000-0005-0000-0000-0000291E0000}"/>
    <cellStyle name="Normal 2 3 5 6 7" xfId="17142" xr:uid="{00000000-0005-0000-0000-00002A1E0000}"/>
    <cellStyle name="Normal 2 3 5 7" xfId="2831" xr:uid="{00000000-0005-0000-0000-00002B1E0000}"/>
    <cellStyle name="Normal 2 3 5 7 2" xfId="12909" xr:uid="{00000000-0005-0000-0000-00002C1E0000}"/>
    <cellStyle name="Normal 2 3 5 7 2 2" xfId="43240" xr:uid="{00000000-0005-0000-0000-00002D1E0000}"/>
    <cellStyle name="Normal 2 3 5 7 2 3" xfId="28007" xr:uid="{00000000-0005-0000-0000-00002E1E0000}"/>
    <cellStyle name="Normal 2 3 5 7 3" xfId="7889" xr:uid="{00000000-0005-0000-0000-00002F1E0000}"/>
    <cellStyle name="Normal 2 3 5 7 3 2" xfId="38223" xr:uid="{00000000-0005-0000-0000-0000301E0000}"/>
    <cellStyle name="Normal 2 3 5 7 3 3" xfId="22990" xr:uid="{00000000-0005-0000-0000-0000311E0000}"/>
    <cellStyle name="Normal 2 3 5 7 4" xfId="33210" xr:uid="{00000000-0005-0000-0000-0000321E0000}"/>
    <cellStyle name="Normal 2 3 5 7 5" xfId="17977" xr:uid="{00000000-0005-0000-0000-0000331E0000}"/>
    <cellStyle name="Normal 2 3 5 8" xfId="4525" xr:uid="{00000000-0005-0000-0000-0000341E0000}"/>
    <cellStyle name="Normal 2 3 5 8 2" xfId="14580" xr:uid="{00000000-0005-0000-0000-0000351E0000}"/>
    <cellStyle name="Normal 2 3 5 8 2 2" xfId="44911" xr:uid="{00000000-0005-0000-0000-0000361E0000}"/>
    <cellStyle name="Normal 2 3 5 8 2 3" xfId="29678" xr:uid="{00000000-0005-0000-0000-0000371E0000}"/>
    <cellStyle name="Normal 2 3 5 8 3" xfId="9560" xr:uid="{00000000-0005-0000-0000-0000381E0000}"/>
    <cellStyle name="Normal 2 3 5 8 3 2" xfId="39894" xr:uid="{00000000-0005-0000-0000-0000391E0000}"/>
    <cellStyle name="Normal 2 3 5 8 3 3" xfId="24661" xr:uid="{00000000-0005-0000-0000-00003A1E0000}"/>
    <cellStyle name="Normal 2 3 5 8 4" xfId="34881" xr:uid="{00000000-0005-0000-0000-00003B1E0000}"/>
    <cellStyle name="Normal 2 3 5 8 5" xfId="19648" xr:uid="{00000000-0005-0000-0000-00003C1E0000}"/>
    <cellStyle name="Normal 2 3 5 9" xfId="11236" xr:uid="{00000000-0005-0000-0000-00003D1E0000}"/>
    <cellStyle name="Normal 2 3 5 9 2" xfId="41569" xr:uid="{00000000-0005-0000-0000-00003E1E0000}"/>
    <cellStyle name="Normal 2 3 5 9 3" xfId="26336" xr:uid="{00000000-0005-0000-0000-00003F1E0000}"/>
    <cellStyle name="Normal 2 3 6" xfId="843" xr:uid="{00000000-0005-0000-0000-0000401E0000}"/>
    <cellStyle name="Normal 2 3 6 10" xfId="6212" xr:uid="{00000000-0005-0000-0000-0000411E0000}"/>
    <cellStyle name="Normal 2 3 6 10 2" xfId="36549" xr:uid="{00000000-0005-0000-0000-0000421E0000}"/>
    <cellStyle name="Normal 2 3 6 10 3" xfId="21316" xr:uid="{00000000-0005-0000-0000-0000431E0000}"/>
    <cellStyle name="Normal 2 3 6 11" xfId="31540" xr:uid="{00000000-0005-0000-0000-0000441E0000}"/>
    <cellStyle name="Normal 2 3 6 12" xfId="16301" xr:uid="{00000000-0005-0000-0000-0000451E0000}"/>
    <cellStyle name="Normal 2 3 6 2" xfId="1176" xr:uid="{00000000-0005-0000-0000-0000461E0000}"/>
    <cellStyle name="Normal 2 3 6 2 10" xfId="31592" xr:uid="{00000000-0005-0000-0000-0000471E0000}"/>
    <cellStyle name="Normal 2 3 6 2 11" xfId="16355" xr:uid="{00000000-0005-0000-0000-0000481E0000}"/>
    <cellStyle name="Normal 2 3 6 2 2" xfId="1284" xr:uid="{00000000-0005-0000-0000-0000491E0000}"/>
    <cellStyle name="Normal 2 3 6 2 2 10" xfId="16459" xr:uid="{00000000-0005-0000-0000-00004A1E0000}"/>
    <cellStyle name="Normal 2 3 6 2 2 2" xfId="1501" xr:uid="{00000000-0005-0000-0000-00004B1E0000}"/>
    <cellStyle name="Normal 2 3 6 2 2 2 2" xfId="1922" xr:uid="{00000000-0005-0000-0000-00004C1E0000}"/>
    <cellStyle name="Normal 2 3 6 2 2 2 2 2" xfId="2761" xr:uid="{00000000-0005-0000-0000-00004D1E0000}"/>
    <cellStyle name="Normal 2 3 6 2 2 2 2 2 2" xfId="4451" xr:uid="{00000000-0005-0000-0000-00004E1E0000}"/>
    <cellStyle name="Normal 2 3 6 2 2 2 2 2 2 2" xfId="14524" xr:uid="{00000000-0005-0000-0000-00004F1E0000}"/>
    <cellStyle name="Normal 2 3 6 2 2 2 2 2 2 2 2" xfId="44855" xr:uid="{00000000-0005-0000-0000-0000501E0000}"/>
    <cellStyle name="Normal 2 3 6 2 2 2 2 2 2 2 3" xfId="29622" xr:uid="{00000000-0005-0000-0000-0000511E0000}"/>
    <cellStyle name="Normal 2 3 6 2 2 2 2 2 2 3" xfId="9504" xr:uid="{00000000-0005-0000-0000-0000521E0000}"/>
    <cellStyle name="Normal 2 3 6 2 2 2 2 2 2 3 2" xfId="39838" xr:uid="{00000000-0005-0000-0000-0000531E0000}"/>
    <cellStyle name="Normal 2 3 6 2 2 2 2 2 2 3 3" xfId="24605" xr:uid="{00000000-0005-0000-0000-0000541E0000}"/>
    <cellStyle name="Normal 2 3 6 2 2 2 2 2 2 4" xfId="34825" xr:uid="{00000000-0005-0000-0000-0000551E0000}"/>
    <cellStyle name="Normal 2 3 6 2 2 2 2 2 2 5" xfId="19592" xr:uid="{00000000-0005-0000-0000-0000561E0000}"/>
    <cellStyle name="Normal 2 3 6 2 2 2 2 2 3" xfId="6143" xr:uid="{00000000-0005-0000-0000-0000571E0000}"/>
    <cellStyle name="Normal 2 3 6 2 2 2 2 2 3 2" xfId="16195" xr:uid="{00000000-0005-0000-0000-0000581E0000}"/>
    <cellStyle name="Normal 2 3 6 2 2 2 2 2 3 2 2" xfId="46526" xr:uid="{00000000-0005-0000-0000-0000591E0000}"/>
    <cellStyle name="Normal 2 3 6 2 2 2 2 2 3 2 3" xfId="31293" xr:uid="{00000000-0005-0000-0000-00005A1E0000}"/>
    <cellStyle name="Normal 2 3 6 2 2 2 2 2 3 3" xfId="11175" xr:uid="{00000000-0005-0000-0000-00005B1E0000}"/>
    <cellStyle name="Normal 2 3 6 2 2 2 2 2 3 3 2" xfId="41509" xr:uid="{00000000-0005-0000-0000-00005C1E0000}"/>
    <cellStyle name="Normal 2 3 6 2 2 2 2 2 3 3 3" xfId="26276" xr:uid="{00000000-0005-0000-0000-00005D1E0000}"/>
    <cellStyle name="Normal 2 3 6 2 2 2 2 2 3 4" xfId="36496" xr:uid="{00000000-0005-0000-0000-00005E1E0000}"/>
    <cellStyle name="Normal 2 3 6 2 2 2 2 2 3 5" xfId="21263" xr:uid="{00000000-0005-0000-0000-00005F1E0000}"/>
    <cellStyle name="Normal 2 3 6 2 2 2 2 2 4" xfId="12853" xr:uid="{00000000-0005-0000-0000-0000601E0000}"/>
    <cellStyle name="Normal 2 3 6 2 2 2 2 2 4 2" xfId="43184" xr:uid="{00000000-0005-0000-0000-0000611E0000}"/>
    <cellStyle name="Normal 2 3 6 2 2 2 2 2 4 3" xfId="27951" xr:uid="{00000000-0005-0000-0000-0000621E0000}"/>
    <cellStyle name="Normal 2 3 6 2 2 2 2 2 5" xfId="7832" xr:uid="{00000000-0005-0000-0000-0000631E0000}"/>
    <cellStyle name="Normal 2 3 6 2 2 2 2 2 5 2" xfId="38167" xr:uid="{00000000-0005-0000-0000-0000641E0000}"/>
    <cellStyle name="Normal 2 3 6 2 2 2 2 2 5 3" xfId="22934" xr:uid="{00000000-0005-0000-0000-0000651E0000}"/>
    <cellStyle name="Normal 2 3 6 2 2 2 2 2 6" xfId="33155" xr:uid="{00000000-0005-0000-0000-0000661E0000}"/>
    <cellStyle name="Normal 2 3 6 2 2 2 2 2 7" xfId="17921" xr:uid="{00000000-0005-0000-0000-0000671E0000}"/>
    <cellStyle name="Normal 2 3 6 2 2 2 2 3" xfId="3614" xr:uid="{00000000-0005-0000-0000-0000681E0000}"/>
    <cellStyle name="Normal 2 3 6 2 2 2 2 3 2" xfId="13688" xr:uid="{00000000-0005-0000-0000-0000691E0000}"/>
    <cellStyle name="Normal 2 3 6 2 2 2 2 3 2 2" xfId="44019" xr:uid="{00000000-0005-0000-0000-00006A1E0000}"/>
    <cellStyle name="Normal 2 3 6 2 2 2 2 3 2 3" xfId="28786" xr:uid="{00000000-0005-0000-0000-00006B1E0000}"/>
    <cellStyle name="Normal 2 3 6 2 2 2 2 3 3" xfId="8668" xr:uid="{00000000-0005-0000-0000-00006C1E0000}"/>
    <cellStyle name="Normal 2 3 6 2 2 2 2 3 3 2" xfId="39002" xr:uid="{00000000-0005-0000-0000-00006D1E0000}"/>
    <cellStyle name="Normal 2 3 6 2 2 2 2 3 3 3" xfId="23769" xr:uid="{00000000-0005-0000-0000-00006E1E0000}"/>
    <cellStyle name="Normal 2 3 6 2 2 2 2 3 4" xfId="33989" xr:uid="{00000000-0005-0000-0000-00006F1E0000}"/>
    <cellStyle name="Normal 2 3 6 2 2 2 2 3 5" xfId="18756" xr:uid="{00000000-0005-0000-0000-0000701E0000}"/>
    <cellStyle name="Normal 2 3 6 2 2 2 2 4" xfId="5307" xr:uid="{00000000-0005-0000-0000-0000711E0000}"/>
    <cellStyle name="Normal 2 3 6 2 2 2 2 4 2" xfId="15359" xr:uid="{00000000-0005-0000-0000-0000721E0000}"/>
    <cellStyle name="Normal 2 3 6 2 2 2 2 4 2 2" xfId="45690" xr:uid="{00000000-0005-0000-0000-0000731E0000}"/>
    <cellStyle name="Normal 2 3 6 2 2 2 2 4 2 3" xfId="30457" xr:uid="{00000000-0005-0000-0000-0000741E0000}"/>
    <cellStyle name="Normal 2 3 6 2 2 2 2 4 3" xfId="10339" xr:uid="{00000000-0005-0000-0000-0000751E0000}"/>
    <cellStyle name="Normal 2 3 6 2 2 2 2 4 3 2" xfId="40673" xr:uid="{00000000-0005-0000-0000-0000761E0000}"/>
    <cellStyle name="Normal 2 3 6 2 2 2 2 4 3 3" xfId="25440" xr:uid="{00000000-0005-0000-0000-0000771E0000}"/>
    <cellStyle name="Normal 2 3 6 2 2 2 2 4 4" xfId="35660" xr:uid="{00000000-0005-0000-0000-0000781E0000}"/>
    <cellStyle name="Normal 2 3 6 2 2 2 2 4 5" xfId="20427" xr:uid="{00000000-0005-0000-0000-0000791E0000}"/>
    <cellStyle name="Normal 2 3 6 2 2 2 2 5" xfId="12017" xr:uid="{00000000-0005-0000-0000-00007A1E0000}"/>
    <cellStyle name="Normal 2 3 6 2 2 2 2 5 2" xfId="42348" xr:uid="{00000000-0005-0000-0000-00007B1E0000}"/>
    <cellStyle name="Normal 2 3 6 2 2 2 2 5 3" xfId="27115" xr:uid="{00000000-0005-0000-0000-00007C1E0000}"/>
    <cellStyle name="Normal 2 3 6 2 2 2 2 6" xfId="6996" xr:uid="{00000000-0005-0000-0000-00007D1E0000}"/>
    <cellStyle name="Normal 2 3 6 2 2 2 2 6 2" xfId="37331" xr:uid="{00000000-0005-0000-0000-00007E1E0000}"/>
    <cellStyle name="Normal 2 3 6 2 2 2 2 6 3" xfId="22098" xr:uid="{00000000-0005-0000-0000-00007F1E0000}"/>
    <cellStyle name="Normal 2 3 6 2 2 2 2 7" xfId="32319" xr:uid="{00000000-0005-0000-0000-0000801E0000}"/>
    <cellStyle name="Normal 2 3 6 2 2 2 2 8" xfId="17085" xr:uid="{00000000-0005-0000-0000-0000811E0000}"/>
    <cellStyle name="Normal 2 3 6 2 2 2 3" xfId="2343" xr:uid="{00000000-0005-0000-0000-0000821E0000}"/>
    <cellStyle name="Normal 2 3 6 2 2 2 3 2" xfId="4033" xr:uid="{00000000-0005-0000-0000-0000831E0000}"/>
    <cellStyle name="Normal 2 3 6 2 2 2 3 2 2" xfId="14106" xr:uid="{00000000-0005-0000-0000-0000841E0000}"/>
    <cellStyle name="Normal 2 3 6 2 2 2 3 2 2 2" xfId="44437" xr:uid="{00000000-0005-0000-0000-0000851E0000}"/>
    <cellStyle name="Normal 2 3 6 2 2 2 3 2 2 3" xfId="29204" xr:uid="{00000000-0005-0000-0000-0000861E0000}"/>
    <cellStyle name="Normal 2 3 6 2 2 2 3 2 3" xfId="9086" xr:uid="{00000000-0005-0000-0000-0000871E0000}"/>
    <cellStyle name="Normal 2 3 6 2 2 2 3 2 3 2" xfId="39420" xr:uid="{00000000-0005-0000-0000-0000881E0000}"/>
    <cellStyle name="Normal 2 3 6 2 2 2 3 2 3 3" xfId="24187" xr:uid="{00000000-0005-0000-0000-0000891E0000}"/>
    <cellStyle name="Normal 2 3 6 2 2 2 3 2 4" xfId="34407" xr:uid="{00000000-0005-0000-0000-00008A1E0000}"/>
    <cellStyle name="Normal 2 3 6 2 2 2 3 2 5" xfId="19174" xr:uid="{00000000-0005-0000-0000-00008B1E0000}"/>
    <cellStyle name="Normal 2 3 6 2 2 2 3 3" xfId="5725" xr:uid="{00000000-0005-0000-0000-00008C1E0000}"/>
    <cellStyle name="Normal 2 3 6 2 2 2 3 3 2" xfId="15777" xr:uid="{00000000-0005-0000-0000-00008D1E0000}"/>
    <cellStyle name="Normal 2 3 6 2 2 2 3 3 2 2" xfId="46108" xr:uid="{00000000-0005-0000-0000-00008E1E0000}"/>
    <cellStyle name="Normal 2 3 6 2 2 2 3 3 2 3" xfId="30875" xr:uid="{00000000-0005-0000-0000-00008F1E0000}"/>
    <cellStyle name="Normal 2 3 6 2 2 2 3 3 3" xfId="10757" xr:uid="{00000000-0005-0000-0000-0000901E0000}"/>
    <cellStyle name="Normal 2 3 6 2 2 2 3 3 3 2" xfId="41091" xr:uid="{00000000-0005-0000-0000-0000911E0000}"/>
    <cellStyle name="Normal 2 3 6 2 2 2 3 3 3 3" xfId="25858" xr:uid="{00000000-0005-0000-0000-0000921E0000}"/>
    <cellStyle name="Normal 2 3 6 2 2 2 3 3 4" xfId="36078" xr:uid="{00000000-0005-0000-0000-0000931E0000}"/>
    <cellStyle name="Normal 2 3 6 2 2 2 3 3 5" xfId="20845" xr:uid="{00000000-0005-0000-0000-0000941E0000}"/>
    <cellStyle name="Normal 2 3 6 2 2 2 3 4" xfId="12435" xr:uid="{00000000-0005-0000-0000-0000951E0000}"/>
    <cellStyle name="Normal 2 3 6 2 2 2 3 4 2" xfId="42766" xr:uid="{00000000-0005-0000-0000-0000961E0000}"/>
    <cellStyle name="Normal 2 3 6 2 2 2 3 4 3" xfId="27533" xr:uid="{00000000-0005-0000-0000-0000971E0000}"/>
    <cellStyle name="Normal 2 3 6 2 2 2 3 5" xfId="7414" xr:uid="{00000000-0005-0000-0000-0000981E0000}"/>
    <cellStyle name="Normal 2 3 6 2 2 2 3 5 2" xfId="37749" xr:uid="{00000000-0005-0000-0000-0000991E0000}"/>
    <cellStyle name="Normal 2 3 6 2 2 2 3 5 3" xfId="22516" xr:uid="{00000000-0005-0000-0000-00009A1E0000}"/>
    <cellStyle name="Normal 2 3 6 2 2 2 3 6" xfId="32737" xr:uid="{00000000-0005-0000-0000-00009B1E0000}"/>
    <cellStyle name="Normal 2 3 6 2 2 2 3 7" xfId="17503" xr:uid="{00000000-0005-0000-0000-00009C1E0000}"/>
    <cellStyle name="Normal 2 3 6 2 2 2 4" xfId="3196" xr:uid="{00000000-0005-0000-0000-00009D1E0000}"/>
    <cellStyle name="Normal 2 3 6 2 2 2 4 2" xfId="13270" xr:uid="{00000000-0005-0000-0000-00009E1E0000}"/>
    <cellStyle name="Normal 2 3 6 2 2 2 4 2 2" xfId="43601" xr:uid="{00000000-0005-0000-0000-00009F1E0000}"/>
    <cellStyle name="Normal 2 3 6 2 2 2 4 2 3" xfId="28368" xr:uid="{00000000-0005-0000-0000-0000A01E0000}"/>
    <cellStyle name="Normal 2 3 6 2 2 2 4 3" xfId="8250" xr:uid="{00000000-0005-0000-0000-0000A11E0000}"/>
    <cellStyle name="Normal 2 3 6 2 2 2 4 3 2" xfId="38584" xr:uid="{00000000-0005-0000-0000-0000A21E0000}"/>
    <cellStyle name="Normal 2 3 6 2 2 2 4 3 3" xfId="23351" xr:uid="{00000000-0005-0000-0000-0000A31E0000}"/>
    <cellStyle name="Normal 2 3 6 2 2 2 4 4" xfId="33571" xr:uid="{00000000-0005-0000-0000-0000A41E0000}"/>
    <cellStyle name="Normal 2 3 6 2 2 2 4 5" xfId="18338" xr:uid="{00000000-0005-0000-0000-0000A51E0000}"/>
    <cellStyle name="Normal 2 3 6 2 2 2 5" xfId="4889" xr:uid="{00000000-0005-0000-0000-0000A61E0000}"/>
    <cellStyle name="Normal 2 3 6 2 2 2 5 2" xfId="14941" xr:uid="{00000000-0005-0000-0000-0000A71E0000}"/>
    <cellStyle name="Normal 2 3 6 2 2 2 5 2 2" xfId="45272" xr:uid="{00000000-0005-0000-0000-0000A81E0000}"/>
    <cellStyle name="Normal 2 3 6 2 2 2 5 2 3" xfId="30039" xr:uid="{00000000-0005-0000-0000-0000A91E0000}"/>
    <cellStyle name="Normal 2 3 6 2 2 2 5 3" xfId="9921" xr:uid="{00000000-0005-0000-0000-0000AA1E0000}"/>
    <cellStyle name="Normal 2 3 6 2 2 2 5 3 2" xfId="40255" xr:uid="{00000000-0005-0000-0000-0000AB1E0000}"/>
    <cellStyle name="Normal 2 3 6 2 2 2 5 3 3" xfId="25022" xr:uid="{00000000-0005-0000-0000-0000AC1E0000}"/>
    <cellStyle name="Normal 2 3 6 2 2 2 5 4" xfId="35242" xr:uid="{00000000-0005-0000-0000-0000AD1E0000}"/>
    <cellStyle name="Normal 2 3 6 2 2 2 5 5" xfId="20009" xr:uid="{00000000-0005-0000-0000-0000AE1E0000}"/>
    <cellStyle name="Normal 2 3 6 2 2 2 6" xfId="11599" xr:uid="{00000000-0005-0000-0000-0000AF1E0000}"/>
    <cellStyle name="Normal 2 3 6 2 2 2 6 2" xfId="41930" xr:uid="{00000000-0005-0000-0000-0000B01E0000}"/>
    <cellStyle name="Normal 2 3 6 2 2 2 6 3" xfId="26697" xr:uid="{00000000-0005-0000-0000-0000B11E0000}"/>
    <cellStyle name="Normal 2 3 6 2 2 2 7" xfId="6578" xr:uid="{00000000-0005-0000-0000-0000B21E0000}"/>
    <cellStyle name="Normal 2 3 6 2 2 2 7 2" xfId="36913" xr:uid="{00000000-0005-0000-0000-0000B31E0000}"/>
    <cellStyle name="Normal 2 3 6 2 2 2 7 3" xfId="21680" xr:uid="{00000000-0005-0000-0000-0000B41E0000}"/>
    <cellStyle name="Normal 2 3 6 2 2 2 8" xfId="31901" xr:uid="{00000000-0005-0000-0000-0000B51E0000}"/>
    <cellStyle name="Normal 2 3 6 2 2 2 9" xfId="16667" xr:uid="{00000000-0005-0000-0000-0000B61E0000}"/>
    <cellStyle name="Normal 2 3 6 2 2 3" xfId="1714" xr:uid="{00000000-0005-0000-0000-0000B71E0000}"/>
    <cellStyle name="Normal 2 3 6 2 2 3 2" xfId="2553" xr:uid="{00000000-0005-0000-0000-0000B81E0000}"/>
    <cellStyle name="Normal 2 3 6 2 2 3 2 2" xfId="4243" xr:uid="{00000000-0005-0000-0000-0000B91E0000}"/>
    <cellStyle name="Normal 2 3 6 2 2 3 2 2 2" xfId="14316" xr:uid="{00000000-0005-0000-0000-0000BA1E0000}"/>
    <cellStyle name="Normal 2 3 6 2 2 3 2 2 2 2" xfId="44647" xr:uid="{00000000-0005-0000-0000-0000BB1E0000}"/>
    <cellStyle name="Normal 2 3 6 2 2 3 2 2 2 3" xfId="29414" xr:uid="{00000000-0005-0000-0000-0000BC1E0000}"/>
    <cellStyle name="Normal 2 3 6 2 2 3 2 2 3" xfId="9296" xr:uid="{00000000-0005-0000-0000-0000BD1E0000}"/>
    <cellStyle name="Normal 2 3 6 2 2 3 2 2 3 2" xfId="39630" xr:uid="{00000000-0005-0000-0000-0000BE1E0000}"/>
    <cellStyle name="Normal 2 3 6 2 2 3 2 2 3 3" xfId="24397" xr:uid="{00000000-0005-0000-0000-0000BF1E0000}"/>
    <cellStyle name="Normal 2 3 6 2 2 3 2 2 4" xfId="34617" xr:uid="{00000000-0005-0000-0000-0000C01E0000}"/>
    <cellStyle name="Normal 2 3 6 2 2 3 2 2 5" xfId="19384" xr:uid="{00000000-0005-0000-0000-0000C11E0000}"/>
    <cellStyle name="Normal 2 3 6 2 2 3 2 3" xfId="5935" xr:uid="{00000000-0005-0000-0000-0000C21E0000}"/>
    <cellStyle name="Normal 2 3 6 2 2 3 2 3 2" xfId="15987" xr:uid="{00000000-0005-0000-0000-0000C31E0000}"/>
    <cellStyle name="Normal 2 3 6 2 2 3 2 3 2 2" xfId="46318" xr:uid="{00000000-0005-0000-0000-0000C41E0000}"/>
    <cellStyle name="Normal 2 3 6 2 2 3 2 3 2 3" xfId="31085" xr:uid="{00000000-0005-0000-0000-0000C51E0000}"/>
    <cellStyle name="Normal 2 3 6 2 2 3 2 3 3" xfId="10967" xr:uid="{00000000-0005-0000-0000-0000C61E0000}"/>
    <cellStyle name="Normal 2 3 6 2 2 3 2 3 3 2" xfId="41301" xr:uid="{00000000-0005-0000-0000-0000C71E0000}"/>
    <cellStyle name="Normal 2 3 6 2 2 3 2 3 3 3" xfId="26068" xr:uid="{00000000-0005-0000-0000-0000C81E0000}"/>
    <cellStyle name="Normal 2 3 6 2 2 3 2 3 4" xfId="36288" xr:uid="{00000000-0005-0000-0000-0000C91E0000}"/>
    <cellStyle name="Normal 2 3 6 2 2 3 2 3 5" xfId="21055" xr:uid="{00000000-0005-0000-0000-0000CA1E0000}"/>
    <cellStyle name="Normal 2 3 6 2 2 3 2 4" xfId="12645" xr:uid="{00000000-0005-0000-0000-0000CB1E0000}"/>
    <cellStyle name="Normal 2 3 6 2 2 3 2 4 2" xfId="42976" xr:uid="{00000000-0005-0000-0000-0000CC1E0000}"/>
    <cellStyle name="Normal 2 3 6 2 2 3 2 4 3" xfId="27743" xr:uid="{00000000-0005-0000-0000-0000CD1E0000}"/>
    <cellStyle name="Normal 2 3 6 2 2 3 2 5" xfId="7624" xr:uid="{00000000-0005-0000-0000-0000CE1E0000}"/>
    <cellStyle name="Normal 2 3 6 2 2 3 2 5 2" xfId="37959" xr:uid="{00000000-0005-0000-0000-0000CF1E0000}"/>
    <cellStyle name="Normal 2 3 6 2 2 3 2 5 3" xfId="22726" xr:uid="{00000000-0005-0000-0000-0000D01E0000}"/>
    <cellStyle name="Normal 2 3 6 2 2 3 2 6" xfId="32947" xr:uid="{00000000-0005-0000-0000-0000D11E0000}"/>
    <cellStyle name="Normal 2 3 6 2 2 3 2 7" xfId="17713" xr:uid="{00000000-0005-0000-0000-0000D21E0000}"/>
    <cellStyle name="Normal 2 3 6 2 2 3 3" xfId="3406" xr:uid="{00000000-0005-0000-0000-0000D31E0000}"/>
    <cellStyle name="Normal 2 3 6 2 2 3 3 2" xfId="13480" xr:uid="{00000000-0005-0000-0000-0000D41E0000}"/>
    <cellStyle name="Normal 2 3 6 2 2 3 3 2 2" xfId="43811" xr:uid="{00000000-0005-0000-0000-0000D51E0000}"/>
    <cellStyle name="Normal 2 3 6 2 2 3 3 2 3" xfId="28578" xr:uid="{00000000-0005-0000-0000-0000D61E0000}"/>
    <cellStyle name="Normal 2 3 6 2 2 3 3 3" xfId="8460" xr:uid="{00000000-0005-0000-0000-0000D71E0000}"/>
    <cellStyle name="Normal 2 3 6 2 2 3 3 3 2" xfId="38794" xr:uid="{00000000-0005-0000-0000-0000D81E0000}"/>
    <cellStyle name="Normal 2 3 6 2 2 3 3 3 3" xfId="23561" xr:uid="{00000000-0005-0000-0000-0000D91E0000}"/>
    <cellStyle name="Normal 2 3 6 2 2 3 3 4" xfId="33781" xr:uid="{00000000-0005-0000-0000-0000DA1E0000}"/>
    <cellStyle name="Normal 2 3 6 2 2 3 3 5" xfId="18548" xr:uid="{00000000-0005-0000-0000-0000DB1E0000}"/>
    <cellStyle name="Normal 2 3 6 2 2 3 4" xfId="5099" xr:uid="{00000000-0005-0000-0000-0000DC1E0000}"/>
    <cellStyle name="Normal 2 3 6 2 2 3 4 2" xfId="15151" xr:uid="{00000000-0005-0000-0000-0000DD1E0000}"/>
    <cellStyle name="Normal 2 3 6 2 2 3 4 2 2" xfId="45482" xr:uid="{00000000-0005-0000-0000-0000DE1E0000}"/>
    <cellStyle name="Normal 2 3 6 2 2 3 4 2 3" xfId="30249" xr:uid="{00000000-0005-0000-0000-0000DF1E0000}"/>
    <cellStyle name="Normal 2 3 6 2 2 3 4 3" xfId="10131" xr:uid="{00000000-0005-0000-0000-0000E01E0000}"/>
    <cellStyle name="Normal 2 3 6 2 2 3 4 3 2" xfId="40465" xr:uid="{00000000-0005-0000-0000-0000E11E0000}"/>
    <cellStyle name="Normal 2 3 6 2 2 3 4 3 3" xfId="25232" xr:uid="{00000000-0005-0000-0000-0000E21E0000}"/>
    <cellStyle name="Normal 2 3 6 2 2 3 4 4" xfId="35452" xr:uid="{00000000-0005-0000-0000-0000E31E0000}"/>
    <cellStyle name="Normal 2 3 6 2 2 3 4 5" xfId="20219" xr:uid="{00000000-0005-0000-0000-0000E41E0000}"/>
    <cellStyle name="Normal 2 3 6 2 2 3 5" xfId="11809" xr:uid="{00000000-0005-0000-0000-0000E51E0000}"/>
    <cellStyle name="Normal 2 3 6 2 2 3 5 2" xfId="42140" xr:uid="{00000000-0005-0000-0000-0000E61E0000}"/>
    <cellStyle name="Normal 2 3 6 2 2 3 5 3" xfId="26907" xr:uid="{00000000-0005-0000-0000-0000E71E0000}"/>
    <cellStyle name="Normal 2 3 6 2 2 3 6" xfId="6788" xr:uid="{00000000-0005-0000-0000-0000E81E0000}"/>
    <cellStyle name="Normal 2 3 6 2 2 3 6 2" xfId="37123" xr:uid="{00000000-0005-0000-0000-0000E91E0000}"/>
    <cellStyle name="Normal 2 3 6 2 2 3 6 3" xfId="21890" xr:uid="{00000000-0005-0000-0000-0000EA1E0000}"/>
    <cellStyle name="Normal 2 3 6 2 2 3 7" xfId="32111" xr:uid="{00000000-0005-0000-0000-0000EB1E0000}"/>
    <cellStyle name="Normal 2 3 6 2 2 3 8" xfId="16877" xr:uid="{00000000-0005-0000-0000-0000EC1E0000}"/>
    <cellStyle name="Normal 2 3 6 2 2 4" xfId="2135" xr:uid="{00000000-0005-0000-0000-0000ED1E0000}"/>
    <cellStyle name="Normal 2 3 6 2 2 4 2" xfId="3825" xr:uid="{00000000-0005-0000-0000-0000EE1E0000}"/>
    <cellStyle name="Normal 2 3 6 2 2 4 2 2" xfId="13898" xr:uid="{00000000-0005-0000-0000-0000EF1E0000}"/>
    <cellStyle name="Normal 2 3 6 2 2 4 2 2 2" xfId="44229" xr:uid="{00000000-0005-0000-0000-0000F01E0000}"/>
    <cellStyle name="Normal 2 3 6 2 2 4 2 2 3" xfId="28996" xr:uid="{00000000-0005-0000-0000-0000F11E0000}"/>
    <cellStyle name="Normal 2 3 6 2 2 4 2 3" xfId="8878" xr:uid="{00000000-0005-0000-0000-0000F21E0000}"/>
    <cellStyle name="Normal 2 3 6 2 2 4 2 3 2" xfId="39212" xr:uid="{00000000-0005-0000-0000-0000F31E0000}"/>
    <cellStyle name="Normal 2 3 6 2 2 4 2 3 3" xfId="23979" xr:uid="{00000000-0005-0000-0000-0000F41E0000}"/>
    <cellStyle name="Normal 2 3 6 2 2 4 2 4" xfId="34199" xr:uid="{00000000-0005-0000-0000-0000F51E0000}"/>
    <cellStyle name="Normal 2 3 6 2 2 4 2 5" xfId="18966" xr:uid="{00000000-0005-0000-0000-0000F61E0000}"/>
    <cellStyle name="Normal 2 3 6 2 2 4 3" xfId="5517" xr:uid="{00000000-0005-0000-0000-0000F71E0000}"/>
    <cellStyle name="Normal 2 3 6 2 2 4 3 2" xfId="15569" xr:uid="{00000000-0005-0000-0000-0000F81E0000}"/>
    <cellStyle name="Normal 2 3 6 2 2 4 3 2 2" xfId="45900" xr:uid="{00000000-0005-0000-0000-0000F91E0000}"/>
    <cellStyle name="Normal 2 3 6 2 2 4 3 2 3" xfId="30667" xr:uid="{00000000-0005-0000-0000-0000FA1E0000}"/>
    <cellStyle name="Normal 2 3 6 2 2 4 3 3" xfId="10549" xr:uid="{00000000-0005-0000-0000-0000FB1E0000}"/>
    <cellStyle name="Normal 2 3 6 2 2 4 3 3 2" xfId="40883" xr:uid="{00000000-0005-0000-0000-0000FC1E0000}"/>
    <cellStyle name="Normal 2 3 6 2 2 4 3 3 3" xfId="25650" xr:uid="{00000000-0005-0000-0000-0000FD1E0000}"/>
    <cellStyle name="Normal 2 3 6 2 2 4 3 4" xfId="35870" xr:uid="{00000000-0005-0000-0000-0000FE1E0000}"/>
    <cellStyle name="Normal 2 3 6 2 2 4 3 5" xfId="20637" xr:uid="{00000000-0005-0000-0000-0000FF1E0000}"/>
    <cellStyle name="Normal 2 3 6 2 2 4 4" xfId="12227" xr:uid="{00000000-0005-0000-0000-0000001F0000}"/>
    <cellStyle name="Normal 2 3 6 2 2 4 4 2" xfId="42558" xr:uid="{00000000-0005-0000-0000-0000011F0000}"/>
    <cellStyle name="Normal 2 3 6 2 2 4 4 3" xfId="27325" xr:uid="{00000000-0005-0000-0000-0000021F0000}"/>
    <cellStyle name="Normal 2 3 6 2 2 4 5" xfId="7206" xr:uid="{00000000-0005-0000-0000-0000031F0000}"/>
    <cellStyle name="Normal 2 3 6 2 2 4 5 2" xfId="37541" xr:uid="{00000000-0005-0000-0000-0000041F0000}"/>
    <cellStyle name="Normal 2 3 6 2 2 4 5 3" xfId="22308" xr:uid="{00000000-0005-0000-0000-0000051F0000}"/>
    <cellStyle name="Normal 2 3 6 2 2 4 6" xfId="32529" xr:uid="{00000000-0005-0000-0000-0000061F0000}"/>
    <cellStyle name="Normal 2 3 6 2 2 4 7" xfId="17295" xr:uid="{00000000-0005-0000-0000-0000071F0000}"/>
    <cellStyle name="Normal 2 3 6 2 2 5" xfId="2988" xr:uid="{00000000-0005-0000-0000-0000081F0000}"/>
    <cellStyle name="Normal 2 3 6 2 2 5 2" xfId="13062" xr:uid="{00000000-0005-0000-0000-0000091F0000}"/>
    <cellStyle name="Normal 2 3 6 2 2 5 2 2" xfId="43393" xr:uid="{00000000-0005-0000-0000-00000A1F0000}"/>
    <cellStyle name="Normal 2 3 6 2 2 5 2 3" xfId="28160" xr:uid="{00000000-0005-0000-0000-00000B1F0000}"/>
    <cellStyle name="Normal 2 3 6 2 2 5 3" xfId="8042" xr:uid="{00000000-0005-0000-0000-00000C1F0000}"/>
    <cellStyle name="Normal 2 3 6 2 2 5 3 2" xfId="38376" xr:uid="{00000000-0005-0000-0000-00000D1F0000}"/>
    <cellStyle name="Normal 2 3 6 2 2 5 3 3" xfId="23143" xr:uid="{00000000-0005-0000-0000-00000E1F0000}"/>
    <cellStyle name="Normal 2 3 6 2 2 5 4" xfId="33363" xr:uid="{00000000-0005-0000-0000-00000F1F0000}"/>
    <cellStyle name="Normal 2 3 6 2 2 5 5" xfId="18130" xr:uid="{00000000-0005-0000-0000-0000101F0000}"/>
    <cellStyle name="Normal 2 3 6 2 2 6" xfId="4681" xr:uid="{00000000-0005-0000-0000-0000111F0000}"/>
    <cellStyle name="Normal 2 3 6 2 2 6 2" xfId="14733" xr:uid="{00000000-0005-0000-0000-0000121F0000}"/>
    <cellStyle name="Normal 2 3 6 2 2 6 2 2" xfId="45064" xr:uid="{00000000-0005-0000-0000-0000131F0000}"/>
    <cellStyle name="Normal 2 3 6 2 2 6 2 3" xfId="29831" xr:uid="{00000000-0005-0000-0000-0000141F0000}"/>
    <cellStyle name="Normal 2 3 6 2 2 6 3" xfId="9713" xr:uid="{00000000-0005-0000-0000-0000151F0000}"/>
    <cellStyle name="Normal 2 3 6 2 2 6 3 2" xfId="40047" xr:uid="{00000000-0005-0000-0000-0000161F0000}"/>
    <cellStyle name="Normal 2 3 6 2 2 6 3 3" xfId="24814" xr:uid="{00000000-0005-0000-0000-0000171F0000}"/>
    <cellStyle name="Normal 2 3 6 2 2 6 4" xfId="35034" xr:uid="{00000000-0005-0000-0000-0000181F0000}"/>
    <cellStyle name="Normal 2 3 6 2 2 6 5" xfId="19801" xr:uid="{00000000-0005-0000-0000-0000191F0000}"/>
    <cellStyle name="Normal 2 3 6 2 2 7" xfId="11391" xr:uid="{00000000-0005-0000-0000-00001A1F0000}"/>
    <cellStyle name="Normal 2 3 6 2 2 7 2" xfId="41722" xr:uid="{00000000-0005-0000-0000-00001B1F0000}"/>
    <cellStyle name="Normal 2 3 6 2 2 7 3" xfId="26489" xr:uid="{00000000-0005-0000-0000-00001C1F0000}"/>
    <cellStyle name="Normal 2 3 6 2 2 8" xfId="6370" xr:uid="{00000000-0005-0000-0000-00001D1F0000}"/>
    <cellStyle name="Normal 2 3 6 2 2 8 2" xfId="36705" xr:uid="{00000000-0005-0000-0000-00001E1F0000}"/>
    <cellStyle name="Normal 2 3 6 2 2 8 3" xfId="21472" xr:uid="{00000000-0005-0000-0000-00001F1F0000}"/>
    <cellStyle name="Normal 2 3 6 2 2 9" xfId="31693" xr:uid="{00000000-0005-0000-0000-0000201F0000}"/>
    <cellStyle name="Normal 2 3 6 2 3" xfId="1397" xr:uid="{00000000-0005-0000-0000-0000211F0000}"/>
    <cellStyle name="Normal 2 3 6 2 3 2" xfId="1818" xr:uid="{00000000-0005-0000-0000-0000221F0000}"/>
    <cellStyle name="Normal 2 3 6 2 3 2 2" xfId="2657" xr:uid="{00000000-0005-0000-0000-0000231F0000}"/>
    <cellStyle name="Normal 2 3 6 2 3 2 2 2" xfId="4347" xr:uid="{00000000-0005-0000-0000-0000241F0000}"/>
    <cellStyle name="Normal 2 3 6 2 3 2 2 2 2" xfId="14420" xr:uid="{00000000-0005-0000-0000-0000251F0000}"/>
    <cellStyle name="Normal 2 3 6 2 3 2 2 2 2 2" xfId="44751" xr:uid="{00000000-0005-0000-0000-0000261F0000}"/>
    <cellStyle name="Normal 2 3 6 2 3 2 2 2 2 3" xfId="29518" xr:uid="{00000000-0005-0000-0000-0000271F0000}"/>
    <cellStyle name="Normal 2 3 6 2 3 2 2 2 3" xfId="9400" xr:uid="{00000000-0005-0000-0000-0000281F0000}"/>
    <cellStyle name="Normal 2 3 6 2 3 2 2 2 3 2" xfId="39734" xr:uid="{00000000-0005-0000-0000-0000291F0000}"/>
    <cellStyle name="Normal 2 3 6 2 3 2 2 2 3 3" xfId="24501" xr:uid="{00000000-0005-0000-0000-00002A1F0000}"/>
    <cellStyle name="Normal 2 3 6 2 3 2 2 2 4" xfId="34721" xr:uid="{00000000-0005-0000-0000-00002B1F0000}"/>
    <cellStyle name="Normal 2 3 6 2 3 2 2 2 5" xfId="19488" xr:uid="{00000000-0005-0000-0000-00002C1F0000}"/>
    <cellStyle name="Normal 2 3 6 2 3 2 2 3" xfId="6039" xr:uid="{00000000-0005-0000-0000-00002D1F0000}"/>
    <cellStyle name="Normal 2 3 6 2 3 2 2 3 2" xfId="16091" xr:uid="{00000000-0005-0000-0000-00002E1F0000}"/>
    <cellStyle name="Normal 2 3 6 2 3 2 2 3 2 2" xfId="46422" xr:uid="{00000000-0005-0000-0000-00002F1F0000}"/>
    <cellStyle name="Normal 2 3 6 2 3 2 2 3 2 3" xfId="31189" xr:uid="{00000000-0005-0000-0000-0000301F0000}"/>
    <cellStyle name="Normal 2 3 6 2 3 2 2 3 3" xfId="11071" xr:uid="{00000000-0005-0000-0000-0000311F0000}"/>
    <cellStyle name="Normal 2 3 6 2 3 2 2 3 3 2" xfId="41405" xr:uid="{00000000-0005-0000-0000-0000321F0000}"/>
    <cellStyle name="Normal 2 3 6 2 3 2 2 3 3 3" xfId="26172" xr:uid="{00000000-0005-0000-0000-0000331F0000}"/>
    <cellStyle name="Normal 2 3 6 2 3 2 2 3 4" xfId="36392" xr:uid="{00000000-0005-0000-0000-0000341F0000}"/>
    <cellStyle name="Normal 2 3 6 2 3 2 2 3 5" xfId="21159" xr:uid="{00000000-0005-0000-0000-0000351F0000}"/>
    <cellStyle name="Normal 2 3 6 2 3 2 2 4" xfId="12749" xr:uid="{00000000-0005-0000-0000-0000361F0000}"/>
    <cellStyle name="Normal 2 3 6 2 3 2 2 4 2" xfId="43080" xr:uid="{00000000-0005-0000-0000-0000371F0000}"/>
    <cellStyle name="Normal 2 3 6 2 3 2 2 4 3" xfId="27847" xr:uid="{00000000-0005-0000-0000-0000381F0000}"/>
    <cellStyle name="Normal 2 3 6 2 3 2 2 5" xfId="7728" xr:uid="{00000000-0005-0000-0000-0000391F0000}"/>
    <cellStyle name="Normal 2 3 6 2 3 2 2 5 2" xfId="38063" xr:uid="{00000000-0005-0000-0000-00003A1F0000}"/>
    <cellStyle name="Normal 2 3 6 2 3 2 2 5 3" xfId="22830" xr:uid="{00000000-0005-0000-0000-00003B1F0000}"/>
    <cellStyle name="Normal 2 3 6 2 3 2 2 6" xfId="33051" xr:uid="{00000000-0005-0000-0000-00003C1F0000}"/>
    <cellStyle name="Normal 2 3 6 2 3 2 2 7" xfId="17817" xr:uid="{00000000-0005-0000-0000-00003D1F0000}"/>
    <cellStyle name="Normal 2 3 6 2 3 2 3" xfId="3510" xr:uid="{00000000-0005-0000-0000-00003E1F0000}"/>
    <cellStyle name="Normal 2 3 6 2 3 2 3 2" xfId="13584" xr:uid="{00000000-0005-0000-0000-00003F1F0000}"/>
    <cellStyle name="Normal 2 3 6 2 3 2 3 2 2" xfId="43915" xr:uid="{00000000-0005-0000-0000-0000401F0000}"/>
    <cellStyle name="Normal 2 3 6 2 3 2 3 2 3" xfId="28682" xr:uid="{00000000-0005-0000-0000-0000411F0000}"/>
    <cellStyle name="Normal 2 3 6 2 3 2 3 3" xfId="8564" xr:uid="{00000000-0005-0000-0000-0000421F0000}"/>
    <cellStyle name="Normal 2 3 6 2 3 2 3 3 2" xfId="38898" xr:uid="{00000000-0005-0000-0000-0000431F0000}"/>
    <cellStyle name="Normal 2 3 6 2 3 2 3 3 3" xfId="23665" xr:uid="{00000000-0005-0000-0000-0000441F0000}"/>
    <cellStyle name="Normal 2 3 6 2 3 2 3 4" xfId="33885" xr:uid="{00000000-0005-0000-0000-0000451F0000}"/>
    <cellStyle name="Normal 2 3 6 2 3 2 3 5" xfId="18652" xr:uid="{00000000-0005-0000-0000-0000461F0000}"/>
    <cellStyle name="Normal 2 3 6 2 3 2 4" xfId="5203" xr:uid="{00000000-0005-0000-0000-0000471F0000}"/>
    <cellStyle name="Normal 2 3 6 2 3 2 4 2" xfId="15255" xr:uid="{00000000-0005-0000-0000-0000481F0000}"/>
    <cellStyle name="Normal 2 3 6 2 3 2 4 2 2" xfId="45586" xr:uid="{00000000-0005-0000-0000-0000491F0000}"/>
    <cellStyle name="Normal 2 3 6 2 3 2 4 2 3" xfId="30353" xr:uid="{00000000-0005-0000-0000-00004A1F0000}"/>
    <cellStyle name="Normal 2 3 6 2 3 2 4 3" xfId="10235" xr:uid="{00000000-0005-0000-0000-00004B1F0000}"/>
    <cellStyle name="Normal 2 3 6 2 3 2 4 3 2" xfId="40569" xr:uid="{00000000-0005-0000-0000-00004C1F0000}"/>
    <cellStyle name="Normal 2 3 6 2 3 2 4 3 3" xfId="25336" xr:uid="{00000000-0005-0000-0000-00004D1F0000}"/>
    <cellStyle name="Normal 2 3 6 2 3 2 4 4" xfId="35556" xr:uid="{00000000-0005-0000-0000-00004E1F0000}"/>
    <cellStyle name="Normal 2 3 6 2 3 2 4 5" xfId="20323" xr:uid="{00000000-0005-0000-0000-00004F1F0000}"/>
    <cellStyle name="Normal 2 3 6 2 3 2 5" xfId="11913" xr:uid="{00000000-0005-0000-0000-0000501F0000}"/>
    <cellStyle name="Normal 2 3 6 2 3 2 5 2" xfId="42244" xr:uid="{00000000-0005-0000-0000-0000511F0000}"/>
    <cellStyle name="Normal 2 3 6 2 3 2 5 3" xfId="27011" xr:uid="{00000000-0005-0000-0000-0000521F0000}"/>
    <cellStyle name="Normal 2 3 6 2 3 2 6" xfId="6892" xr:uid="{00000000-0005-0000-0000-0000531F0000}"/>
    <cellStyle name="Normal 2 3 6 2 3 2 6 2" xfId="37227" xr:uid="{00000000-0005-0000-0000-0000541F0000}"/>
    <cellStyle name="Normal 2 3 6 2 3 2 6 3" xfId="21994" xr:uid="{00000000-0005-0000-0000-0000551F0000}"/>
    <cellStyle name="Normal 2 3 6 2 3 2 7" xfId="32215" xr:uid="{00000000-0005-0000-0000-0000561F0000}"/>
    <cellStyle name="Normal 2 3 6 2 3 2 8" xfId="16981" xr:uid="{00000000-0005-0000-0000-0000571F0000}"/>
    <cellStyle name="Normal 2 3 6 2 3 3" xfId="2239" xr:uid="{00000000-0005-0000-0000-0000581F0000}"/>
    <cellStyle name="Normal 2 3 6 2 3 3 2" xfId="3929" xr:uid="{00000000-0005-0000-0000-0000591F0000}"/>
    <cellStyle name="Normal 2 3 6 2 3 3 2 2" xfId="14002" xr:uid="{00000000-0005-0000-0000-00005A1F0000}"/>
    <cellStyle name="Normal 2 3 6 2 3 3 2 2 2" xfId="44333" xr:uid="{00000000-0005-0000-0000-00005B1F0000}"/>
    <cellStyle name="Normal 2 3 6 2 3 3 2 2 3" xfId="29100" xr:uid="{00000000-0005-0000-0000-00005C1F0000}"/>
    <cellStyle name="Normal 2 3 6 2 3 3 2 3" xfId="8982" xr:uid="{00000000-0005-0000-0000-00005D1F0000}"/>
    <cellStyle name="Normal 2 3 6 2 3 3 2 3 2" xfId="39316" xr:uid="{00000000-0005-0000-0000-00005E1F0000}"/>
    <cellStyle name="Normal 2 3 6 2 3 3 2 3 3" xfId="24083" xr:uid="{00000000-0005-0000-0000-00005F1F0000}"/>
    <cellStyle name="Normal 2 3 6 2 3 3 2 4" xfId="34303" xr:uid="{00000000-0005-0000-0000-0000601F0000}"/>
    <cellStyle name="Normal 2 3 6 2 3 3 2 5" xfId="19070" xr:uid="{00000000-0005-0000-0000-0000611F0000}"/>
    <cellStyle name="Normal 2 3 6 2 3 3 3" xfId="5621" xr:uid="{00000000-0005-0000-0000-0000621F0000}"/>
    <cellStyle name="Normal 2 3 6 2 3 3 3 2" xfId="15673" xr:uid="{00000000-0005-0000-0000-0000631F0000}"/>
    <cellStyle name="Normal 2 3 6 2 3 3 3 2 2" xfId="46004" xr:uid="{00000000-0005-0000-0000-0000641F0000}"/>
    <cellStyle name="Normal 2 3 6 2 3 3 3 2 3" xfId="30771" xr:uid="{00000000-0005-0000-0000-0000651F0000}"/>
    <cellStyle name="Normal 2 3 6 2 3 3 3 3" xfId="10653" xr:uid="{00000000-0005-0000-0000-0000661F0000}"/>
    <cellStyle name="Normal 2 3 6 2 3 3 3 3 2" xfId="40987" xr:uid="{00000000-0005-0000-0000-0000671F0000}"/>
    <cellStyle name="Normal 2 3 6 2 3 3 3 3 3" xfId="25754" xr:uid="{00000000-0005-0000-0000-0000681F0000}"/>
    <cellStyle name="Normal 2 3 6 2 3 3 3 4" xfId="35974" xr:uid="{00000000-0005-0000-0000-0000691F0000}"/>
    <cellStyle name="Normal 2 3 6 2 3 3 3 5" xfId="20741" xr:uid="{00000000-0005-0000-0000-00006A1F0000}"/>
    <cellStyle name="Normal 2 3 6 2 3 3 4" xfId="12331" xr:uid="{00000000-0005-0000-0000-00006B1F0000}"/>
    <cellStyle name="Normal 2 3 6 2 3 3 4 2" xfId="42662" xr:uid="{00000000-0005-0000-0000-00006C1F0000}"/>
    <cellStyle name="Normal 2 3 6 2 3 3 4 3" xfId="27429" xr:uid="{00000000-0005-0000-0000-00006D1F0000}"/>
    <cellStyle name="Normal 2 3 6 2 3 3 5" xfId="7310" xr:uid="{00000000-0005-0000-0000-00006E1F0000}"/>
    <cellStyle name="Normal 2 3 6 2 3 3 5 2" xfId="37645" xr:uid="{00000000-0005-0000-0000-00006F1F0000}"/>
    <cellStyle name="Normal 2 3 6 2 3 3 5 3" xfId="22412" xr:uid="{00000000-0005-0000-0000-0000701F0000}"/>
    <cellStyle name="Normal 2 3 6 2 3 3 6" xfId="32633" xr:uid="{00000000-0005-0000-0000-0000711F0000}"/>
    <cellStyle name="Normal 2 3 6 2 3 3 7" xfId="17399" xr:uid="{00000000-0005-0000-0000-0000721F0000}"/>
    <cellStyle name="Normal 2 3 6 2 3 4" xfId="3092" xr:uid="{00000000-0005-0000-0000-0000731F0000}"/>
    <cellStyle name="Normal 2 3 6 2 3 4 2" xfId="13166" xr:uid="{00000000-0005-0000-0000-0000741F0000}"/>
    <cellStyle name="Normal 2 3 6 2 3 4 2 2" xfId="43497" xr:uid="{00000000-0005-0000-0000-0000751F0000}"/>
    <cellStyle name="Normal 2 3 6 2 3 4 2 3" xfId="28264" xr:uid="{00000000-0005-0000-0000-0000761F0000}"/>
    <cellStyle name="Normal 2 3 6 2 3 4 3" xfId="8146" xr:uid="{00000000-0005-0000-0000-0000771F0000}"/>
    <cellStyle name="Normal 2 3 6 2 3 4 3 2" xfId="38480" xr:uid="{00000000-0005-0000-0000-0000781F0000}"/>
    <cellStyle name="Normal 2 3 6 2 3 4 3 3" xfId="23247" xr:uid="{00000000-0005-0000-0000-0000791F0000}"/>
    <cellStyle name="Normal 2 3 6 2 3 4 4" xfId="33467" xr:uid="{00000000-0005-0000-0000-00007A1F0000}"/>
    <cellStyle name="Normal 2 3 6 2 3 4 5" xfId="18234" xr:uid="{00000000-0005-0000-0000-00007B1F0000}"/>
    <cellStyle name="Normal 2 3 6 2 3 5" xfId="4785" xr:uid="{00000000-0005-0000-0000-00007C1F0000}"/>
    <cellStyle name="Normal 2 3 6 2 3 5 2" xfId="14837" xr:uid="{00000000-0005-0000-0000-00007D1F0000}"/>
    <cellStyle name="Normal 2 3 6 2 3 5 2 2" xfId="45168" xr:uid="{00000000-0005-0000-0000-00007E1F0000}"/>
    <cellStyle name="Normal 2 3 6 2 3 5 2 3" xfId="29935" xr:uid="{00000000-0005-0000-0000-00007F1F0000}"/>
    <cellStyle name="Normal 2 3 6 2 3 5 3" xfId="9817" xr:uid="{00000000-0005-0000-0000-0000801F0000}"/>
    <cellStyle name="Normal 2 3 6 2 3 5 3 2" xfId="40151" xr:uid="{00000000-0005-0000-0000-0000811F0000}"/>
    <cellStyle name="Normal 2 3 6 2 3 5 3 3" xfId="24918" xr:uid="{00000000-0005-0000-0000-0000821F0000}"/>
    <cellStyle name="Normal 2 3 6 2 3 5 4" xfId="35138" xr:uid="{00000000-0005-0000-0000-0000831F0000}"/>
    <cellStyle name="Normal 2 3 6 2 3 5 5" xfId="19905" xr:uid="{00000000-0005-0000-0000-0000841F0000}"/>
    <cellStyle name="Normal 2 3 6 2 3 6" xfId="11495" xr:uid="{00000000-0005-0000-0000-0000851F0000}"/>
    <cellStyle name="Normal 2 3 6 2 3 6 2" xfId="41826" xr:uid="{00000000-0005-0000-0000-0000861F0000}"/>
    <cellStyle name="Normal 2 3 6 2 3 6 3" xfId="26593" xr:uid="{00000000-0005-0000-0000-0000871F0000}"/>
    <cellStyle name="Normal 2 3 6 2 3 7" xfId="6474" xr:uid="{00000000-0005-0000-0000-0000881F0000}"/>
    <cellStyle name="Normal 2 3 6 2 3 7 2" xfId="36809" xr:uid="{00000000-0005-0000-0000-0000891F0000}"/>
    <cellStyle name="Normal 2 3 6 2 3 7 3" xfId="21576" xr:uid="{00000000-0005-0000-0000-00008A1F0000}"/>
    <cellStyle name="Normal 2 3 6 2 3 8" xfId="31797" xr:uid="{00000000-0005-0000-0000-00008B1F0000}"/>
    <cellStyle name="Normal 2 3 6 2 3 9" xfId="16563" xr:uid="{00000000-0005-0000-0000-00008C1F0000}"/>
    <cellStyle name="Normal 2 3 6 2 4" xfId="1610" xr:uid="{00000000-0005-0000-0000-00008D1F0000}"/>
    <cellStyle name="Normal 2 3 6 2 4 2" xfId="2449" xr:uid="{00000000-0005-0000-0000-00008E1F0000}"/>
    <cellStyle name="Normal 2 3 6 2 4 2 2" xfId="4139" xr:uid="{00000000-0005-0000-0000-00008F1F0000}"/>
    <cellStyle name="Normal 2 3 6 2 4 2 2 2" xfId="14212" xr:uid="{00000000-0005-0000-0000-0000901F0000}"/>
    <cellStyle name="Normal 2 3 6 2 4 2 2 2 2" xfId="44543" xr:uid="{00000000-0005-0000-0000-0000911F0000}"/>
    <cellStyle name="Normal 2 3 6 2 4 2 2 2 3" xfId="29310" xr:uid="{00000000-0005-0000-0000-0000921F0000}"/>
    <cellStyle name="Normal 2 3 6 2 4 2 2 3" xfId="9192" xr:uid="{00000000-0005-0000-0000-0000931F0000}"/>
    <cellStyle name="Normal 2 3 6 2 4 2 2 3 2" xfId="39526" xr:uid="{00000000-0005-0000-0000-0000941F0000}"/>
    <cellStyle name="Normal 2 3 6 2 4 2 2 3 3" xfId="24293" xr:uid="{00000000-0005-0000-0000-0000951F0000}"/>
    <cellStyle name="Normal 2 3 6 2 4 2 2 4" xfId="34513" xr:uid="{00000000-0005-0000-0000-0000961F0000}"/>
    <cellStyle name="Normal 2 3 6 2 4 2 2 5" xfId="19280" xr:uid="{00000000-0005-0000-0000-0000971F0000}"/>
    <cellStyle name="Normal 2 3 6 2 4 2 3" xfId="5831" xr:uid="{00000000-0005-0000-0000-0000981F0000}"/>
    <cellStyle name="Normal 2 3 6 2 4 2 3 2" xfId="15883" xr:uid="{00000000-0005-0000-0000-0000991F0000}"/>
    <cellStyle name="Normal 2 3 6 2 4 2 3 2 2" xfId="46214" xr:uid="{00000000-0005-0000-0000-00009A1F0000}"/>
    <cellStyle name="Normal 2 3 6 2 4 2 3 2 3" xfId="30981" xr:uid="{00000000-0005-0000-0000-00009B1F0000}"/>
    <cellStyle name="Normal 2 3 6 2 4 2 3 3" xfId="10863" xr:uid="{00000000-0005-0000-0000-00009C1F0000}"/>
    <cellStyle name="Normal 2 3 6 2 4 2 3 3 2" xfId="41197" xr:uid="{00000000-0005-0000-0000-00009D1F0000}"/>
    <cellStyle name="Normal 2 3 6 2 4 2 3 3 3" xfId="25964" xr:uid="{00000000-0005-0000-0000-00009E1F0000}"/>
    <cellStyle name="Normal 2 3 6 2 4 2 3 4" xfId="36184" xr:uid="{00000000-0005-0000-0000-00009F1F0000}"/>
    <cellStyle name="Normal 2 3 6 2 4 2 3 5" xfId="20951" xr:uid="{00000000-0005-0000-0000-0000A01F0000}"/>
    <cellStyle name="Normal 2 3 6 2 4 2 4" xfId="12541" xr:uid="{00000000-0005-0000-0000-0000A11F0000}"/>
    <cellStyle name="Normal 2 3 6 2 4 2 4 2" xfId="42872" xr:uid="{00000000-0005-0000-0000-0000A21F0000}"/>
    <cellStyle name="Normal 2 3 6 2 4 2 4 3" xfId="27639" xr:uid="{00000000-0005-0000-0000-0000A31F0000}"/>
    <cellStyle name="Normal 2 3 6 2 4 2 5" xfId="7520" xr:uid="{00000000-0005-0000-0000-0000A41F0000}"/>
    <cellStyle name="Normal 2 3 6 2 4 2 5 2" xfId="37855" xr:uid="{00000000-0005-0000-0000-0000A51F0000}"/>
    <cellStyle name="Normal 2 3 6 2 4 2 5 3" xfId="22622" xr:uid="{00000000-0005-0000-0000-0000A61F0000}"/>
    <cellStyle name="Normal 2 3 6 2 4 2 6" xfId="32843" xr:uid="{00000000-0005-0000-0000-0000A71F0000}"/>
    <cellStyle name="Normal 2 3 6 2 4 2 7" xfId="17609" xr:uid="{00000000-0005-0000-0000-0000A81F0000}"/>
    <cellStyle name="Normal 2 3 6 2 4 3" xfId="3302" xr:uid="{00000000-0005-0000-0000-0000A91F0000}"/>
    <cellStyle name="Normal 2 3 6 2 4 3 2" xfId="13376" xr:uid="{00000000-0005-0000-0000-0000AA1F0000}"/>
    <cellStyle name="Normal 2 3 6 2 4 3 2 2" xfId="43707" xr:uid="{00000000-0005-0000-0000-0000AB1F0000}"/>
    <cellStyle name="Normal 2 3 6 2 4 3 2 3" xfId="28474" xr:uid="{00000000-0005-0000-0000-0000AC1F0000}"/>
    <cellStyle name="Normal 2 3 6 2 4 3 3" xfId="8356" xr:uid="{00000000-0005-0000-0000-0000AD1F0000}"/>
    <cellStyle name="Normal 2 3 6 2 4 3 3 2" xfId="38690" xr:uid="{00000000-0005-0000-0000-0000AE1F0000}"/>
    <cellStyle name="Normal 2 3 6 2 4 3 3 3" xfId="23457" xr:uid="{00000000-0005-0000-0000-0000AF1F0000}"/>
    <cellStyle name="Normal 2 3 6 2 4 3 4" xfId="33677" xr:uid="{00000000-0005-0000-0000-0000B01F0000}"/>
    <cellStyle name="Normal 2 3 6 2 4 3 5" xfId="18444" xr:uid="{00000000-0005-0000-0000-0000B11F0000}"/>
    <cellStyle name="Normal 2 3 6 2 4 4" xfId="4995" xr:uid="{00000000-0005-0000-0000-0000B21F0000}"/>
    <cellStyle name="Normal 2 3 6 2 4 4 2" xfId="15047" xr:uid="{00000000-0005-0000-0000-0000B31F0000}"/>
    <cellStyle name="Normal 2 3 6 2 4 4 2 2" xfId="45378" xr:uid="{00000000-0005-0000-0000-0000B41F0000}"/>
    <cellStyle name="Normal 2 3 6 2 4 4 2 3" xfId="30145" xr:uid="{00000000-0005-0000-0000-0000B51F0000}"/>
    <cellStyle name="Normal 2 3 6 2 4 4 3" xfId="10027" xr:uid="{00000000-0005-0000-0000-0000B61F0000}"/>
    <cellStyle name="Normal 2 3 6 2 4 4 3 2" xfId="40361" xr:uid="{00000000-0005-0000-0000-0000B71F0000}"/>
    <cellStyle name="Normal 2 3 6 2 4 4 3 3" xfId="25128" xr:uid="{00000000-0005-0000-0000-0000B81F0000}"/>
    <cellStyle name="Normal 2 3 6 2 4 4 4" xfId="35348" xr:uid="{00000000-0005-0000-0000-0000B91F0000}"/>
    <cellStyle name="Normal 2 3 6 2 4 4 5" xfId="20115" xr:uid="{00000000-0005-0000-0000-0000BA1F0000}"/>
    <cellStyle name="Normal 2 3 6 2 4 5" xfId="11705" xr:uid="{00000000-0005-0000-0000-0000BB1F0000}"/>
    <cellStyle name="Normal 2 3 6 2 4 5 2" xfId="42036" xr:uid="{00000000-0005-0000-0000-0000BC1F0000}"/>
    <cellStyle name="Normal 2 3 6 2 4 5 3" xfId="26803" xr:uid="{00000000-0005-0000-0000-0000BD1F0000}"/>
    <cellStyle name="Normal 2 3 6 2 4 6" xfId="6684" xr:uid="{00000000-0005-0000-0000-0000BE1F0000}"/>
    <cellStyle name="Normal 2 3 6 2 4 6 2" xfId="37019" xr:uid="{00000000-0005-0000-0000-0000BF1F0000}"/>
    <cellStyle name="Normal 2 3 6 2 4 6 3" xfId="21786" xr:uid="{00000000-0005-0000-0000-0000C01F0000}"/>
    <cellStyle name="Normal 2 3 6 2 4 7" xfId="32007" xr:uid="{00000000-0005-0000-0000-0000C11F0000}"/>
    <cellStyle name="Normal 2 3 6 2 4 8" xfId="16773" xr:uid="{00000000-0005-0000-0000-0000C21F0000}"/>
    <cellStyle name="Normal 2 3 6 2 5" xfId="2031" xr:uid="{00000000-0005-0000-0000-0000C31F0000}"/>
    <cellStyle name="Normal 2 3 6 2 5 2" xfId="3721" xr:uid="{00000000-0005-0000-0000-0000C41F0000}"/>
    <cellStyle name="Normal 2 3 6 2 5 2 2" xfId="13794" xr:uid="{00000000-0005-0000-0000-0000C51F0000}"/>
    <cellStyle name="Normal 2 3 6 2 5 2 2 2" xfId="44125" xr:uid="{00000000-0005-0000-0000-0000C61F0000}"/>
    <cellStyle name="Normal 2 3 6 2 5 2 2 3" xfId="28892" xr:uid="{00000000-0005-0000-0000-0000C71F0000}"/>
    <cellStyle name="Normal 2 3 6 2 5 2 3" xfId="8774" xr:uid="{00000000-0005-0000-0000-0000C81F0000}"/>
    <cellStyle name="Normal 2 3 6 2 5 2 3 2" xfId="39108" xr:uid="{00000000-0005-0000-0000-0000C91F0000}"/>
    <cellStyle name="Normal 2 3 6 2 5 2 3 3" xfId="23875" xr:uid="{00000000-0005-0000-0000-0000CA1F0000}"/>
    <cellStyle name="Normal 2 3 6 2 5 2 4" xfId="34095" xr:uid="{00000000-0005-0000-0000-0000CB1F0000}"/>
    <cellStyle name="Normal 2 3 6 2 5 2 5" xfId="18862" xr:uid="{00000000-0005-0000-0000-0000CC1F0000}"/>
    <cellStyle name="Normal 2 3 6 2 5 3" xfId="5413" xr:uid="{00000000-0005-0000-0000-0000CD1F0000}"/>
    <cellStyle name="Normal 2 3 6 2 5 3 2" xfId="15465" xr:uid="{00000000-0005-0000-0000-0000CE1F0000}"/>
    <cellStyle name="Normal 2 3 6 2 5 3 2 2" xfId="45796" xr:uid="{00000000-0005-0000-0000-0000CF1F0000}"/>
    <cellStyle name="Normal 2 3 6 2 5 3 2 3" xfId="30563" xr:uid="{00000000-0005-0000-0000-0000D01F0000}"/>
    <cellStyle name="Normal 2 3 6 2 5 3 3" xfId="10445" xr:uid="{00000000-0005-0000-0000-0000D11F0000}"/>
    <cellStyle name="Normal 2 3 6 2 5 3 3 2" xfId="40779" xr:uid="{00000000-0005-0000-0000-0000D21F0000}"/>
    <cellStyle name="Normal 2 3 6 2 5 3 3 3" xfId="25546" xr:uid="{00000000-0005-0000-0000-0000D31F0000}"/>
    <cellStyle name="Normal 2 3 6 2 5 3 4" xfId="35766" xr:uid="{00000000-0005-0000-0000-0000D41F0000}"/>
    <cellStyle name="Normal 2 3 6 2 5 3 5" xfId="20533" xr:uid="{00000000-0005-0000-0000-0000D51F0000}"/>
    <cellStyle name="Normal 2 3 6 2 5 4" xfId="12123" xr:uid="{00000000-0005-0000-0000-0000D61F0000}"/>
    <cellStyle name="Normal 2 3 6 2 5 4 2" xfId="42454" xr:uid="{00000000-0005-0000-0000-0000D71F0000}"/>
    <cellStyle name="Normal 2 3 6 2 5 4 3" xfId="27221" xr:uid="{00000000-0005-0000-0000-0000D81F0000}"/>
    <cellStyle name="Normal 2 3 6 2 5 5" xfId="7102" xr:uid="{00000000-0005-0000-0000-0000D91F0000}"/>
    <cellStyle name="Normal 2 3 6 2 5 5 2" xfId="37437" xr:uid="{00000000-0005-0000-0000-0000DA1F0000}"/>
    <cellStyle name="Normal 2 3 6 2 5 5 3" xfId="22204" xr:uid="{00000000-0005-0000-0000-0000DB1F0000}"/>
    <cellStyle name="Normal 2 3 6 2 5 6" xfId="32425" xr:uid="{00000000-0005-0000-0000-0000DC1F0000}"/>
    <cellStyle name="Normal 2 3 6 2 5 7" xfId="17191" xr:uid="{00000000-0005-0000-0000-0000DD1F0000}"/>
    <cellStyle name="Normal 2 3 6 2 6" xfId="2884" xr:uid="{00000000-0005-0000-0000-0000DE1F0000}"/>
    <cellStyle name="Normal 2 3 6 2 6 2" xfId="12958" xr:uid="{00000000-0005-0000-0000-0000DF1F0000}"/>
    <cellStyle name="Normal 2 3 6 2 6 2 2" xfId="43289" xr:uid="{00000000-0005-0000-0000-0000E01F0000}"/>
    <cellStyle name="Normal 2 3 6 2 6 2 3" xfId="28056" xr:uid="{00000000-0005-0000-0000-0000E11F0000}"/>
    <cellStyle name="Normal 2 3 6 2 6 3" xfId="7938" xr:uid="{00000000-0005-0000-0000-0000E21F0000}"/>
    <cellStyle name="Normal 2 3 6 2 6 3 2" xfId="38272" xr:uid="{00000000-0005-0000-0000-0000E31F0000}"/>
    <cellStyle name="Normal 2 3 6 2 6 3 3" xfId="23039" xr:uid="{00000000-0005-0000-0000-0000E41F0000}"/>
    <cellStyle name="Normal 2 3 6 2 6 4" xfId="33259" xr:uid="{00000000-0005-0000-0000-0000E51F0000}"/>
    <cellStyle name="Normal 2 3 6 2 6 5" xfId="18026" xr:uid="{00000000-0005-0000-0000-0000E61F0000}"/>
    <cellStyle name="Normal 2 3 6 2 7" xfId="4577" xr:uid="{00000000-0005-0000-0000-0000E71F0000}"/>
    <cellStyle name="Normal 2 3 6 2 7 2" xfId="14629" xr:uid="{00000000-0005-0000-0000-0000E81F0000}"/>
    <cellStyle name="Normal 2 3 6 2 7 2 2" xfId="44960" xr:uid="{00000000-0005-0000-0000-0000E91F0000}"/>
    <cellStyle name="Normal 2 3 6 2 7 2 3" xfId="29727" xr:uid="{00000000-0005-0000-0000-0000EA1F0000}"/>
    <cellStyle name="Normal 2 3 6 2 7 3" xfId="9609" xr:uid="{00000000-0005-0000-0000-0000EB1F0000}"/>
    <cellStyle name="Normal 2 3 6 2 7 3 2" xfId="39943" xr:uid="{00000000-0005-0000-0000-0000EC1F0000}"/>
    <cellStyle name="Normal 2 3 6 2 7 3 3" xfId="24710" xr:uid="{00000000-0005-0000-0000-0000ED1F0000}"/>
    <cellStyle name="Normal 2 3 6 2 7 4" xfId="34930" xr:uid="{00000000-0005-0000-0000-0000EE1F0000}"/>
    <cellStyle name="Normal 2 3 6 2 7 5" xfId="19697" xr:uid="{00000000-0005-0000-0000-0000EF1F0000}"/>
    <cellStyle name="Normal 2 3 6 2 8" xfId="11287" xr:uid="{00000000-0005-0000-0000-0000F01F0000}"/>
    <cellStyle name="Normal 2 3 6 2 8 2" xfId="41618" xr:uid="{00000000-0005-0000-0000-0000F11F0000}"/>
    <cellStyle name="Normal 2 3 6 2 8 3" xfId="26385" xr:uid="{00000000-0005-0000-0000-0000F21F0000}"/>
    <cellStyle name="Normal 2 3 6 2 9" xfId="6266" xr:uid="{00000000-0005-0000-0000-0000F31F0000}"/>
    <cellStyle name="Normal 2 3 6 2 9 2" xfId="36601" xr:uid="{00000000-0005-0000-0000-0000F41F0000}"/>
    <cellStyle name="Normal 2 3 6 2 9 3" xfId="21368" xr:uid="{00000000-0005-0000-0000-0000F51F0000}"/>
    <cellStyle name="Normal 2 3 6 3" xfId="1230" xr:uid="{00000000-0005-0000-0000-0000F61F0000}"/>
    <cellStyle name="Normal 2 3 6 3 10" xfId="16407" xr:uid="{00000000-0005-0000-0000-0000F71F0000}"/>
    <cellStyle name="Normal 2 3 6 3 2" xfId="1449" xr:uid="{00000000-0005-0000-0000-0000F81F0000}"/>
    <cellStyle name="Normal 2 3 6 3 2 2" xfId="1870" xr:uid="{00000000-0005-0000-0000-0000F91F0000}"/>
    <cellStyle name="Normal 2 3 6 3 2 2 2" xfId="2709" xr:uid="{00000000-0005-0000-0000-0000FA1F0000}"/>
    <cellStyle name="Normal 2 3 6 3 2 2 2 2" xfId="4399" xr:uid="{00000000-0005-0000-0000-0000FB1F0000}"/>
    <cellStyle name="Normal 2 3 6 3 2 2 2 2 2" xfId="14472" xr:uid="{00000000-0005-0000-0000-0000FC1F0000}"/>
    <cellStyle name="Normal 2 3 6 3 2 2 2 2 2 2" xfId="44803" xr:uid="{00000000-0005-0000-0000-0000FD1F0000}"/>
    <cellStyle name="Normal 2 3 6 3 2 2 2 2 2 3" xfId="29570" xr:uid="{00000000-0005-0000-0000-0000FE1F0000}"/>
    <cellStyle name="Normal 2 3 6 3 2 2 2 2 3" xfId="9452" xr:uid="{00000000-0005-0000-0000-0000FF1F0000}"/>
    <cellStyle name="Normal 2 3 6 3 2 2 2 2 3 2" xfId="39786" xr:uid="{00000000-0005-0000-0000-000000200000}"/>
    <cellStyle name="Normal 2 3 6 3 2 2 2 2 3 3" xfId="24553" xr:uid="{00000000-0005-0000-0000-000001200000}"/>
    <cellStyle name="Normal 2 3 6 3 2 2 2 2 4" xfId="34773" xr:uid="{00000000-0005-0000-0000-000002200000}"/>
    <cellStyle name="Normal 2 3 6 3 2 2 2 2 5" xfId="19540" xr:uid="{00000000-0005-0000-0000-000003200000}"/>
    <cellStyle name="Normal 2 3 6 3 2 2 2 3" xfId="6091" xr:uid="{00000000-0005-0000-0000-000004200000}"/>
    <cellStyle name="Normal 2 3 6 3 2 2 2 3 2" xfId="16143" xr:uid="{00000000-0005-0000-0000-000005200000}"/>
    <cellStyle name="Normal 2 3 6 3 2 2 2 3 2 2" xfId="46474" xr:uid="{00000000-0005-0000-0000-000006200000}"/>
    <cellStyle name="Normal 2 3 6 3 2 2 2 3 2 3" xfId="31241" xr:uid="{00000000-0005-0000-0000-000007200000}"/>
    <cellStyle name="Normal 2 3 6 3 2 2 2 3 3" xfId="11123" xr:uid="{00000000-0005-0000-0000-000008200000}"/>
    <cellStyle name="Normal 2 3 6 3 2 2 2 3 3 2" xfId="41457" xr:uid="{00000000-0005-0000-0000-000009200000}"/>
    <cellStyle name="Normal 2 3 6 3 2 2 2 3 3 3" xfId="26224" xr:uid="{00000000-0005-0000-0000-00000A200000}"/>
    <cellStyle name="Normal 2 3 6 3 2 2 2 3 4" xfId="36444" xr:uid="{00000000-0005-0000-0000-00000B200000}"/>
    <cellStyle name="Normal 2 3 6 3 2 2 2 3 5" xfId="21211" xr:uid="{00000000-0005-0000-0000-00000C200000}"/>
    <cellStyle name="Normal 2 3 6 3 2 2 2 4" xfId="12801" xr:uid="{00000000-0005-0000-0000-00000D200000}"/>
    <cellStyle name="Normal 2 3 6 3 2 2 2 4 2" xfId="43132" xr:uid="{00000000-0005-0000-0000-00000E200000}"/>
    <cellStyle name="Normal 2 3 6 3 2 2 2 4 3" xfId="27899" xr:uid="{00000000-0005-0000-0000-00000F200000}"/>
    <cellStyle name="Normal 2 3 6 3 2 2 2 5" xfId="7780" xr:uid="{00000000-0005-0000-0000-000010200000}"/>
    <cellStyle name="Normal 2 3 6 3 2 2 2 5 2" xfId="38115" xr:uid="{00000000-0005-0000-0000-000011200000}"/>
    <cellStyle name="Normal 2 3 6 3 2 2 2 5 3" xfId="22882" xr:uid="{00000000-0005-0000-0000-000012200000}"/>
    <cellStyle name="Normal 2 3 6 3 2 2 2 6" xfId="33103" xr:uid="{00000000-0005-0000-0000-000013200000}"/>
    <cellStyle name="Normal 2 3 6 3 2 2 2 7" xfId="17869" xr:uid="{00000000-0005-0000-0000-000014200000}"/>
    <cellStyle name="Normal 2 3 6 3 2 2 3" xfId="3562" xr:uid="{00000000-0005-0000-0000-000015200000}"/>
    <cellStyle name="Normal 2 3 6 3 2 2 3 2" xfId="13636" xr:uid="{00000000-0005-0000-0000-000016200000}"/>
    <cellStyle name="Normal 2 3 6 3 2 2 3 2 2" xfId="43967" xr:uid="{00000000-0005-0000-0000-000017200000}"/>
    <cellStyle name="Normal 2 3 6 3 2 2 3 2 3" xfId="28734" xr:uid="{00000000-0005-0000-0000-000018200000}"/>
    <cellStyle name="Normal 2 3 6 3 2 2 3 3" xfId="8616" xr:uid="{00000000-0005-0000-0000-000019200000}"/>
    <cellStyle name="Normal 2 3 6 3 2 2 3 3 2" xfId="38950" xr:uid="{00000000-0005-0000-0000-00001A200000}"/>
    <cellStyle name="Normal 2 3 6 3 2 2 3 3 3" xfId="23717" xr:uid="{00000000-0005-0000-0000-00001B200000}"/>
    <cellStyle name="Normal 2 3 6 3 2 2 3 4" xfId="33937" xr:uid="{00000000-0005-0000-0000-00001C200000}"/>
    <cellStyle name="Normal 2 3 6 3 2 2 3 5" xfId="18704" xr:uid="{00000000-0005-0000-0000-00001D200000}"/>
    <cellStyle name="Normal 2 3 6 3 2 2 4" xfId="5255" xr:uid="{00000000-0005-0000-0000-00001E200000}"/>
    <cellStyle name="Normal 2 3 6 3 2 2 4 2" xfId="15307" xr:uid="{00000000-0005-0000-0000-00001F200000}"/>
    <cellStyle name="Normal 2 3 6 3 2 2 4 2 2" xfId="45638" xr:uid="{00000000-0005-0000-0000-000020200000}"/>
    <cellStyle name="Normal 2 3 6 3 2 2 4 2 3" xfId="30405" xr:uid="{00000000-0005-0000-0000-000021200000}"/>
    <cellStyle name="Normal 2 3 6 3 2 2 4 3" xfId="10287" xr:uid="{00000000-0005-0000-0000-000022200000}"/>
    <cellStyle name="Normal 2 3 6 3 2 2 4 3 2" xfId="40621" xr:uid="{00000000-0005-0000-0000-000023200000}"/>
    <cellStyle name="Normal 2 3 6 3 2 2 4 3 3" xfId="25388" xr:uid="{00000000-0005-0000-0000-000024200000}"/>
    <cellStyle name="Normal 2 3 6 3 2 2 4 4" xfId="35608" xr:uid="{00000000-0005-0000-0000-000025200000}"/>
    <cellStyle name="Normal 2 3 6 3 2 2 4 5" xfId="20375" xr:uid="{00000000-0005-0000-0000-000026200000}"/>
    <cellStyle name="Normal 2 3 6 3 2 2 5" xfId="11965" xr:uid="{00000000-0005-0000-0000-000027200000}"/>
    <cellStyle name="Normal 2 3 6 3 2 2 5 2" xfId="42296" xr:uid="{00000000-0005-0000-0000-000028200000}"/>
    <cellStyle name="Normal 2 3 6 3 2 2 5 3" xfId="27063" xr:uid="{00000000-0005-0000-0000-000029200000}"/>
    <cellStyle name="Normal 2 3 6 3 2 2 6" xfId="6944" xr:uid="{00000000-0005-0000-0000-00002A200000}"/>
    <cellStyle name="Normal 2 3 6 3 2 2 6 2" xfId="37279" xr:uid="{00000000-0005-0000-0000-00002B200000}"/>
    <cellStyle name="Normal 2 3 6 3 2 2 6 3" xfId="22046" xr:uid="{00000000-0005-0000-0000-00002C200000}"/>
    <cellStyle name="Normal 2 3 6 3 2 2 7" xfId="32267" xr:uid="{00000000-0005-0000-0000-00002D200000}"/>
    <cellStyle name="Normal 2 3 6 3 2 2 8" xfId="17033" xr:uid="{00000000-0005-0000-0000-00002E200000}"/>
    <cellStyle name="Normal 2 3 6 3 2 3" xfId="2291" xr:uid="{00000000-0005-0000-0000-00002F200000}"/>
    <cellStyle name="Normal 2 3 6 3 2 3 2" xfId="3981" xr:uid="{00000000-0005-0000-0000-000030200000}"/>
    <cellStyle name="Normal 2 3 6 3 2 3 2 2" xfId="14054" xr:uid="{00000000-0005-0000-0000-000031200000}"/>
    <cellStyle name="Normal 2 3 6 3 2 3 2 2 2" xfId="44385" xr:uid="{00000000-0005-0000-0000-000032200000}"/>
    <cellStyle name="Normal 2 3 6 3 2 3 2 2 3" xfId="29152" xr:uid="{00000000-0005-0000-0000-000033200000}"/>
    <cellStyle name="Normal 2 3 6 3 2 3 2 3" xfId="9034" xr:uid="{00000000-0005-0000-0000-000034200000}"/>
    <cellStyle name="Normal 2 3 6 3 2 3 2 3 2" xfId="39368" xr:uid="{00000000-0005-0000-0000-000035200000}"/>
    <cellStyle name="Normal 2 3 6 3 2 3 2 3 3" xfId="24135" xr:uid="{00000000-0005-0000-0000-000036200000}"/>
    <cellStyle name="Normal 2 3 6 3 2 3 2 4" xfId="34355" xr:uid="{00000000-0005-0000-0000-000037200000}"/>
    <cellStyle name="Normal 2 3 6 3 2 3 2 5" xfId="19122" xr:uid="{00000000-0005-0000-0000-000038200000}"/>
    <cellStyle name="Normal 2 3 6 3 2 3 3" xfId="5673" xr:uid="{00000000-0005-0000-0000-000039200000}"/>
    <cellStyle name="Normal 2 3 6 3 2 3 3 2" xfId="15725" xr:uid="{00000000-0005-0000-0000-00003A200000}"/>
    <cellStyle name="Normal 2 3 6 3 2 3 3 2 2" xfId="46056" xr:uid="{00000000-0005-0000-0000-00003B200000}"/>
    <cellStyle name="Normal 2 3 6 3 2 3 3 2 3" xfId="30823" xr:uid="{00000000-0005-0000-0000-00003C200000}"/>
    <cellStyle name="Normal 2 3 6 3 2 3 3 3" xfId="10705" xr:uid="{00000000-0005-0000-0000-00003D200000}"/>
    <cellStyle name="Normal 2 3 6 3 2 3 3 3 2" xfId="41039" xr:uid="{00000000-0005-0000-0000-00003E200000}"/>
    <cellStyle name="Normal 2 3 6 3 2 3 3 3 3" xfId="25806" xr:uid="{00000000-0005-0000-0000-00003F200000}"/>
    <cellStyle name="Normal 2 3 6 3 2 3 3 4" xfId="36026" xr:uid="{00000000-0005-0000-0000-000040200000}"/>
    <cellStyle name="Normal 2 3 6 3 2 3 3 5" xfId="20793" xr:uid="{00000000-0005-0000-0000-000041200000}"/>
    <cellStyle name="Normal 2 3 6 3 2 3 4" xfId="12383" xr:uid="{00000000-0005-0000-0000-000042200000}"/>
    <cellStyle name="Normal 2 3 6 3 2 3 4 2" xfId="42714" xr:uid="{00000000-0005-0000-0000-000043200000}"/>
    <cellStyle name="Normal 2 3 6 3 2 3 4 3" xfId="27481" xr:uid="{00000000-0005-0000-0000-000044200000}"/>
    <cellStyle name="Normal 2 3 6 3 2 3 5" xfId="7362" xr:uid="{00000000-0005-0000-0000-000045200000}"/>
    <cellStyle name="Normal 2 3 6 3 2 3 5 2" xfId="37697" xr:uid="{00000000-0005-0000-0000-000046200000}"/>
    <cellStyle name="Normal 2 3 6 3 2 3 5 3" xfId="22464" xr:uid="{00000000-0005-0000-0000-000047200000}"/>
    <cellStyle name="Normal 2 3 6 3 2 3 6" xfId="32685" xr:uid="{00000000-0005-0000-0000-000048200000}"/>
    <cellStyle name="Normal 2 3 6 3 2 3 7" xfId="17451" xr:uid="{00000000-0005-0000-0000-000049200000}"/>
    <cellStyle name="Normal 2 3 6 3 2 4" xfId="3144" xr:uid="{00000000-0005-0000-0000-00004A200000}"/>
    <cellStyle name="Normal 2 3 6 3 2 4 2" xfId="13218" xr:uid="{00000000-0005-0000-0000-00004B200000}"/>
    <cellStyle name="Normal 2 3 6 3 2 4 2 2" xfId="43549" xr:uid="{00000000-0005-0000-0000-00004C200000}"/>
    <cellStyle name="Normal 2 3 6 3 2 4 2 3" xfId="28316" xr:uid="{00000000-0005-0000-0000-00004D200000}"/>
    <cellStyle name="Normal 2 3 6 3 2 4 3" xfId="8198" xr:uid="{00000000-0005-0000-0000-00004E200000}"/>
    <cellStyle name="Normal 2 3 6 3 2 4 3 2" xfId="38532" xr:uid="{00000000-0005-0000-0000-00004F200000}"/>
    <cellStyle name="Normal 2 3 6 3 2 4 3 3" xfId="23299" xr:uid="{00000000-0005-0000-0000-000050200000}"/>
    <cellStyle name="Normal 2 3 6 3 2 4 4" xfId="33519" xr:uid="{00000000-0005-0000-0000-000051200000}"/>
    <cellStyle name="Normal 2 3 6 3 2 4 5" xfId="18286" xr:uid="{00000000-0005-0000-0000-000052200000}"/>
    <cellStyle name="Normal 2 3 6 3 2 5" xfId="4837" xr:uid="{00000000-0005-0000-0000-000053200000}"/>
    <cellStyle name="Normal 2 3 6 3 2 5 2" xfId="14889" xr:uid="{00000000-0005-0000-0000-000054200000}"/>
    <cellStyle name="Normal 2 3 6 3 2 5 2 2" xfId="45220" xr:uid="{00000000-0005-0000-0000-000055200000}"/>
    <cellStyle name="Normal 2 3 6 3 2 5 2 3" xfId="29987" xr:uid="{00000000-0005-0000-0000-000056200000}"/>
    <cellStyle name="Normal 2 3 6 3 2 5 3" xfId="9869" xr:uid="{00000000-0005-0000-0000-000057200000}"/>
    <cellStyle name="Normal 2 3 6 3 2 5 3 2" xfId="40203" xr:uid="{00000000-0005-0000-0000-000058200000}"/>
    <cellStyle name="Normal 2 3 6 3 2 5 3 3" xfId="24970" xr:uid="{00000000-0005-0000-0000-000059200000}"/>
    <cellStyle name="Normal 2 3 6 3 2 5 4" xfId="35190" xr:uid="{00000000-0005-0000-0000-00005A200000}"/>
    <cellStyle name="Normal 2 3 6 3 2 5 5" xfId="19957" xr:uid="{00000000-0005-0000-0000-00005B200000}"/>
    <cellStyle name="Normal 2 3 6 3 2 6" xfId="11547" xr:uid="{00000000-0005-0000-0000-00005C200000}"/>
    <cellStyle name="Normal 2 3 6 3 2 6 2" xfId="41878" xr:uid="{00000000-0005-0000-0000-00005D200000}"/>
    <cellStyle name="Normal 2 3 6 3 2 6 3" xfId="26645" xr:uid="{00000000-0005-0000-0000-00005E200000}"/>
    <cellStyle name="Normal 2 3 6 3 2 7" xfId="6526" xr:uid="{00000000-0005-0000-0000-00005F200000}"/>
    <cellStyle name="Normal 2 3 6 3 2 7 2" xfId="36861" xr:uid="{00000000-0005-0000-0000-000060200000}"/>
    <cellStyle name="Normal 2 3 6 3 2 7 3" xfId="21628" xr:uid="{00000000-0005-0000-0000-000061200000}"/>
    <cellStyle name="Normal 2 3 6 3 2 8" xfId="31849" xr:uid="{00000000-0005-0000-0000-000062200000}"/>
    <cellStyle name="Normal 2 3 6 3 2 9" xfId="16615" xr:uid="{00000000-0005-0000-0000-000063200000}"/>
    <cellStyle name="Normal 2 3 6 3 3" xfId="1662" xr:uid="{00000000-0005-0000-0000-000064200000}"/>
    <cellStyle name="Normal 2 3 6 3 3 2" xfId="2501" xr:uid="{00000000-0005-0000-0000-000065200000}"/>
    <cellStyle name="Normal 2 3 6 3 3 2 2" xfId="4191" xr:uid="{00000000-0005-0000-0000-000066200000}"/>
    <cellStyle name="Normal 2 3 6 3 3 2 2 2" xfId="14264" xr:uid="{00000000-0005-0000-0000-000067200000}"/>
    <cellStyle name="Normal 2 3 6 3 3 2 2 2 2" xfId="44595" xr:uid="{00000000-0005-0000-0000-000068200000}"/>
    <cellStyle name="Normal 2 3 6 3 3 2 2 2 3" xfId="29362" xr:uid="{00000000-0005-0000-0000-000069200000}"/>
    <cellStyle name="Normal 2 3 6 3 3 2 2 3" xfId="9244" xr:uid="{00000000-0005-0000-0000-00006A200000}"/>
    <cellStyle name="Normal 2 3 6 3 3 2 2 3 2" xfId="39578" xr:uid="{00000000-0005-0000-0000-00006B200000}"/>
    <cellStyle name="Normal 2 3 6 3 3 2 2 3 3" xfId="24345" xr:uid="{00000000-0005-0000-0000-00006C200000}"/>
    <cellStyle name="Normal 2 3 6 3 3 2 2 4" xfId="34565" xr:uid="{00000000-0005-0000-0000-00006D200000}"/>
    <cellStyle name="Normal 2 3 6 3 3 2 2 5" xfId="19332" xr:uid="{00000000-0005-0000-0000-00006E200000}"/>
    <cellStyle name="Normal 2 3 6 3 3 2 3" xfId="5883" xr:uid="{00000000-0005-0000-0000-00006F200000}"/>
    <cellStyle name="Normal 2 3 6 3 3 2 3 2" xfId="15935" xr:uid="{00000000-0005-0000-0000-000070200000}"/>
    <cellStyle name="Normal 2 3 6 3 3 2 3 2 2" xfId="46266" xr:uid="{00000000-0005-0000-0000-000071200000}"/>
    <cellStyle name="Normal 2 3 6 3 3 2 3 2 3" xfId="31033" xr:uid="{00000000-0005-0000-0000-000072200000}"/>
    <cellStyle name="Normal 2 3 6 3 3 2 3 3" xfId="10915" xr:uid="{00000000-0005-0000-0000-000073200000}"/>
    <cellStyle name="Normal 2 3 6 3 3 2 3 3 2" xfId="41249" xr:uid="{00000000-0005-0000-0000-000074200000}"/>
    <cellStyle name="Normal 2 3 6 3 3 2 3 3 3" xfId="26016" xr:uid="{00000000-0005-0000-0000-000075200000}"/>
    <cellStyle name="Normal 2 3 6 3 3 2 3 4" xfId="36236" xr:uid="{00000000-0005-0000-0000-000076200000}"/>
    <cellStyle name="Normal 2 3 6 3 3 2 3 5" xfId="21003" xr:uid="{00000000-0005-0000-0000-000077200000}"/>
    <cellStyle name="Normal 2 3 6 3 3 2 4" xfId="12593" xr:uid="{00000000-0005-0000-0000-000078200000}"/>
    <cellStyle name="Normal 2 3 6 3 3 2 4 2" xfId="42924" xr:uid="{00000000-0005-0000-0000-000079200000}"/>
    <cellStyle name="Normal 2 3 6 3 3 2 4 3" xfId="27691" xr:uid="{00000000-0005-0000-0000-00007A200000}"/>
    <cellStyle name="Normal 2 3 6 3 3 2 5" xfId="7572" xr:uid="{00000000-0005-0000-0000-00007B200000}"/>
    <cellStyle name="Normal 2 3 6 3 3 2 5 2" xfId="37907" xr:uid="{00000000-0005-0000-0000-00007C200000}"/>
    <cellStyle name="Normal 2 3 6 3 3 2 5 3" xfId="22674" xr:uid="{00000000-0005-0000-0000-00007D200000}"/>
    <cellStyle name="Normal 2 3 6 3 3 2 6" xfId="32895" xr:uid="{00000000-0005-0000-0000-00007E200000}"/>
    <cellStyle name="Normal 2 3 6 3 3 2 7" xfId="17661" xr:uid="{00000000-0005-0000-0000-00007F200000}"/>
    <cellStyle name="Normal 2 3 6 3 3 3" xfId="3354" xr:uid="{00000000-0005-0000-0000-000080200000}"/>
    <cellStyle name="Normal 2 3 6 3 3 3 2" xfId="13428" xr:uid="{00000000-0005-0000-0000-000081200000}"/>
    <cellStyle name="Normal 2 3 6 3 3 3 2 2" xfId="43759" xr:uid="{00000000-0005-0000-0000-000082200000}"/>
    <cellStyle name="Normal 2 3 6 3 3 3 2 3" xfId="28526" xr:uid="{00000000-0005-0000-0000-000083200000}"/>
    <cellStyle name="Normal 2 3 6 3 3 3 3" xfId="8408" xr:uid="{00000000-0005-0000-0000-000084200000}"/>
    <cellStyle name="Normal 2 3 6 3 3 3 3 2" xfId="38742" xr:uid="{00000000-0005-0000-0000-000085200000}"/>
    <cellStyle name="Normal 2 3 6 3 3 3 3 3" xfId="23509" xr:uid="{00000000-0005-0000-0000-000086200000}"/>
    <cellStyle name="Normal 2 3 6 3 3 3 4" xfId="33729" xr:uid="{00000000-0005-0000-0000-000087200000}"/>
    <cellStyle name="Normal 2 3 6 3 3 3 5" xfId="18496" xr:uid="{00000000-0005-0000-0000-000088200000}"/>
    <cellStyle name="Normal 2 3 6 3 3 4" xfId="5047" xr:uid="{00000000-0005-0000-0000-000089200000}"/>
    <cellStyle name="Normal 2 3 6 3 3 4 2" xfId="15099" xr:uid="{00000000-0005-0000-0000-00008A200000}"/>
    <cellStyle name="Normal 2 3 6 3 3 4 2 2" xfId="45430" xr:uid="{00000000-0005-0000-0000-00008B200000}"/>
    <cellStyle name="Normal 2 3 6 3 3 4 2 3" xfId="30197" xr:uid="{00000000-0005-0000-0000-00008C200000}"/>
    <cellStyle name="Normal 2 3 6 3 3 4 3" xfId="10079" xr:uid="{00000000-0005-0000-0000-00008D200000}"/>
    <cellStyle name="Normal 2 3 6 3 3 4 3 2" xfId="40413" xr:uid="{00000000-0005-0000-0000-00008E200000}"/>
    <cellStyle name="Normal 2 3 6 3 3 4 3 3" xfId="25180" xr:uid="{00000000-0005-0000-0000-00008F200000}"/>
    <cellStyle name="Normal 2 3 6 3 3 4 4" xfId="35400" xr:uid="{00000000-0005-0000-0000-000090200000}"/>
    <cellStyle name="Normal 2 3 6 3 3 4 5" xfId="20167" xr:uid="{00000000-0005-0000-0000-000091200000}"/>
    <cellStyle name="Normal 2 3 6 3 3 5" xfId="11757" xr:uid="{00000000-0005-0000-0000-000092200000}"/>
    <cellStyle name="Normal 2 3 6 3 3 5 2" xfId="42088" xr:uid="{00000000-0005-0000-0000-000093200000}"/>
    <cellStyle name="Normal 2 3 6 3 3 5 3" xfId="26855" xr:uid="{00000000-0005-0000-0000-000094200000}"/>
    <cellStyle name="Normal 2 3 6 3 3 6" xfId="6736" xr:uid="{00000000-0005-0000-0000-000095200000}"/>
    <cellStyle name="Normal 2 3 6 3 3 6 2" xfId="37071" xr:uid="{00000000-0005-0000-0000-000096200000}"/>
    <cellStyle name="Normal 2 3 6 3 3 6 3" xfId="21838" xr:uid="{00000000-0005-0000-0000-000097200000}"/>
    <cellStyle name="Normal 2 3 6 3 3 7" xfId="32059" xr:uid="{00000000-0005-0000-0000-000098200000}"/>
    <cellStyle name="Normal 2 3 6 3 3 8" xfId="16825" xr:uid="{00000000-0005-0000-0000-000099200000}"/>
    <cellStyle name="Normal 2 3 6 3 4" xfId="2083" xr:uid="{00000000-0005-0000-0000-00009A200000}"/>
    <cellStyle name="Normal 2 3 6 3 4 2" xfId="3773" xr:uid="{00000000-0005-0000-0000-00009B200000}"/>
    <cellStyle name="Normal 2 3 6 3 4 2 2" xfId="13846" xr:uid="{00000000-0005-0000-0000-00009C200000}"/>
    <cellStyle name="Normal 2 3 6 3 4 2 2 2" xfId="44177" xr:uid="{00000000-0005-0000-0000-00009D200000}"/>
    <cellStyle name="Normal 2 3 6 3 4 2 2 3" xfId="28944" xr:uid="{00000000-0005-0000-0000-00009E200000}"/>
    <cellStyle name="Normal 2 3 6 3 4 2 3" xfId="8826" xr:uid="{00000000-0005-0000-0000-00009F200000}"/>
    <cellStyle name="Normal 2 3 6 3 4 2 3 2" xfId="39160" xr:uid="{00000000-0005-0000-0000-0000A0200000}"/>
    <cellStyle name="Normal 2 3 6 3 4 2 3 3" xfId="23927" xr:uid="{00000000-0005-0000-0000-0000A1200000}"/>
    <cellStyle name="Normal 2 3 6 3 4 2 4" xfId="34147" xr:uid="{00000000-0005-0000-0000-0000A2200000}"/>
    <cellStyle name="Normal 2 3 6 3 4 2 5" xfId="18914" xr:uid="{00000000-0005-0000-0000-0000A3200000}"/>
    <cellStyle name="Normal 2 3 6 3 4 3" xfId="5465" xr:uid="{00000000-0005-0000-0000-0000A4200000}"/>
    <cellStyle name="Normal 2 3 6 3 4 3 2" xfId="15517" xr:uid="{00000000-0005-0000-0000-0000A5200000}"/>
    <cellStyle name="Normal 2 3 6 3 4 3 2 2" xfId="45848" xr:uid="{00000000-0005-0000-0000-0000A6200000}"/>
    <cellStyle name="Normal 2 3 6 3 4 3 2 3" xfId="30615" xr:uid="{00000000-0005-0000-0000-0000A7200000}"/>
    <cellStyle name="Normal 2 3 6 3 4 3 3" xfId="10497" xr:uid="{00000000-0005-0000-0000-0000A8200000}"/>
    <cellStyle name="Normal 2 3 6 3 4 3 3 2" xfId="40831" xr:uid="{00000000-0005-0000-0000-0000A9200000}"/>
    <cellStyle name="Normal 2 3 6 3 4 3 3 3" xfId="25598" xr:uid="{00000000-0005-0000-0000-0000AA200000}"/>
    <cellStyle name="Normal 2 3 6 3 4 3 4" xfId="35818" xr:uid="{00000000-0005-0000-0000-0000AB200000}"/>
    <cellStyle name="Normal 2 3 6 3 4 3 5" xfId="20585" xr:uid="{00000000-0005-0000-0000-0000AC200000}"/>
    <cellStyle name="Normal 2 3 6 3 4 4" xfId="12175" xr:uid="{00000000-0005-0000-0000-0000AD200000}"/>
    <cellStyle name="Normal 2 3 6 3 4 4 2" xfId="42506" xr:uid="{00000000-0005-0000-0000-0000AE200000}"/>
    <cellStyle name="Normal 2 3 6 3 4 4 3" xfId="27273" xr:uid="{00000000-0005-0000-0000-0000AF200000}"/>
    <cellStyle name="Normal 2 3 6 3 4 5" xfId="7154" xr:uid="{00000000-0005-0000-0000-0000B0200000}"/>
    <cellStyle name="Normal 2 3 6 3 4 5 2" xfId="37489" xr:uid="{00000000-0005-0000-0000-0000B1200000}"/>
    <cellStyle name="Normal 2 3 6 3 4 5 3" xfId="22256" xr:uid="{00000000-0005-0000-0000-0000B2200000}"/>
    <cellStyle name="Normal 2 3 6 3 4 6" xfId="32477" xr:uid="{00000000-0005-0000-0000-0000B3200000}"/>
    <cellStyle name="Normal 2 3 6 3 4 7" xfId="17243" xr:uid="{00000000-0005-0000-0000-0000B4200000}"/>
    <cellStyle name="Normal 2 3 6 3 5" xfId="2936" xr:uid="{00000000-0005-0000-0000-0000B5200000}"/>
    <cellStyle name="Normal 2 3 6 3 5 2" xfId="13010" xr:uid="{00000000-0005-0000-0000-0000B6200000}"/>
    <cellStyle name="Normal 2 3 6 3 5 2 2" xfId="43341" xr:uid="{00000000-0005-0000-0000-0000B7200000}"/>
    <cellStyle name="Normal 2 3 6 3 5 2 3" xfId="28108" xr:uid="{00000000-0005-0000-0000-0000B8200000}"/>
    <cellStyle name="Normal 2 3 6 3 5 3" xfId="7990" xr:uid="{00000000-0005-0000-0000-0000B9200000}"/>
    <cellStyle name="Normal 2 3 6 3 5 3 2" xfId="38324" xr:uid="{00000000-0005-0000-0000-0000BA200000}"/>
    <cellStyle name="Normal 2 3 6 3 5 3 3" xfId="23091" xr:uid="{00000000-0005-0000-0000-0000BB200000}"/>
    <cellStyle name="Normal 2 3 6 3 5 4" xfId="33311" xr:uid="{00000000-0005-0000-0000-0000BC200000}"/>
    <cellStyle name="Normal 2 3 6 3 5 5" xfId="18078" xr:uid="{00000000-0005-0000-0000-0000BD200000}"/>
    <cellStyle name="Normal 2 3 6 3 6" xfId="4629" xr:uid="{00000000-0005-0000-0000-0000BE200000}"/>
    <cellStyle name="Normal 2 3 6 3 6 2" xfId="14681" xr:uid="{00000000-0005-0000-0000-0000BF200000}"/>
    <cellStyle name="Normal 2 3 6 3 6 2 2" xfId="45012" xr:uid="{00000000-0005-0000-0000-0000C0200000}"/>
    <cellStyle name="Normal 2 3 6 3 6 2 3" xfId="29779" xr:uid="{00000000-0005-0000-0000-0000C1200000}"/>
    <cellStyle name="Normal 2 3 6 3 6 3" xfId="9661" xr:uid="{00000000-0005-0000-0000-0000C2200000}"/>
    <cellStyle name="Normal 2 3 6 3 6 3 2" xfId="39995" xr:uid="{00000000-0005-0000-0000-0000C3200000}"/>
    <cellStyle name="Normal 2 3 6 3 6 3 3" xfId="24762" xr:uid="{00000000-0005-0000-0000-0000C4200000}"/>
    <cellStyle name="Normal 2 3 6 3 6 4" xfId="34982" xr:uid="{00000000-0005-0000-0000-0000C5200000}"/>
    <cellStyle name="Normal 2 3 6 3 6 5" xfId="19749" xr:uid="{00000000-0005-0000-0000-0000C6200000}"/>
    <cellStyle name="Normal 2 3 6 3 7" xfId="11339" xr:uid="{00000000-0005-0000-0000-0000C7200000}"/>
    <cellStyle name="Normal 2 3 6 3 7 2" xfId="41670" xr:uid="{00000000-0005-0000-0000-0000C8200000}"/>
    <cellStyle name="Normal 2 3 6 3 7 3" xfId="26437" xr:uid="{00000000-0005-0000-0000-0000C9200000}"/>
    <cellStyle name="Normal 2 3 6 3 8" xfId="6318" xr:uid="{00000000-0005-0000-0000-0000CA200000}"/>
    <cellStyle name="Normal 2 3 6 3 8 2" xfId="36653" xr:uid="{00000000-0005-0000-0000-0000CB200000}"/>
    <cellStyle name="Normal 2 3 6 3 8 3" xfId="21420" xr:uid="{00000000-0005-0000-0000-0000CC200000}"/>
    <cellStyle name="Normal 2 3 6 3 9" xfId="31642" xr:uid="{00000000-0005-0000-0000-0000CD200000}"/>
    <cellStyle name="Normal 2 3 6 4" xfId="1343" xr:uid="{00000000-0005-0000-0000-0000CE200000}"/>
    <cellStyle name="Normal 2 3 6 4 2" xfId="1766" xr:uid="{00000000-0005-0000-0000-0000CF200000}"/>
    <cellStyle name="Normal 2 3 6 4 2 2" xfId="2605" xr:uid="{00000000-0005-0000-0000-0000D0200000}"/>
    <cellStyle name="Normal 2 3 6 4 2 2 2" xfId="4295" xr:uid="{00000000-0005-0000-0000-0000D1200000}"/>
    <cellStyle name="Normal 2 3 6 4 2 2 2 2" xfId="14368" xr:uid="{00000000-0005-0000-0000-0000D2200000}"/>
    <cellStyle name="Normal 2 3 6 4 2 2 2 2 2" xfId="44699" xr:uid="{00000000-0005-0000-0000-0000D3200000}"/>
    <cellStyle name="Normal 2 3 6 4 2 2 2 2 3" xfId="29466" xr:uid="{00000000-0005-0000-0000-0000D4200000}"/>
    <cellStyle name="Normal 2 3 6 4 2 2 2 3" xfId="9348" xr:uid="{00000000-0005-0000-0000-0000D5200000}"/>
    <cellStyle name="Normal 2 3 6 4 2 2 2 3 2" xfId="39682" xr:uid="{00000000-0005-0000-0000-0000D6200000}"/>
    <cellStyle name="Normal 2 3 6 4 2 2 2 3 3" xfId="24449" xr:uid="{00000000-0005-0000-0000-0000D7200000}"/>
    <cellStyle name="Normal 2 3 6 4 2 2 2 4" xfId="34669" xr:uid="{00000000-0005-0000-0000-0000D8200000}"/>
    <cellStyle name="Normal 2 3 6 4 2 2 2 5" xfId="19436" xr:uid="{00000000-0005-0000-0000-0000D9200000}"/>
    <cellStyle name="Normal 2 3 6 4 2 2 3" xfId="5987" xr:uid="{00000000-0005-0000-0000-0000DA200000}"/>
    <cellStyle name="Normal 2 3 6 4 2 2 3 2" xfId="16039" xr:uid="{00000000-0005-0000-0000-0000DB200000}"/>
    <cellStyle name="Normal 2 3 6 4 2 2 3 2 2" xfId="46370" xr:uid="{00000000-0005-0000-0000-0000DC200000}"/>
    <cellStyle name="Normal 2 3 6 4 2 2 3 2 3" xfId="31137" xr:uid="{00000000-0005-0000-0000-0000DD200000}"/>
    <cellStyle name="Normal 2 3 6 4 2 2 3 3" xfId="11019" xr:uid="{00000000-0005-0000-0000-0000DE200000}"/>
    <cellStyle name="Normal 2 3 6 4 2 2 3 3 2" xfId="41353" xr:uid="{00000000-0005-0000-0000-0000DF200000}"/>
    <cellStyle name="Normal 2 3 6 4 2 2 3 3 3" xfId="26120" xr:uid="{00000000-0005-0000-0000-0000E0200000}"/>
    <cellStyle name="Normal 2 3 6 4 2 2 3 4" xfId="36340" xr:uid="{00000000-0005-0000-0000-0000E1200000}"/>
    <cellStyle name="Normal 2 3 6 4 2 2 3 5" xfId="21107" xr:uid="{00000000-0005-0000-0000-0000E2200000}"/>
    <cellStyle name="Normal 2 3 6 4 2 2 4" xfId="12697" xr:uid="{00000000-0005-0000-0000-0000E3200000}"/>
    <cellStyle name="Normal 2 3 6 4 2 2 4 2" xfId="43028" xr:uid="{00000000-0005-0000-0000-0000E4200000}"/>
    <cellStyle name="Normal 2 3 6 4 2 2 4 3" xfId="27795" xr:uid="{00000000-0005-0000-0000-0000E5200000}"/>
    <cellStyle name="Normal 2 3 6 4 2 2 5" xfId="7676" xr:uid="{00000000-0005-0000-0000-0000E6200000}"/>
    <cellStyle name="Normal 2 3 6 4 2 2 5 2" xfId="38011" xr:uid="{00000000-0005-0000-0000-0000E7200000}"/>
    <cellStyle name="Normal 2 3 6 4 2 2 5 3" xfId="22778" xr:uid="{00000000-0005-0000-0000-0000E8200000}"/>
    <cellStyle name="Normal 2 3 6 4 2 2 6" xfId="32999" xr:uid="{00000000-0005-0000-0000-0000E9200000}"/>
    <cellStyle name="Normal 2 3 6 4 2 2 7" xfId="17765" xr:uid="{00000000-0005-0000-0000-0000EA200000}"/>
    <cellStyle name="Normal 2 3 6 4 2 3" xfId="3458" xr:uid="{00000000-0005-0000-0000-0000EB200000}"/>
    <cellStyle name="Normal 2 3 6 4 2 3 2" xfId="13532" xr:uid="{00000000-0005-0000-0000-0000EC200000}"/>
    <cellStyle name="Normal 2 3 6 4 2 3 2 2" xfId="43863" xr:uid="{00000000-0005-0000-0000-0000ED200000}"/>
    <cellStyle name="Normal 2 3 6 4 2 3 2 3" xfId="28630" xr:uid="{00000000-0005-0000-0000-0000EE200000}"/>
    <cellStyle name="Normal 2 3 6 4 2 3 3" xfId="8512" xr:uid="{00000000-0005-0000-0000-0000EF200000}"/>
    <cellStyle name="Normal 2 3 6 4 2 3 3 2" xfId="38846" xr:uid="{00000000-0005-0000-0000-0000F0200000}"/>
    <cellStyle name="Normal 2 3 6 4 2 3 3 3" xfId="23613" xr:uid="{00000000-0005-0000-0000-0000F1200000}"/>
    <cellStyle name="Normal 2 3 6 4 2 3 4" xfId="33833" xr:uid="{00000000-0005-0000-0000-0000F2200000}"/>
    <cellStyle name="Normal 2 3 6 4 2 3 5" xfId="18600" xr:uid="{00000000-0005-0000-0000-0000F3200000}"/>
    <cellStyle name="Normal 2 3 6 4 2 4" xfId="5151" xr:uid="{00000000-0005-0000-0000-0000F4200000}"/>
    <cellStyle name="Normal 2 3 6 4 2 4 2" xfId="15203" xr:uid="{00000000-0005-0000-0000-0000F5200000}"/>
    <cellStyle name="Normal 2 3 6 4 2 4 2 2" xfId="45534" xr:uid="{00000000-0005-0000-0000-0000F6200000}"/>
    <cellStyle name="Normal 2 3 6 4 2 4 2 3" xfId="30301" xr:uid="{00000000-0005-0000-0000-0000F7200000}"/>
    <cellStyle name="Normal 2 3 6 4 2 4 3" xfId="10183" xr:uid="{00000000-0005-0000-0000-0000F8200000}"/>
    <cellStyle name="Normal 2 3 6 4 2 4 3 2" xfId="40517" xr:uid="{00000000-0005-0000-0000-0000F9200000}"/>
    <cellStyle name="Normal 2 3 6 4 2 4 3 3" xfId="25284" xr:uid="{00000000-0005-0000-0000-0000FA200000}"/>
    <cellStyle name="Normal 2 3 6 4 2 4 4" xfId="35504" xr:uid="{00000000-0005-0000-0000-0000FB200000}"/>
    <cellStyle name="Normal 2 3 6 4 2 4 5" xfId="20271" xr:uid="{00000000-0005-0000-0000-0000FC200000}"/>
    <cellStyle name="Normal 2 3 6 4 2 5" xfId="11861" xr:uid="{00000000-0005-0000-0000-0000FD200000}"/>
    <cellStyle name="Normal 2 3 6 4 2 5 2" xfId="42192" xr:uid="{00000000-0005-0000-0000-0000FE200000}"/>
    <cellStyle name="Normal 2 3 6 4 2 5 3" xfId="26959" xr:uid="{00000000-0005-0000-0000-0000FF200000}"/>
    <cellStyle name="Normal 2 3 6 4 2 6" xfId="6840" xr:uid="{00000000-0005-0000-0000-000000210000}"/>
    <cellStyle name="Normal 2 3 6 4 2 6 2" xfId="37175" xr:uid="{00000000-0005-0000-0000-000001210000}"/>
    <cellStyle name="Normal 2 3 6 4 2 6 3" xfId="21942" xr:uid="{00000000-0005-0000-0000-000002210000}"/>
    <cellStyle name="Normal 2 3 6 4 2 7" xfId="32163" xr:uid="{00000000-0005-0000-0000-000003210000}"/>
    <cellStyle name="Normal 2 3 6 4 2 8" xfId="16929" xr:uid="{00000000-0005-0000-0000-000004210000}"/>
    <cellStyle name="Normal 2 3 6 4 3" xfId="2187" xr:uid="{00000000-0005-0000-0000-000005210000}"/>
    <cellStyle name="Normal 2 3 6 4 3 2" xfId="3877" xr:uid="{00000000-0005-0000-0000-000006210000}"/>
    <cellStyle name="Normal 2 3 6 4 3 2 2" xfId="13950" xr:uid="{00000000-0005-0000-0000-000007210000}"/>
    <cellStyle name="Normal 2 3 6 4 3 2 2 2" xfId="44281" xr:uid="{00000000-0005-0000-0000-000008210000}"/>
    <cellStyle name="Normal 2 3 6 4 3 2 2 3" xfId="29048" xr:uid="{00000000-0005-0000-0000-000009210000}"/>
    <cellStyle name="Normal 2 3 6 4 3 2 3" xfId="8930" xr:uid="{00000000-0005-0000-0000-00000A210000}"/>
    <cellStyle name="Normal 2 3 6 4 3 2 3 2" xfId="39264" xr:uid="{00000000-0005-0000-0000-00000B210000}"/>
    <cellStyle name="Normal 2 3 6 4 3 2 3 3" xfId="24031" xr:uid="{00000000-0005-0000-0000-00000C210000}"/>
    <cellStyle name="Normal 2 3 6 4 3 2 4" xfId="34251" xr:uid="{00000000-0005-0000-0000-00000D210000}"/>
    <cellStyle name="Normal 2 3 6 4 3 2 5" xfId="19018" xr:uid="{00000000-0005-0000-0000-00000E210000}"/>
    <cellStyle name="Normal 2 3 6 4 3 3" xfId="5569" xr:uid="{00000000-0005-0000-0000-00000F210000}"/>
    <cellStyle name="Normal 2 3 6 4 3 3 2" xfId="15621" xr:uid="{00000000-0005-0000-0000-000010210000}"/>
    <cellStyle name="Normal 2 3 6 4 3 3 2 2" xfId="45952" xr:uid="{00000000-0005-0000-0000-000011210000}"/>
    <cellStyle name="Normal 2 3 6 4 3 3 2 3" xfId="30719" xr:uid="{00000000-0005-0000-0000-000012210000}"/>
    <cellStyle name="Normal 2 3 6 4 3 3 3" xfId="10601" xr:uid="{00000000-0005-0000-0000-000013210000}"/>
    <cellStyle name="Normal 2 3 6 4 3 3 3 2" xfId="40935" xr:uid="{00000000-0005-0000-0000-000014210000}"/>
    <cellStyle name="Normal 2 3 6 4 3 3 3 3" xfId="25702" xr:uid="{00000000-0005-0000-0000-000015210000}"/>
    <cellStyle name="Normal 2 3 6 4 3 3 4" xfId="35922" xr:uid="{00000000-0005-0000-0000-000016210000}"/>
    <cellStyle name="Normal 2 3 6 4 3 3 5" xfId="20689" xr:uid="{00000000-0005-0000-0000-000017210000}"/>
    <cellStyle name="Normal 2 3 6 4 3 4" xfId="12279" xr:uid="{00000000-0005-0000-0000-000018210000}"/>
    <cellStyle name="Normal 2 3 6 4 3 4 2" xfId="42610" xr:uid="{00000000-0005-0000-0000-000019210000}"/>
    <cellStyle name="Normal 2 3 6 4 3 4 3" xfId="27377" xr:uid="{00000000-0005-0000-0000-00001A210000}"/>
    <cellStyle name="Normal 2 3 6 4 3 5" xfId="7258" xr:uid="{00000000-0005-0000-0000-00001B210000}"/>
    <cellStyle name="Normal 2 3 6 4 3 5 2" xfId="37593" xr:uid="{00000000-0005-0000-0000-00001C210000}"/>
    <cellStyle name="Normal 2 3 6 4 3 5 3" xfId="22360" xr:uid="{00000000-0005-0000-0000-00001D210000}"/>
    <cellStyle name="Normal 2 3 6 4 3 6" xfId="32581" xr:uid="{00000000-0005-0000-0000-00001E210000}"/>
    <cellStyle name="Normal 2 3 6 4 3 7" xfId="17347" xr:uid="{00000000-0005-0000-0000-00001F210000}"/>
    <cellStyle name="Normal 2 3 6 4 4" xfId="3040" xr:uid="{00000000-0005-0000-0000-000020210000}"/>
    <cellStyle name="Normal 2 3 6 4 4 2" xfId="13114" xr:uid="{00000000-0005-0000-0000-000021210000}"/>
    <cellStyle name="Normal 2 3 6 4 4 2 2" xfId="43445" xr:uid="{00000000-0005-0000-0000-000022210000}"/>
    <cellStyle name="Normal 2 3 6 4 4 2 3" xfId="28212" xr:uid="{00000000-0005-0000-0000-000023210000}"/>
    <cellStyle name="Normal 2 3 6 4 4 3" xfId="8094" xr:uid="{00000000-0005-0000-0000-000024210000}"/>
    <cellStyle name="Normal 2 3 6 4 4 3 2" xfId="38428" xr:uid="{00000000-0005-0000-0000-000025210000}"/>
    <cellStyle name="Normal 2 3 6 4 4 3 3" xfId="23195" xr:uid="{00000000-0005-0000-0000-000026210000}"/>
    <cellStyle name="Normal 2 3 6 4 4 4" xfId="33415" xr:uid="{00000000-0005-0000-0000-000027210000}"/>
    <cellStyle name="Normal 2 3 6 4 4 5" xfId="18182" xr:uid="{00000000-0005-0000-0000-000028210000}"/>
    <cellStyle name="Normal 2 3 6 4 5" xfId="4733" xr:uid="{00000000-0005-0000-0000-000029210000}"/>
    <cellStyle name="Normal 2 3 6 4 5 2" xfId="14785" xr:uid="{00000000-0005-0000-0000-00002A210000}"/>
    <cellStyle name="Normal 2 3 6 4 5 2 2" xfId="45116" xr:uid="{00000000-0005-0000-0000-00002B210000}"/>
    <cellStyle name="Normal 2 3 6 4 5 2 3" xfId="29883" xr:uid="{00000000-0005-0000-0000-00002C210000}"/>
    <cellStyle name="Normal 2 3 6 4 5 3" xfId="9765" xr:uid="{00000000-0005-0000-0000-00002D210000}"/>
    <cellStyle name="Normal 2 3 6 4 5 3 2" xfId="40099" xr:uid="{00000000-0005-0000-0000-00002E210000}"/>
    <cellStyle name="Normal 2 3 6 4 5 3 3" xfId="24866" xr:uid="{00000000-0005-0000-0000-00002F210000}"/>
    <cellStyle name="Normal 2 3 6 4 5 4" xfId="35086" xr:uid="{00000000-0005-0000-0000-000030210000}"/>
    <cellStyle name="Normal 2 3 6 4 5 5" xfId="19853" xr:uid="{00000000-0005-0000-0000-000031210000}"/>
    <cellStyle name="Normal 2 3 6 4 6" xfId="11443" xr:uid="{00000000-0005-0000-0000-000032210000}"/>
    <cellStyle name="Normal 2 3 6 4 6 2" xfId="41774" xr:uid="{00000000-0005-0000-0000-000033210000}"/>
    <cellStyle name="Normal 2 3 6 4 6 3" xfId="26541" xr:uid="{00000000-0005-0000-0000-000034210000}"/>
    <cellStyle name="Normal 2 3 6 4 7" xfId="6422" xr:uid="{00000000-0005-0000-0000-000035210000}"/>
    <cellStyle name="Normal 2 3 6 4 7 2" xfId="36757" xr:uid="{00000000-0005-0000-0000-000036210000}"/>
    <cellStyle name="Normal 2 3 6 4 7 3" xfId="21524" xr:uid="{00000000-0005-0000-0000-000037210000}"/>
    <cellStyle name="Normal 2 3 6 4 8" xfId="31745" xr:uid="{00000000-0005-0000-0000-000038210000}"/>
    <cellStyle name="Normal 2 3 6 4 9" xfId="16511" xr:uid="{00000000-0005-0000-0000-000039210000}"/>
    <cellStyle name="Normal 2 3 6 5" xfId="1556" xr:uid="{00000000-0005-0000-0000-00003A210000}"/>
    <cellStyle name="Normal 2 3 6 5 2" xfId="2397" xr:uid="{00000000-0005-0000-0000-00003B210000}"/>
    <cellStyle name="Normal 2 3 6 5 2 2" xfId="4087" xr:uid="{00000000-0005-0000-0000-00003C210000}"/>
    <cellStyle name="Normal 2 3 6 5 2 2 2" xfId="14160" xr:uid="{00000000-0005-0000-0000-00003D210000}"/>
    <cellStyle name="Normal 2 3 6 5 2 2 2 2" xfId="44491" xr:uid="{00000000-0005-0000-0000-00003E210000}"/>
    <cellStyle name="Normal 2 3 6 5 2 2 2 3" xfId="29258" xr:uid="{00000000-0005-0000-0000-00003F210000}"/>
    <cellStyle name="Normal 2 3 6 5 2 2 3" xfId="9140" xr:uid="{00000000-0005-0000-0000-000040210000}"/>
    <cellStyle name="Normal 2 3 6 5 2 2 3 2" xfId="39474" xr:uid="{00000000-0005-0000-0000-000041210000}"/>
    <cellStyle name="Normal 2 3 6 5 2 2 3 3" xfId="24241" xr:uid="{00000000-0005-0000-0000-000042210000}"/>
    <cellStyle name="Normal 2 3 6 5 2 2 4" xfId="34461" xr:uid="{00000000-0005-0000-0000-000043210000}"/>
    <cellStyle name="Normal 2 3 6 5 2 2 5" xfId="19228" xr:uid="{00000000-0005-0000-0000-000044210000}"/>
    <cellStyle name="Normal 2 3 6 5 2 3" xfId="5779" xr:uid="{00000000-0005-0000-0000-000045210000}"/>
    <cellStyle name="Normal 2 3 6 5 2 3 2" xfId="15831" xr:uid="{00000000-0005-0000-0000-000046210000}"/>
    <cellStyle name="Normal 2 3 6 5 2 3 2 2" xfId="46162" xr:uid="{00000000-0005-0000-0000-000047210000}"/>
    <cellStyle name="Normal 2 3 6 5 2 3 2 3" xfId="30929" xr:uid="{00000000-0005-0000-0000-000048210000}"/>
    <cellStyle name="Normal 2 3 6 5 2 3 3" xfId="10811" xr:uid="{00000000-0005-0000-0000-000049210000}"/>
    <cellStyle name="Normal 2 3 6 5 2 3 3 2" xfId="41145" xr:uid="{00000000-0005-0000-0000-00004A210000}"/>
    <cellStyle name="Normal 2 3 6 5 2 3 3 3" xfId="25912" xr:uid="{00000000-0005-0000-0000-00004B210000}"/>
    <cellStyle name="Normal 2 3 6 5 2 3 4" xfId="36132" xr:uid="{00000000-0005-0000-0000-00004C210000}"/>
    <cellStyle name="Normal 2 3 6 5 2 3 5" xfId="20899" xr:uid="{00000000-0005-0000-0000-00004D210000}"/>
    <cellStyle name="Normal 2 3 6 5 2 4" xfId="12489" xr:uid="{00000000-0005-0000-0000-00004E210000}"/>
    <cellStyle name="Normal 2 3 6 5 2 4 2" xfId="42820" xr:uid="{00000000-0005-0000-0000-00004F210000}"/>
    <cellStyle name="Normal 2 3 6 5 2 4 3" xfId="27587" xr:uid="{00000000-0005-0000-0000-000050210000}"/>
    <cellStyle name="Normal 2 3 6 5 2 5" xfId="7468" xr:uid="{00000000-0005-0000-0000-000051210000}"/>
    <cellStyle name="Normal 2 3 6 5 2 5 2" xfId="37803" xr:uid="{00000000-0005-0000-0000-000052210000}"/>
    <cellStyle name="Normal 2 3 6 5 2 5 3" xfId="22570" xr:uid="{00000000-0005-0000-0000-000053210000}"/>
    <cellStyle name="Normal 2 3 6 5 2 6" xfId="32791" xr:uid="{00000000-0005-0000-0000-000054210000}"/>
    <cellStyle name="Normal 2 3 6 5 2 7" xfId="17557" xr:uid="{00000000-0005-0000-0000-000055210000}"/>
    <cellStyle name="Normal 2 3 6 5 3" xfId="3250" xr:uid="{00000000-0005-0000-0000-000056210000}"/>
    <cellStyle name="Normal 2 3 6 5 3 2" xfId="13324" xr:uid="{00000000-0005-0000-0000-000057210000}"/>
    <cellStyle name="Normal 2 3 6 5 3 2 2" xfId="43655" xr:uid="{00000000-0005-0000-0000-000058210000}"/>
    <cellStyle name="Normal 2 3 6 5 3 2 3" xfId="28422" xr:uid="{00000000-0005-0000-0000-000059210000}"/>
    <cellStyle name="Normal 2 3 6 5 3 3" xfId="8304" xr:uid="{00000000-0005-0000-0000-00005A210000}"/>
    <cellStyle name="Normal 2 3 6 5 3 3 2" xfId="38638" xr:uid="{00000000-0005-0000-0000-00005B210000}"/>
    <cellStyle name="Normal 2 3 6 5 3 3 3" xfId="23405" xr:uid="{00000000-0005-0000-0000-00005C210000}"/>
    <cellStyle name="Normal 2 3 6 5 3 4" xfId="33625" xr:uid="{00000000-0005-0000-0000-00005D210000}"/>
    <cellStyle name="Normal 2 3 6 5 3 5" xfId="18392" xr:uid="{00000000-0005-0000-0000-00005E210000}"/>
    <cellStyle name="Normal 2 3 6 5 4" xfId="4943" xr:uid="{00000000-0005-0000-0000-00005F210000}"/>
    <cellStyle name="Normal 2 3 6 5 4 2" xfId="14995" xr:uid="{00000000-0005-0000-0000-000060210000}"/>
    <cellStyle name="Normal 2 3 6 5 4 2 2" xfId="45326" xr:uid="{00000000-0005-0000-0000-000061210000}"/>
    <cellStyle name="Normal 2 3 6 5 4 2 3" xfId="30093" xr:uid="{00000000-0005-0000-0000-000062210000}"/>
    <cellStyle name="Normal 2 3 6 5 4 3" xfId="9975" xr:uid="{00000000-0005-0000-0000-000063210000}"/>
    <cellStyle name="Normal 2 3 6 5 4 3 2" xfId="40309" xr:uid="{00000000-0005-0000-0000-000064210000}"/>
    <cellStyle name="Normal 2 3 6 5 4 3 3" xfId="25076" xr:uid="{00000000-0005-0000-0000-000065210000}"/>
    <cellStyle name="Normal 2 3 6 5 4 4" xfId="35296" xr:uid="{00000000-0005-0000-0000-000066210000}"/>
    <cellStyle name="Normal 2 3 6 5 4 5" xfId="20063" xr:uid="{00000000-0005-0000-0000-000067210000}"/>
    <cellStyle name="Normal 2 3 6 5 5" xfId="11653" xr:uid="{00000000-0005-0000-0000-000068210000}"/>
    <cellStyle name="Normal 2 3 6 5 5 2" xfId="41984" xr:uid="{00000000-0005-0000-0000-000069210000}"/>
    <cellStyle name="Normal 2 3 6 5 5 3" xfId="26751" xr:uid="{00000000-0005-0000-0000-00006A210000}"/>
    <cellStyle name="Normal 2 3 6 5 6" xfId="6632" xr:uid="{00000000-0005-0000-0000-00006B210000}"/>
    <cellStyle name="Normal 2 3 6 5 6 2" xfId="36967" xr:uid="{00000000-0005-0000-0000-00006C210000}"/>
    <cellStyle name="Normal 2 3 6 5 6 3" xfId="21734" xr:uid="{00000000-0005-0000-0000-00006D210000}"/>
    <cellStyle name="Normal 2 3 6 5 7" xfId="31955" xr:uid="{00000000-0005-0000-0000-00006E210000}"/>
    <cellStyle name="Normal 2 3 6 5 8" xfId="16721" xr:uid="{00000000-0005-0000-0000-00006F210000}"/>
    <cellStyle name="Normal 2 3 6 6" xfId="1977" xr:uid="{00000000-0005-0000-0000-000070210000}"/>
    <cellStyle name="Normal 2 3 6 6 2" xfId="3669" xr:uid="{00000000-0005-0000-0000-000071210000}"/>
    <cellStyle name="Normal 2 3 6 6 2 2" xfId="13742" xr:uid="{00000000-0005-0000-0000-000072210000}"/>
    <cellStyle name="Normal 2 3 6 6 2 2 2" xfId="44073" xr:uid="{00000000-0005-0000-0000-000073210000}"/>
    <cellStyle name="Normal 2 3 6 6 2 2 3" xfId="28840" xr:uid="{00000000-0005-0000-0000-000074210000}"/>
    <cellStyle name="Normal 2 3 6 6 2 3" xfId="8722" xr:uid="{00000000-0005-0000-0000-000075210000}"/>
    <cellStyle name="Normal 2 3 6 6 2 3 2" xfId="39056" xr:uid="{00000000-0005-0000-0000-000076210000}"/>
    <cellStyle name="Normal 2 3 6 6 2 3 3" xfId="23823" xr:uid="{00000000-0005-0000-0000-000077210000}"/>
    <cellStyle name="Normal 2 3 6 6 2 4" xfId="34043" xr:uid="{00000000-0005-0000-0000-000078210000}"/>
    <cellStyle name="Normal 2 3 6 6 2 5" xfId="18810" xr:uid="{00000000-0005-0000-0000-000079210000}"/>
    <cellStyle name="Normal 2 3 6 6 3" xfId="5361" xr:uid="{00000000-0005-0000-0000-00007A210000}"/>
    <cellStyle name="Normal 2 3 6 6 3 2" xfId="15413" xr:uid="{00000000-0005-0000-0000-00007B210000}"/>
    <cellStyle name="Normal 2 3 6 6 3 2 2" xfId="45744" xr:uid="{00000000-0005-0000-0000-00007C210000}"/>
    <cellStyle name="Normal 2 3 6 6 3 2 3" xfId="30511" xr:uid="{00000000-0005-0000-0000-00007D210000}"/>
    <cellStyle name="Normal 2 3 6 6 3 3" xfId="10393" xr:uid="{00000000-0005-0000-0000-00007E210000}"/>
    <cellStyle name="Normal 2 3 6 6 3 3 2" xfId="40727" xr:uid="{00000000-0005-0000-0000-00007F210000}"/>
    <cellStyle name="Normal 2 3 6 6 3 3 3" xfId="25494" xr:uid="{00000000-0005-0000-0000-000080210000}"/>
    <cellStyle name="Normal 2 3 6 6 3 4" xfId="35714" xr:uid="{00000000-0005-0000-0000-000081210000}"/>
    <cellStyle name="Normal 2 3 6 6 3 5" xfId="20481" xr:uid="{00000000-0005-0000-0000-000082210000}"/>
    <cellStyle name="Normal 2 3 6 6 4" xfId="12071" xr:uid="{00000000-0005-0000-0000-000083210000}"/>
    <cellStyle name="Normal 2 3 6 6 4 2" xfId="42402" xr:uid="{00000000-0005-0000-0000-000084210000}"/>
    <cellStyle name="Normal 2 3 6 6 4 3" xfId="27169" xr:uid="{00000000-0005-0000-0000-000085210000}"/>
    <cellStyle name="Normal 2 3 6 6 5" xfId="7050" xr:uid="{00000000-0005-0000-0000-000086210000}"/>
    <cellStyle name="Normal 2 3 6 6 5 2" xfId="37385" xr:uid="{00000000-0005-0000-0000-000087210000}"/>
    <cellStyle name="Normal 2 3 6 6 5 3" xfId="22152" xr:uid="{00000000-0005-0000-0000-000088210000}"/>
    <cellStyle name="Normal 2 3 6 6 6" xfId="32373" xr:uid="{00000000-0005-0000-0000-000089210000}"/>
    <cellStyle name="Normal 2 3 6 6 7" xfId="17139" xr:uid="{00000000-0005-0000-0000-00008A210000}"/>
    <cellStyle name="Normal 2 3 6 7" xfId="2828" xr:uid="{00000000-0005-0000-0000-00008B210000}"/>
    <cellStyle name="Normal 2 3 6 7 2" xfId="12906" xr:uid="{00000000-0005-0000-0000-00008C210000}"/>
    <cellStyle name="Normal 2 3 6 7 2 2" xfId="43237" xr:uid="{00000000-0005-0000-0000-00008D210000}"/>
    <cellStyle name="Normal 2 3 6 7 2 3" xfId="28004" xr:uid="{00000000-0005-0000-0000-00008E210000}"/>
    <cellStyle name="Normal 2 3 6 7 3" xfId="7886" xr:uid="{00000000-0005-0000-0000-00008F210000}"/>
    <cellStyle name="Normal 2 3 6 7 3 2" xfId="38220" xr:uid="{00000000-0005-0000-0000-000090210000}"/>
    <cellStyle name="Normal 2 3 6 7 3 3" xfId="22987" xr:uid="{00000000-0005-0000-0000-000091210000}"/>
    <cellStyle name="Normal 2 3 6 7 4" xfId="33207" xr:uid="{00000000-0005-0000-0000-000092210000}"/>
    <cellStyle name="Normal 2 3 6 7 5" xfId="17974" xr:uid="{00000000-0005-0000-0000-000093210000}"/>
    <cellStyle name="Normal 2 3 6 8" xfId="4522" xr:uid="{00000000-0005-0000-0000-000094210000}"/>
    <cellStyle name="Normal 2 3 6 8 2" xfId="14577" xr:uid="{00000000-0005-0000-0000-000095210000}"/>
    <cellStyle name="Normal 2 3 6 8 2 2" xfId="44908" xr:uid="{00000000-0005-0000-0000-000096210000}"/>
    <cellStyle name="Normal 2 3 6 8 2 3" xfId="29675" xr:uid="{00000000-0005-0000-0000-000097210000}"/>
    <cellStyle name="Normal 2 3 6 8 3" xfId="9557" xr:uid="{00000000-0005-0000-0000-000098210000}"/>
    <cellStyle name="Normal 2 3 6 8 3 2" xfId="39891" xr:uid="{00000000-0005-0000-0000-000099210000}"/>
    <cellStyle name="Normal 2 3 6 8 3 3" xfId="24658" xr:uid="{00000000-0005-0000-0000-00009A210000}"/>
    <cellStyle name="Normal 2 3 6 8 4" xfId="34878" xr:uid="{00000000-0005-0000-0000-00009B210000}"/>
    <cellStyle name="Normal 2 3 6 8 5" xfId="19645" xr:uid="{00000000-0005-0000-0000-00009C210000}"/>
    <cellStyle name="Normal 2 3 6 9" xfId="11233" xr:uid="{00000000-0005-0000-0000-00009D210000}"/>
    <cellStyle name="Normal 2 3 6 9 2" xfId="41566" xr:uid="{00000000-0005-0000-0000-00009E210000}"/>
    <cellStyle name="Normal 2 3 6 9 3" xfId="26333" xr:uid="{00000000-0005-0000-0000-00009F210000}"/>
    <cellStyle name="Normal 2 3 7" xfId="528" xr:uid="{00000000-0005-0000-0000-0000A0210000}"/>
    <cellStyle name="Normal 2 3 8" xfId="31487" xr:uid="{00000000-0005-0000-0000-0000A1210000}"/>
    <cellStyle name="Normal 2 3 9" xfId="46883" xr:uid="{49527F8D-4648-4B97-93B5-BC2C99A3E791}"/>
    <cellStyle name="Normal 2 4" xfId="142" xr:uid="{00000000-0005-0000-0000-0000A2210000}"/>
    <cellStyle name="Normal 2 4 2" xfId="848" xr:uid="{00000000-0005-0000-0000-0000A3210000}"/>
    <cellStyle name="Normal 2 4 2 10" xfId="6216" xr:uid="{00000000-0005-0000-0000-0000A4210000}"/>
    <cellStyle name="Normal 2 4 2 10 2" xfId="36553" xr:uid="{00000000-0005-0000-0000-0000A5210000}"/>
    <cellStyle name="Normal 2 4 2 10 3" xfId="21320" xr:uid="{00000000-0005-0000-0000-0000A6210000}"/>
    <cellStyle name="Normal 2 4 2 11" xfId="31544" xr:uid="{00000000-0005-0000-0000-0000A7210000}"/>
    <cellStyle name="Normal 2 4 2 12" xfId="16305" xr:uid="{00000000-0005-0000-0000-0000A8210000}"/>
    <cellStyle name="Normal 2 4 2 2" xfId="1180" xr:uid="{00000000-0005-0000-0000-0000A9210000}"/>
    <cellStyle name="Normal 2 4 2 2 10" xfId="31596" xr:uid="{00000000-0005-0000-0000-0000AA210000}"/>
    <cellStyle name="Normal 2 4 2 2 11" xfId="16359" xr:uid="{00000000-0005-0000-0000-0000AB210000}"/>
    <cellStyle name="Normal 2 4 2 2 2" xfId="1288" xr:uid="{00000000-0005-0000-0000-0000AC210000}"/>
    <cellStyle name="Normal 2 4 2 2 2 10" xfId="16463" xr:uid="{00000000-0005-0000-0000-0000AD210000}"/>
    <cellStyle name="Normal 2 4 2 2 2 2" xfId="1505" xr:uid="{00000000-0005-0000-0000-0000AE210000}"/>
    <cellStyle name="Normal 2 4 2 2 2 2 2" xfId="1926" xr:uid="{00000000-0005-0000-0000-0000AF210000}"/>
    <cellStyle name="Normal 2 4 2 2 2 2 2 2" xfId="2765" xr:uid="{00000000-0005-0000-0000-0000B0210000}"/>
    <cellStyle name="Normal 2 4 2 2 2 2 2 2 2" xfId="4455" xr:uid="{00000000-0005-0000-0000-0000B1210000}"/>
    <cellStyle name="Normal 2 4 2 2 2 2 2 2 2 2" xfId="14528" xr:uid="{00000000-0005-0000-0000-0000B2210000}"/>
    <cellStyle name="Normal 2 4 2 2 2 2 2 2 2 2 2" xfId="44859" xr:uid="{00000000-0005-0000-0000-0000B3210000}"/>
    <cellStyle name="Normal 2 4 2 2 2 2 2 2 2 2 3" xfId="29626" xr:uid="{00000000-0005-0000-0000-0000B4210000}"/>
    <cellStyle name="Normal 2 4 2 2 2 2 2 2 2 3" xfId="9508" xr:uid="{00000000-0005-0000-0000-0000B5210000}"/>
    <cellStyle name="Normal 2 4 2 2 2 2 2 2 2 3 2" xfId="39842" xr:uid="{00000000-0005-0000-0000-0000B6210000}"/>
    <cellStyle name="Normal 2 4 2 2 2 2 2 2 2 3 3" xfId="24609" xr:uid="{00000000-0005-0000-0000-0000B7210000}"/>
    <cellStyle name="Normal 2 4 2 2 2 2 2 2 2 4" xfId="34829" xr:uid="{00000000-0005-0000-0000-0000B8210000}"/>
    <cellStyle name="Normal 2 4 2 2 2 2 2 2 2 5" xfId="19596" xr:uid="{00000000-0005-0000-0000-0000B9210000}"/>
    <cellStyle name="Normal 2 4 2 2 2 2 2 2 3" xfId="6147" xr:uid="{00000000-0005-0000-0000-0000BA210000}"/>
    <cellStyle name="Normal 2 4 2 2 2 2 2 2 3 2" xfId="16199" xr:uid="{00000000-0005-0000-0000-0000BB210000}"/>
    <cellStyle name="Normal 2 4 2 2 2 2 2 2 3 2 2" xfId="46530" xr:uid="{00000000-0005-0000-0000-0000BC210000}"/>
    <cellStyle name="Normal 2 4 2 2 2 2 2 2 3 2 3" xfId="31297" xr:uid="{00000000-0005-0000-0000-0000BD210000}"/>
    <cellStyle name="Normal 2 4 2 2 2 2 2 2 3 3" xfId="11179" xr:uid="{00000000-0005-0000-0000-0000BE210000}"/>
    <cellStyle name="Normal 2 4 2 2 2 2 2 2 3 3 2" xfId="41513" xr:uid="{00000000-0005-0000-0000-0000BF210000}"/>
    <cellStyle name="Normal 2 4 2 2 2 2 2 2 3 3 3" xfId="26280" xr:uid="{00000000-0005-0000-0000-0000C0210000}"/>
    <cellStyle name="Normal 2 4 2 2 2 2 2 2 3 4" xfId="36500" xr:uid="{00000000-0005-0000-0000-0000C1210000}"/>
    <cellStyle name="Normal 2 4 2 2 2 2 2 2 3 5" xfId="21267" xr:uid="{00000000-0005-0000-0000-0000C2210000}"/>
    <cellStyle name="Normal 2 4 2 2 2 2 2 2 4" xfId="12857" xr:uid="{00000000-0005-0000-0000-0000C3210000}"/>
    <cellStyle name="Normal 2 4 2 2 2 2 2 2 4 2" xfId="43188" xr:uid="{00000000-0005-0000-0000-0000C4210000}"/>
    <cellStyle name="Normal 2 4 2 2 2 2 2 2 4 3" xfId="27955" xr:uid="{00000000-0005-0000-0000-0000C5210000}"/>
    <cellStyle name="Normal 2 4 2 2 2 2 2 2 5" xfId="7836" xr:uid="{00000000-0005-0000-0000-0000C6210000}"/>
    <cellStyle name="Normal 2 4 2 2 2 2 2 2 5 2" xfId="38171" xr:uid="{00000000-0005-0000-0000-0000C7210000}"/>
    <cellStyle name="Normal 2 4 2 2 2 2 2 2 5 3" xfId="22938" xr:uid="{00000000-0005-0000-0000-0000C8210000}"/>
    <cellStyle name="Normal 2 4 2 2 2 2 2 2 6" xfId="33159" xr:uid="{00000000-0005-0000-0000-0000C9210000}"/>
    <cellStyle name="Normal 2 4 2 2 2 2 2 2 7" xfId="17925" xr:uid="{00000000-0005-0000-0000-0000CA210000}"/>
    <cellStyle name="Normal 2 4 2 2 2 2 2 3" xfId="3618" xr:uid="{00000000-0005-0000-0000-0000CB210000}"/>
    <cellStyle name="Normal 2 4 2 2 2 2 2 3 2" xfId="13692" xr:uid="{00000000-0005-0000-0000-0000CC210000}"/>
    <cellStyle name="Normal 2 4 2 2 2 2 2 3 2 2" xfId="44023" xr:uid="{00000000-0005-0000-0000-0000CD210000}"/>
    <cellStyle name="Normal 2 4 2 2 2 2 2 3 2 3" xfId="28790" xr:uid="{00000000-0005-0000-0000-0000CE210000}"/>
    <cellStyle name="Normal 2 4 2 2 2 2 2 3 3" xfId="8672" xr:uid="{00000000-0005-0000-0000-0000CF210000}"/>
    <cellStyle name="Normal 2 4 2 2 2 2 2 3 3 2" xfId="39006" xr:uid="{00000000-0005-0000-0000-0000D0210000}"/>
    <cellStyle name="Normal 2 4 2 2 2 2 2 3 3 3" xfId="23773" xr:uid="{00000000-0005-0000-0000-0000D1210000}"/>
    <cellStyle name="Normal 2 4 2 2 2 2 2 3 4" xfId="33993" xr:uid="{00000000-0005-0000-0000-0000D2210000}"/>
    <cellStyle name="Normal 2 4 2 2 2 2 2 3 5" xfId="18760" xr:uid="{00000000-0005-0000-0000-0000D3210000}"/>
    <cellStyle name="Normal 2 4 2 2 2 2 2 4" xfId="5311" xr:uid="{00000000-0005-0000-0000-0000D4210000}"/>
    <cellStyle name="Normal 2 4 2 2 2 2 2 4 2" xfId="15363" xr:uid="{00000000-0005-0000-0000-0000D5210000}"/>
    <cellStyle name="Normal 2 4 2 2 2 2 2 4 2 2" xfId="45694" xr:uid="{00000000-0005-0000-0000-0000D6210000}"/>
    <cellStyle name="Normal 2 4 2 2 2 2 2 4 2 3" xfId="30461" xr:uid="{00000000-0005-0000-0000-0000D7210000}"/>
    <cellStyle name="Normal 2 4 2 2 2 2 2 4 3" xfId="10343" xr:uid="{00000000-0005-0000-0000-0000D8210000}"/>
    <cellStyle name="Normal 2 4 2 2 2 2 2 4 3 2" xfId="40677" xr:uid="{00000000-0005-0000-0000-0000D9210000}"/>
    <cellStyle name="Normal 2 4 2 2 2 2 2 4 3 3" xfId="25444" xr:uid="{00000000-0005-0000-0000-0000DA210000}"/>
    <cellStyle name="Normal 2 4 2 2 2 2 2 4 4" xfId="35664" xr:uid="{00000000-0005-0000-0000-0000DB210000}"/>
    <cellStyle name="Normal 2 4 2 2 2 2 2 4 5" xfId="20431" xr:uid="{00000000-0005-0000-0000-0000DC210000}"/>
    <cellStyle name="Normal 2 4 2 2 2 2 2 5" xfId="12021" xr:uid="{00000000-0005-0000-0000-0000DD210000}"/>
    <cellStyle name="Normal 2 4 2 2 2 2 2 5 2" xfId="42352" xr:uid="{00000000-0005-0000-0000-0000DE210000}"/>
    <cellStyle name="Normal 2 4 2 2 2 2 2 5 3" xfId="27119" xr:uid="{00000000-0005-0000-0000-0000DF210000}"/>
    <cellStyle name="Normal 2 4 2 2 2 2 2 6" xfId="7000" xr:uid="{00000000-0005-0000-0000-0000E0210000}"/>
    <cellStyle name="Normal 2 4 2 2 2 2 2 6 2" xfId="37335" xr:uid="{00000000-0005-0000-0000-0000E1210000}"/>
    <cellStyle name="Normal 2 4 2 2 2 2 2 6 3" xfId="22102" xr:uid="{00000000-0005-0000-0000-0000E2210000}"/>
    <cellStyle name="Normal 2 4 2 2 2 2 2 7" xfId="32323" xr:uid="{00000000-0005-0000-0000-0000E3210000}"/>
    <cellStyle name="Normal 2 4 2 2 2 2 2 8" xfId="17089" xr:uid="{00000000-0005-0000-0000-0000E4210000}"/>
    <cellStyle name="Normal 2 4 2 2 2 2 3" xfId="2347" xr:uid="{00000000-0005-0000-0000-0000E5210000}"/>
    <cellStyle name="Normal 2 4 2 2 2 2 3 2" xfId="4037" xr:uid="{00000000-0005-0000-0000-0000E6210000}"/>
    <cellStyle name="Normal 2 4 2 2 2 2 3 2 2" xfId="14110" xr:uid="{00000000-0005-0000-0000-0000E7210000}"/>
    <cellStyle name="Normal 2 4 2 2 2 2 3 2 2 2" xfId="44441" xr:uid="{00000000-0005-0000-0000-0000E8210000}"/>
    <cellStyle name="Normal 2 4 2 2 2 2 3 2 2 3" xfId="29208" xr:uid="{00000000-0005-0000-0000-0000E9210000}"/>
    <cellStyle name="Normal 2 4 2 2 2 2 3 2 3" xfId="9090" xr:uid="{00000000-0005-0000-0000-0000EA210000}"/>
    <cellStyle name="Normal 2 4 2 2 2 2 3 2 3 2" xfId="39424" xr:uid="{00000000-0005-0000-0000-0000EB210000}"/>
    <cellStyle name="Normal 2 4 2 2 2 2 3 2 3 3" xfId="24191" xr:uid="{00000000-0005-0000-0000-0000EC210000}"/>
    <cellStyle name="Normal 2 4 2 2 2 2 3 2 4" xfId="34411" xr:uid="{00000000-0005-0000-0000-0000ED210000}"/>
    <cellStyle name="Normal 2 4 2 2 2 2 3 2 5" xfId="19178" xr:uid="{00000000-0005-0000-0000-0000EE210000}"/>
    <cellStyle name="Normal 2 4 2 2 2 2 3 3" xfId="5729" xr:uid="{00000000-0005-0000-0000-0000EF210000}"/>
    <cellStyle name="Normal 2 4 2 2 2 2 3 3 2" xfId="15781" xr:uid="{00000000-0005-0000-0000-0000F0210000}"/>
    <cellStyle name="Normal 2 4 2 2 2 2 3 3 2 2" xfId="46112" xr:uid="{00000000-0005-0000-0000-0000F1210000}"/>
    <cellStyle name="Normal 2 4 2 2 2 2 3 3 2 3" xfId="30879" xr:uid="{00000000-0005-0000-0000-0000F2210000}"/>
    <cellStyle name="Normal 2 4 2 2 2 2 3 3 3" xfId="10761" xr:uid="{00000000-0005-0000-0000-0000F3210000}"/>
    <cellStyle name="Normal 2 4 2 2 2 2 3 3 3 2" xfId="41095" xr:uid="{00000000-0005-0000-0000-0000F4210000}"/>
    <cellStyle name="Normal 2 4 2 2 2 2 3 3 3 3" xfId="25862" xr:uid="{00000000-0005-0000-0000-0000F5210000}"/>
    <cellStyle name="Normal 2 4 2 2 2 2 3 3 4" xfId="36082" xr:uid="{00000000-0005-0000-0000-0000F6210000}"/>
    <cellStyle name="Normal 2 4 2 2 2 2 3 3 5" xfId="20849" xr:uid="{00000000-0005-0000-0000-0000F7210000}"/>
    <cellStyle name="Normal 2 4 2 2 2 2 3 4" xfId="12439" xr:uid="{00000000-0005-0000-0000-0000F8210000}"/>
    <cellStyle name="Normal 2 4 2 2 2 2 3 4 2" xfId="42770" xr:uid="{00000000-0005-0000-0000-0000F9210000}"/>
    <cellStyle name="Normal 2 4 2 2 2 2 3 4 3" xfId="27537" xr:uid="{00000000-0005-0000-0000-0000FA210000}"/>
    <cellStyle name="Normal 2 4 2 2 2 2 3 5" xfId="7418" xr:uid="{00000000-0005-0000-0000-0000FB210000}"/>
    <cellStyle name="Normal 2 4 2 2 2 2 3 5 2" xfId="37753" xr:uid="{00000000-0005-0000-0000-0000FC210000}"/>
    <cellStyle name="Normal 2 4 2 2 2 2 3 5 3" xfId="22520" xr:uid="{00000000-0005-0000-0000-0000FD210000}"/>
    <cellStyle name="Normal 2 4 2 2 2 2 3 6" xfId="32741" xr:uid="{00000000-0005-0000-0000-0000FE210000}"/>
    <cellStyle name="Normal 2 4 2 2 2 2 3 7" xfId="17507" xr:uid="{00000000-0005-0000-0000-0000FF210000}"/>
    <cellStyle name="Normal 2 4 2 2 2 2 4" xfId="3200" xr:uid="{00000000-0005-0000-0000-000000220000}"/>
    <cellStyle name="Normal 2 4 2 2 2 2 4 2" xfId="13274" xr:uid="{00000000-0005-0000-0000-000001220000}"/>
    <cellStyle name="Normal 2 4 2 2 2 2 4 2 2" xfId="43605" xr:uid="{00000000-0005-0000-0000-000002220000}"/>
    <cellStyle name="Normal 2 4 2 2 2 2 4 2 3" xfId="28372" xr:uid="{00000000-0005-0000-0000-000003220000}"/>
    <cellStyle name="Normal 2 4 2 2 2 2 4 3" xfId="8254" xr:uid="{00000000-0005-0000-0000-000004220000}"/>
    <cellStyle name="Normal 2 4 2 2 2 2 4 3 2" xfId="38588" xr:uid="{00000000-0005-0000-0000-000005220000}"/>
    <cellStyle name="Normal 2 4 2 2 2 2 4 3 3" xfId="23355" xr:uid="{00000000-0005-0000-0000-000006220000}"/>
    <cellStyle name="Normal 2 4 2 2 2 2 4 4" xfId="33575" xr:uid="{00000000-0005-0000-0000-000007220000}"/>
    <cellStyle name="Normal 2 4 2 2 2 2 4 5" xfId="18342" xr:uid="{00000000-0005-0000-0000-000008220000}"/>
    <cellStyle name="Normal 2 4 2 2 2 2 5" xfId="4893" xr:uid="{00000000-0005-0000-0000-000009220000}"/>
    <cellStyle name="Normal 2 4 2 2 2 2 5 2" xfId="14945" xr:uid="{00000000-0005-0000-0000-00000A220000}"/>
    <cellStyle name="Normal 2 4 2 2 2 2 5 2 2" xfId="45276" xr:uid="{00000000-0005-0000-0000-00000B220000}"/>
    <cellStyle name="Normal 2 4 2 2 2 2 5 2 3" xfId="30043" xr:uid="{00000000-0005-0000-0000-00000C220000}"/>
    <cellStyle name="Normal 2 4 2 2 2 2 5 3" xfId="9925" xr:uid="{00000000-0005-0000-0000-00000D220000}"/>
    <cellStyle name="Normal 2 4 2 2 2 2 5 3 2" xfId="40259" xr:uid="{00000000-0005-0000-0000-00000E220000}"/>
    <cellStyle name="Normal 2 4 2 2 2 2 5 3 3" xfId="25026" xr:uid="{00000000-0005-0000-0000-00000F220000}"/>
    <cellStyle name="Normal 2 4 2 2 2 2 5 4" xfId="35246" xr:uid="{00000000-0005-0000-0000-000010220000}"/>
    <cellStyle name="Normal 2 4 2 2 2 2 5 5" xfId="20013" xr:uid="{00000000-0005-0000-0000-000011220000}"/>
    <cellStyle name="Normal 2 4 2 2 2 2 6" xfId="11603" xr:uid="{00000000-0005-0000-0000-000012220000}"/>
    <cellStyle name="Normal 2 4 2 2 2 2 6 2" xfId="41934" xr:uid="{00000000-0005-0000-0000-000013220000}"/>
    <cellStyle name="Normal 2 4 2 2 2 2 6 3" xfId="26701" xr:uid="{00000000-0005-0000-0000-000014220000}"/>
    <cellStyle name="Normal 2 4 2 2 2 2 7" xfId="6582" xr:uid="{00000000-0005-0000-0000-000015220000}"/>
    <cellStyle name="Normal 2 4 2 2 2 2 7 2" xfId="36917" xr:uid="{00000000-0005-0000-0000-000016220000}"/>
    <cellStyle name="Normal 2 4 2 2 2 2 7 3" xfId="21684" xr:uid="{00000000-0005-0000-0000-000017220000}"/>
    <cellStyle name="Normal 2 4 2 2 2 2 8" xfId="31905" xr:uid="{00000000-0005-0000-0000-000018220000}"/>
    <cellStyle name="Normal 2 4 2 2 2 2 9" xfId="16671" xr:uid="{00000000-0005-0000-0000-000019220000}"/>
    <cellStyle name="Normal 2 4 2 2 2 3" xfId="1718" xr:uid="{00000000-0005-0000-0000-00001A220000}"/>
    <cellStyle name="Normal 2 4 2 2 2 3 2" xfId="2557" xr:uid="{00000000-0005-0000-0000-00001B220000}"/>
    <cellStyle name="Normal 2 4 2 2 2 3 2 2" xfId="4247" xr:uid="{00000000-0005-0000-0000-00001C220000}"/>
    <cellStyle name="Normal 2 4 2 2 2 3 2 2 2" xfId="14320" xr:uid="{00000000-0005-0000-0000-00001D220000}"/>
    <cellStyle name="Normal 2 4 2 2 2 3 2 2 2 2" xfId="44651" xr:uid="{00000000-0005-0000-0000-00001E220000}"/>
    <cellStyle name="Normal 2 4 2 2 2 3 2 2 2 3" xfId="29418" xr:uid="{00000000-0005-0000-0000-00001F220000}"/>
    <cellStyle name="Normal 2 4 2 2 2 3 2 2 3" xfId="9300" xr:uid="{00000000-0005-0000-0000-000020220000}"/>
    <cellStyle name="Normal 2 4 2 2 2 3 2 2 3 2" xfId="39634" xr:uid="{00000000-0005-0000-0000-000021220000}"/>
    <cellStyle name="Normal 2 4 2 2 2 3 2 2 3 3" xfId="24401" xr:uid="{00000000-0005-0000-0000-000022220000}"/>
    <cellStyle name="Normal 2 4 2 2 2 3 2 2 4" xfId="34621" xr:uid="{00000000-0005-0000-0000-000023220000}"/>
    <cellStyle name="Normal 2 4 2 2 2 3 2 2 5" xfId="19388" xr:uid="{00000000-0005-0000-0000-000024220000}"/>
    <cellStyle name="Normal 2 4 2 2 2 3 2 3" xfId="5939" xr:uid="{00000000-0005-0000-0000-000025220000}"/>
    <cellStyle name="Normal 2 4 2 2 2 3 2 3 2" xfId="15991" xr:uid="{00000000-0005-0000-0000-000026220000}"/>
    <cellStyle name="Normal 2 4 2 2 2 3 2 3 2 2" xfId="46322" xr:uid="{00000000-0005-0000-0000-000027220000}"/>
    <cellStyle name="Normal 2 4 2 2 2 3 2 3 2 3" xfId="31089" xr:uid="{00000000-0005-0000-0000-000028220000}"/>
    <cellStyle name="Normal 2 4 2 2 2 3 2 3 3" xfId="10971" xr:uid="{00000000-0005-0000-0000-000029220000}"/>
    <cellStyle name="Normal 2 4 2 2 2 3 2 3 3 2" xfId="41305" xr:uid="{00000000-0005-0000-0000-00002A220000}"/>
    <cellStyle name="Normal 2 4 2 2 2 3 2 3 3 3" xfId="26072" xr:uid="{00000000-0005-0000-0000-00002B220000}"/>
    <cellStyle name="Normal 2 4 2 2 2 3 2 3 4" xfId="36292" xr:uid="{00000000-0005-0000-0000-00002C220000}"/>
    <cellStyle name="Normal 2 4 2 2 2 3 2 3 5" xfId="21059" xr:uid="{00000000-0005-0000-0000-00002D220000}"/>
    <cellStyle name="Normal 2 4 2 2 2 3 2 4" xfId="12649" xr:uid="{00000000-0005-0000-0000-00002E220000}"/>
    <cellStyle name="Normal 2 4 2 2 2 3 2 4 2" xfId="42980" xr:uid="{00000000-0005-0000-0000-00002F220000}"/>
    <cellStyle name="Normal 2 4 2 2 2 3 2 4 3" xfId="27747" xr:uid="{00000000-0005-0000-0000-000030220000}"/>
    <cellStyle name="Normal 2 4 2 2 2 3 2 5" xfId="7628" xr:uid="{00000000-0005-0000-0000-000031220000}"/>
    <cellStyle name="Normal 2 4 2 2 2 3 2 5 2" xfId="37963" xr:uid="{00000000-0005-0000-0000-000032220000}"/>
    <cellStyle name="Normal 2 4 2 2 2 3 2 5 3" xfId="22730" xr:uid="{00000000-0005-0000-0000-000033220000}"/>
    <cellStyle name="Normal 2 4 2 2 2 3 2 6" xfId="32951" xr:uid="{00000000-0005-0000-0000-000034220000}"/>
    <cellStyle name="Normal 2 4 2 2 2 3 2 7" xfId="17717" xr:uid="{00000000-0005-0000-0000-000035220000}"/>
    <cellStyle name="Normal 2 4 2 2 2 3 3" xfId="3410" xr:uid="{00000000-0005-0000-0000-000036220000}"/>
    <cellStyle name="Normal 2 4 2 2 2 3 3 2" xfId="13484" xr:uid="{00000000-0005-0000-0000-000037220000}"/>
    <cellStyle name="Normal 2 4 2 2 2 3 3 2 2" xfId="43815" xr:uid="{00000000-0005-0000-0000-000038220000}"/>
    <cellStyle name="Normal 2 4 2 2 2 3 3 2 3" xfId="28582" xr:uid="{00000000-0005-0000-0000-000039220000}"/>
    <cellStyle name="Normal 2 4 2 2 2 3 3 3" xfId="8464" xr:uid="{00000000-0005-0000-0000-00003A220000}"/>
    <cellStyle name="Normal 2 4 2 2 2 3 3 3 2" xfId="38798" xr:uid="{00000000-0005-0000-0000-00003B220000}"/>
    <cellStyle name="Normal 2 4 2 2 2 3 3 3 3" xfId="23565" xr:uid="{00000000-0005-0000-0000-00003C220000}"/>
    <cellStyle name="Normal 2 4 2 2 2 3 3 4" xfId="33785" xr:uid="{00000000-0005-0000-0000-00003D220000}"/>
    <cellStyle name="Normal 2 4 2 2 2 3 3 5" xfId="18552" xr:uid="{00000000-0005-0000-0000-00003E220000}"/>
    <cellStyle name="Normal 2 4 2 2 2 3 4" xfId="5103" xr:uid="{00000000-0005-0000-0000-00003F220000}"/>
    <cellStyle name="Normal 2 4 2 2 2 3 4 2" xfId="15155" xr:uid="{00000000-0005-0000-0000-000040220000}"/>
    <cellStyle name="Normal 2 4 2 2 2 3 4 2 2" xfId="45486" xr:uid="{00000000-0005-0000-0000-000041220000}"/>
    <cellStyle name="Normal 2 4 2 2 2 3 4 2 3" xfId="30253" xr:uid="{00000000-0005-0000-0000-000042220000}"/>
    <cellStyle name="Normal 2 4 2 2 2 3 4 3" xfId="10135" xr:uid="{00000000-0005-0000-0000-000043220000}"/>
    <cellStyle name="Normal 2 4 2 2 2 3 4 3 2" xfId="40469" xr:uid="{00000000-0005-0000-0000-000044220000}"/>
    <cellStyle name="Normal 2 4 2 2 2 3 4 3 3" xfId="25236" xr:uid="{00000000-0005-0000-0000-000045220000}"/>
    <cellStyle name="Normal 2 4 2 2 2 3 4 4" xfId="35456" xr:uid="{00000000-0005-0000-0000-000046220000}"/>
    <cellStyle name="Normal 2 4 2 2 2 3 4 5" xfId="20223" xr:uid="{00000000-0005-0000-0000-000047220000}"/>
    <cellStyle name="Normal 2 4 2 2 2 3 5" xfId="11813" xr:uid="{00000000-0005-0000-0000-000048220000}"/>
    <cellStyle name="Normal 2 4 2 2 2 3 5 2" xfId="42144" xr:uid="{00000000-0005-0000-0000-000049220000}"/>
    <cellStyle name="Normal 2 4 2 2 2 3 5 3" xfId="26911" xr:uid="{00000000-0005-0000-0000-00004A220000}"/>
    <cellStyle name="Normal 2 4 2 2 2 3 6" xfId="6792" xr:uid="{00000000-0005-0000-0000-00004B220000}"/>
    <cellStyle name="Normal 2 4 2 2 2 3 6 2" xfId="37127" xr:uid="{00000000-0005-0000-0000-00004C220000}"/>
    <cellStyle name="Normal 2 4 2 2 2 3 6 3" xfId="21894" xr:uid="{00000000-0005-0000-0000-00004D220000}"/>
    <cellStyle name="Normal 2 4 2 2 2 3 7" xfId="32115" xr:uid="{00000000-0005-0000-0000-00004E220000}"/>
    <cellStyle name="Normal 2 4 2 2 2 3 8" xfId="16881" xr:uid="{00000000-0005-0000-0000-00004F220000}"/>
    <cellStyle name="Normal 2 4 2 2 2 4" xfId="2139" xr:uid="{00000000-0005-0000-0000-000050220000}"/>
    <cellStyle name="Normal 2 4 2 2 2 4 2" xfId="3829" xr:uid="{00000000-0005-0000-0000-000051220000}"/>
    <cellStyle name="Normal 2 4 2 2 2 4 2 2" xfId="13902" xr:uid="{00000000-0005-0000-0000-000052220000}"/>
    <cellStyle name="Normal 2 4 2 2 2 4 2 2 2" xfId="44233" xr:uid="{00000000-0005-0000-0000-000053220000}"/>
    <cellStyle name="Normal 2 4 2 2 2 4 2 2 3" xfId="29000" xr:uid="{00000000-0005-0000-0000-000054220000}"/>
    <cellStyle name="Normal 2 4 2 2 2 4 2 3" xfId="8882" xr:uid="{00000000-0005-0000-0000-000055220000}"/>
    <cellStyle name="Normal 2 4 2 2 2 4 2 3 2" xfId="39216" xr:uid="{00000000-0005-0000-0000-000056220000}"/>
    <cellStyle name="Normal 2 4 2 2 2 4 2 3 3" xfId="23983" xr:uid="{00000000-0005-0000-0000-000057220000}"/>
    <cellStyle name="Normal 2 4 2 2 2 4 2 4" xfId="34203" xr:uid="{00000000-0005-0000-0000-000058220000}"/>
    <cellStyle name="Normal 2 4 2 2 2 4 2 5" xfId="18970" xr:uid="{00000000-0005-0000-0000-000059220000}"/>
    <cellStyle name="Normal 2 4 2 2 2 4 3" xfId="5521" xr:uid="{00000000-0005-0000-0000-00005A220000}"/>
    <cellStyle name="Normal 2 4 2 2 2 4 3 2" xfId="15573" xr:uid="{00000000-0005-0000-0000-00005B220000}"/>
    <cellStyle name="Normal 2 4 2 2 2 4 3 2 2" xfId="45904" xr:uid="{00000000-0005-0000-0000-00005C220000}"/>
    <cellStyle name="Normal 2 4 2 2 2 4 3 2 3" xfId="30671" xr:uid="{00000000-0005-0000-0000-00005D220000}"/>
    <cellStyle name="Normal 2 4 2 2 2 4 3 3" xfId="10553" xr:uid="{00000000-0005-0000-0000-00005E220000}"/>
    <cellStyle name="Normal 2 4 2 2 2 4 3 3 2" xfId="40887" xr:uid="{00000000-0005-0000-0000-00005F220000}"/>
    <cellStyle name="Normal 2 4 2 2 2 4 3 3 3" xfId="25654" xr:uid="{00000000-0005-0000-0000-000060220000}"/>
    <cellStyle name="Normal 2 4 2 2 2 4 3 4" xfId="35874" xr:uid="{00000000-0005-0000-0000-000061220000}"/>
    <cellStyle name="Normal 2 4 2 2 2 4 3 5" xfId="20641" xr:uid="{00000000-0005-0000-0000-000062220000}"/>
    <cellStyle name="Normal 2 4 2 2 2 4 4" xfId="12231" xr:uid="{00000000-0005-0000-0000-000063220000}"/>
    <cellStyle name="Normal 2 4 2 2 2 4 4 2" xfId="42562" xr:uid="{00000000-0005-0000-0000-000064220000}"/>
    <cellStyle name="Normal 2 4 2 2 2 4 4 3" xfId="27329" xr:uid="{00000000-0005-0000-0000-000065220000}"/>
    <cellStyle name="Normal 2 4 2 2 2 4 5" xfId="7210" xr:uid="{00000000-0005-0000-0000-000066220000}"/>
    <cellStyle name="Normal 2 4 2 2 2 4 5 2" xfId="37545" xr:uid="{00000000-0005-0000-0000-000067220000}"/>
    <cellStyle name="Normal 2 4 2 2 2 4 5 3" xfId="22312" xr:uid="{00000000-0005-0000-0000-000068220000}"/>
    <cellStyle name="Normal 2 4 2 2 2 4 6" xfId="32533" xr:uid="{00000000-0005-0000-0000-000069220000}"/>
    <cellStyle name="Normal 2 4 2 2 2 4 7" xfId="17299" xr:uid="{00000000-0005-0000-0000-00006A220000}"/>
    <cellStyle name="Normal 2 4 2 2 2 5" xfId="2992" xr:uid="{00000000-0005-0000-0000-00006B220000}"/>
    <cellStyle name="Normal 2 4 2 2 2 5 2" xfId="13066" xr:uid="{00000000-0005-0000-0000-00006C220000}"/>
    <cellStyle name="Normal 2 4 2 2 2 5 2 2" xfId="43397" xr:uid="{00000000-0005-0000-0000-00006D220000}"/>
    <cellStyle name="Normal 2 4 2 2 2 5 2 3" xfId="28164" xr:uid="{00000000-0005-0000-0000-00006E220000}"/>
    <cellStyle name="Normal 2 4 2 2 2 5 3" xfId="8046" xr:uid="{00000000-0005-0000-0000-00006F220000}"/>
    <cellStyle name="Normal 2 4 2 2 2 5 3 2" xfId="38380" xr:uid="{00000000-0005-0000-0000-000070220000}"/>
    <cellStyle name="Normal 2 4 2 2 2 5 3 3" xfId="23147" xr:uid="{00000000-0005-0000-0000-000071220000}"/>
    <cellStyle name="Normal 2 4 2 2 2 5 4" xfId="33367" xr:uid="{00000000-0005-0000-0000-000072220000}"/>
    <cellStyle name="Normal 2 4 2 2 2 5 5" xfId="18134" xr:uid="{00000000-0005-0000-0000-000073220000}"/>
    <cellStyle name="Normal 2 4 2 2 2 6" xfId="4685" xr:uid="{00000000-0005-0000-0000-000074220000}"/>
    <cellStyle name="Normal 2 4 2 2 2 6 2" xfId="14737" xr:uid="{00000000-0005-0000-0000-000075220000}"/>
    <cellStyle name="Normal 2 4 2 2 2 6 2 2" xfId="45068" xr:uid="{00000000-0005-0000-0000-000076220000}"/>
    <cellStyle name="Normal 2 4 2 2 2 6 2 3" xfId="29835" xr:uid="{00000000-0005-0000-0000-000077220000}"/>
    <cellStyle name="Normal 2 4 2 2 2 6 3" xfId="9717" xr:uid="{00000000-0005-0000-0000-000078220000}"/>
    <cellStyle name="Normal 2 4 2 2 2 6 3 2" xfId="40051" xr:uid="{00000000-0005-0000-0000-000079220000}"/>
    <cellStyle name="Normal 2 4 2 2 2 6 3 3" xfId="24818" xr:uid="{00000000-0005-0000-0000-00007A220000}"/>
    <cellStyle name="Normal 2 4 2 2 2 6 4" xfId="35038" xr:uid="{00000000-0005-0000-0000-00007B220000}"/>
    <cellStyle name="Normal 2 4 2 2 2 6 5" xfId="19805" xr:uid="{00000000-0005-0000-0000-00007C220000}"/>
    <cellStyle name="Normal 2 4 2 2 2 7" xfId="11395" xr:uid="{00000000-0005-0000-0000-00007D220000}"/>
    <cellStyle name="Normal 2 4 2 2 2 7 2" xfId="41726" xr:uid="{00000000-0005-0000-0000-00007E220000}"/>
    <cellStyle name="Normal 2 4 2 2 2 7 3" xfId="26493" xr:uid="{00000000-0005-0000-0000-00007F220000}"/>
    <cellStyle name="Normal 2 4 2 2 2 8" xfId="6374" xr:uid="{00000000-0005-0000-0000-000080220000}"/>
    <cellStyle name="Normal 2 4 2 2 2 8 2" xfId="36709" xr:uid="{00000000-0005-0000-0000-000081220000}"/>
    <cellStyle name="Normal 2 4 2 2 2 8 3" xfId="21476" xr:uid="{00000000-0005-0000-0000-000082220000}"/>
    <cellStyle name="Normal 2 4 2 2 2 9" xfId="31697" xr:uid="{00000000-0005-0000-0000-000083220000}"/>
    <cellStyle name="Normal 2 4 2 2 3" xfId="1401" xr:uid="{00000000-0005-0000-0000-000084220000}"/>
    <cellStyle name="Normal 2 4 2 2 3 2" xfId="1822" xr:uid="{00000000-0005-0000-0000-000085220000}"/>
    <cellStyle name="Normal 2 4 2 2 3 2 2" xfId="2661" xr:uid="{00000000-0005-0000-0000-000086220000}"/>
    <cellStyle name="Normal 2 4 2 2 3 2 2 2" xfId="4351" xr:uid="{00000000-0005-0000-0000-000087220000}"/>
    <cellStyle name="Normal 2 4 2 2 3 2 2 2 2" xfId="14424" xr:uid="{00000000-0005-0000-0000-000088220000}"/>
    <cellStyle name="Normal 2 4 2 2 3 2 2 2 2 2" xfId="44755" xr:uid="{00000000-0005-0000-0000-000089220000}"/>
    <cellStyle name="Normal 2 4 2 2 3 2 2 2 2 3" xfId="29522" xr:uid="{00000000-0005-0000-0000-00008A220000}"/>
    <cellStyle name="Normal 2 4 2 2 3 2 2 2 3" xfId="9404" xr:uid="{00000000-0005-0000-0000-00008B220000}"/>
    <cellStyle name="Normal 2 4 2 2 3 2 2 2 3 2" xfId="39738" xr:uid="{00000000-0005-0000-0000-00008C220000}"/>
    <cellStyle name="Normal 2 4 2 2 3 2 2 2 3 3" xfId="24505" xr:uid="{00000000-0005-0000-0000-00008D220000}"/>
    <cellStyle name="Normal 2 4 2 2 3 2 2 2 4" xfId="34725" xr:uid="{00000000-0005-0000-0000-00008E220000}"/>
    <cellStyle name="Normal 2 4 2 2 3 2 2 2 5" xfId="19492" xr:uid="{00000000-0005-0000-0000-00008F220000}"/>
    <cellStyle name="Normal 2 4 2 2 3 2 2 3" xfId="6043" xr:uid="{00000000-0005-0000-0000-000090220000}"/>
    <cellStyle name="Normal 2 4 2 2 3 2 2 3 2" xfId="16095" xr:uid="{00000000-0005-0000-0000-000091220000}"/>
    <cellStyle name="Normal 2 4 2 2 3 2 2 3 2 2" xfId="46426" xr:uid="{00000000-0005-0000-0000-000092220000}"/>
    <cellStyle name="Normal 2 4 2 2 3 2 2 3 2 3" xfId="31193" xr:uid="{00000000-0005-0000-0000-000093220000}"/>
    <cellStyle name="Normal 2 4 2 2 3 2 2 3 3" xfId="11075" xr:uid="{00000000-0005-0000-0000-000094220000}"/>
    <cellStyle name="Normal 2 4 2 2 3 2 2 3 3 2" xfId="41409" xr:uid="{00000000-0005-0000-0000-000095220000}"/>
    <cellStyle name="Normal 2 4 2 2 3 2 2 3 3 3" xfId="26176" xr:uid="{00000000-0005-0000-0000-000096220000}"/>
    <cellStyle name="Normal 2 4 2 2 3 2 2 3 4" xfId="36396" xr:uid="{00000000-0005-0000-0000-000097220000}"/>
    <cellStyle name="Normal 2 4 2 2 3 2 2 3 5" xfId="21163" xr:uid="{00000000-0005-0000-0000-000098220000}"/>
    <cellStyle name="Normal 2 4 2 2 3 2 2 4" xfId="12753" xr:uid="{00000000-0005-0000-0000-000099220000}"/>
    <cellStyle name="Normal 2 4 2 2 3 2 2 4 2" xfId="43084" xr:uid="{00000000-0005-0000-0000-00009A220000}"/>
    <cellStyle name="Normal 2 4 2 2 3 2 2 4 3" xfId="27851" xr:uid="{00000000-0005-0000-0000-00009B220000}"/>
    <cellStyle name="Normal 2 4 2 2 3 2 2 5" xfId="7732" xr:uid="{00000000-0005-0000-0000-00009C220000}"/>
    <cellStyle name="Normal 2 4 2 2 3 2 2 5 2" xfId="38067" xr:uid="{00000000-0005-0000-0000-00009D220000}"/>
    <cellStyle name="Normal 2 4 2 2 3 2 2 5 3" xfId="22834" xr:uid="{00000000-0005-0000-0000-00009E220000}"/>
    <cellStyle name="Normal 2 4 2 2 3 2 2 6" xfId="33055" xr:uid="{00000000-0005-0000-0000-00009F220000}"/>
    <cellStyle name="Normal 2 4 2 2 3 2 2 7" xfId="17821" xr:uid="{00000000-0005-0000-0000-0000A0220000}"/>
    <cellStyle name="Normal 2 4 2 2 3 2 3" xfId="3514" xr:uid="{00000000-0005-0000-0000-0000A1220000}"/>
    <cellStyle name="Normal 2 4 2 2 3 2 3 2" xfId="13588" xr:uid="{00000000-0005-0000-0000-0000A2220000}"/>
    <cellStyle name="Normal 2 4 2 2 3 2 3 2 2" xfId="43919" xr:uid="{00000000-0005-0000-0000-0000A3220000}"/>
    <cellStyle name="Normal 2 4 2 2 3 2 3 2 3" xfId="28686" xr:uid="{00000000-0005-0000-0000-0000A4220000}"/>
    <cellStyle name="Normal 2 4 2 2 3 2 3 3" xfId="8568" xr:uid="{00000000-0005-0000-0000-0000A5220000}"/>
    <cellStyle name="Normal 2 4 2 2 3 2 3 3 2" xfId="38902" xr:uid="{00000000-0005-0000-0000-0000A6220000}"/>
    <cellStyle name="Normal 2 4 2 2 3 2 3 3 3" xfId="23669" xr:uid="{00000000-0005-0000-0000-0000A7220000}"/>
    <cellStyle name="Normal 2 4 2 2 3 2 3 4" xfId="33889" xr:uid="{00000000-0005-0000-0000-0000A8220000}"/>
    <cellStyle name="Normal 2 4 2 2 3 2 3 5" xfId="18656" xr:uid="{00000000-0005-0000-0000-0000A9220000}"/>
    <cellStyle name="Normal 2 4 2 2 3 2 4" xfId="5207" xr:uid="{00000000-0005-0000-0000-0000AA220000}"/>
    <cellStyle name="Normal 2 4 2 2 3 2 4 2" xfId="15259" xr:uid="{00000000-0005-0000-0000-0000AB220000}"/>
    <cellStyle name="Normal 2 4 2 2 3 2 4 2 2" xfId="45590" xr:uid="{00000000-0005-0000-0000-0000AC220000}"/>
    <cellStyle name="Normal 2 4 2 2 3 2 4 2 3" xfId="30357" xr:uid="{00000000-0005-0000-0000-0000AD220000}"/>
    <cellStyle name="Normal 2 4 2 2 3 2 4 3" xfId="10239" xr:uid="{00000000-0005-0000-0000-0000AE220000}"/>
    <cellStyle name="Normal 2 4 2 2 3 2 4 3 2" xfId="40573" xr:uid="{00000000-0005-0000-0000-0000AF220000}"/>
    <cellStyle name="Normal 2 4 2 2 3 2 4 3 3" xfId="25340" xr:uid="{00000000-0005-0000-0000-0000B0220000}"/>
    <cellStyle name="Normal 2 4 2 2 3 2 4 4" xfId="35560" xr:uid="{00000000-0005-0000-0000-0000B1220000}"/>
    <cellStyle name="Normal 2 4 2 2 3 2 4 5" xfId="20327" xr:uid="{00000000-0005-0000-0000-0000B2220000}"/>
    <cellStyle name="Normal 2 4 2 2 3 2 5" xfId="11917" xr:uid="{00000000-0005-0000-0000-0000B3220000}"/>
    <cellStyle name="Normal 2 4 2 2 3 2 5 2" xfId="42248" xr:uid="{00000000-0005-0000-0000-0000B4220000}"/>
    <cellStyle name="Normal 2 4 2 2 3 2 5 3" xfId="27015" xr:uid="{00000000-0005-0000-0000-0000B5220000}"/>
    <cellStyle name="Normal 2 4 2 2 3 2 6" xfId="6896" xr:uid="{00000000-0005-0000-0000-0000B6220000}"/>
    <cellStyle name="Normal 2 4 2 2 3 2 6 2" xfId="37231" xr:uid="{00000000-0005-0000-0000-0000B7220000}"/>
    <cellStyle name="Normal 2 4 2 2 3 2 6 3" xfId="21998" xr:uid="{00000000-0005-0000-0000-0000B8220000}"/>
    <cellStyle name="Normal 2 4 2 2 3 2 7" xfId="32219" xr:uid="{00000000-0005-0000-0000-0000B9220000}"/>
    <cellStyle name="Normal 2 4 2 2 3 2 8" xfId="16985" xr:uid="{00000000-0005-0000-0000-0000BA220000}"/>
    <cellStyle name="Normal 2 4 2 2 3 3" xfId="2243" xr:uid="{00000000-0005-0000-0000-0000BB220000}"/>
    <cellStyle name="Normal 2 4 2 2 3 3 2" xfId="3933" xr:uid="{00000000-0005-0000-0000-0000BC220000}"/>
    <cellStyle name="Normal 2 4 2 2 3 3 2 2" xfId="14006" xr:uid="{00000000-0005-0000-0000-0000BD220000}"/>
    <cellStyle name="Normal 2 4 2 2 3 3 2 2 2" xfId="44337" xr:uid="{00000000-0005-0000-0000-0000BE220000}"/>
    <cellStyle name="Normal 2 4 2 2 3 3 2 2 3" xfId="29104" xr:uid="{00000000-0005-0000-0000-0000BF220000}"/>
    <cellStyle name="Normal 2 4 2 2 3 3 2 3" xfId="8986" xr:uid="{00000000-0005-0000-0000-0000C0220000}"/>
    <cellStyle name="Normal 2 4 2 2 3 3 2 3 2" xfId="39320" xr:uid="{00000000-0005-0000-0000-0000C1220000}"/>
    <cellStyle name="Normal 2 4 2 2 3 3 2 3 3" xfId="24087" xr:uid="{00000000-0005-0000-0000-0000C2220000}"/>
    <cellStyle name="Normal 2 4 2 2 3 3 2 4" xfId="34307" xr:uid="{00000000-0005-0000-0000-0000C3220000}"/>
    <cellStyle name="Normal 2 4 2 2 3 3 2 5" xfId="19074" xr:uid="{00000000-0005-0000-0000-0000C4220000}"/>
    <cellStyle name="Normal 2 4 2 2 3 3 3" xfId="5625" xr:uid="{00000000-0005-0000-0000-0000C5220000}"/>
    <cellStyle name="Normal 2 4 2 2 3 3 3 2" xfId="15677" xr:uid="{00000000-0005-0000-0000-0000C6220000}"/>
    <cellStyle name="Normal 2 4 2 2 3 3 3 2 2" xfId="46008" xr:uid="{00000000-0005-0000-0000-0000C7220000}"/>
    <cellStyle name="Normal 2 4 2 2 3 3 3 2 3" xfId="30775" xr:uid="{00000000-0005-0000-0000-0000C8220000}"/>
    <cellStyle name="Normal 2 4 2 2 3 3 3 3" xfId="10657" xr:uid="{00000000-0005-0000-0000-0000C9220000}"/>
    <cellStyle name="Normal 2 4 2 2 3 3 3 3 2" xfId="40991" xr:uid="{00000000-0005-0000-0000-0000CA220000}"/>
    <cellStyle name="Normal 2 4 2 2 3 3 3 3 3" xfId="25758" xr:uid="{00000000-0005-0000-0000-0000CB220000}"/>
    <cellStyle name="Normal 2 4 2 2 3 3 3 4" xfId="35978" xr:uid="{00000000-0005-0000-0000-0000CC220000}"/>
    <cellStyle name="Normal 2 4 2 2 3 3 3 5" xfId="20745" xr:uid="{00000000-0005-0000-0000-0000CD220000}"/>
    <cellStyle name="Normal 2 4 2 2 3 3 4" xfId="12335" xr:uid="{00000000-0005-0000-0000-0000CE220000}"/>
    <cellStyle name="Normal 2 4 2 2 3 3 4 2" xfId="42666" xr:uid="{00000000-0005-0000-0000-0000CF220000}"/>
    <cellStyle name="Normal 2 4 2 2 3 3 4 3" xfId="27433" xr:uid="{00000000-0005-0000-0000-0000D0220000}"/>
    <cellStyle name="Normal 2 4 2 2 3 3 5" xfId="7314" xr:uid="{00000000-0005-0000-0000-0000D1220000}"/>
    <cellStyle name="Normal 2 4 2 2 3 3 5 2" xfId="37649" xr:uid="{00000000-0005-0000-0000-0000D2220000}"/>
    <cellStyle name="Normal 2 4 2 2 3 3 5 3" xfId="22416" xr:uid="{00000000-0005-0000-0000-0000D3220000}"/>
    <cellStyle name="Normal 2 4 2 2 3 3 6" xfId="32637" xr:uid="{00000000-0005-0000-0000-0000D4220000}"/>
    <cellStyle name="Normal 2 4 2 2 3 3 7" xfId="17403" xr:uid="{00000000-0005-0000-0000-0000D5220000}"/>
    <cellStyle name="Normal 2 4 2 2 3 4" xfId="3096" xr:uid="{00000000-0005-0000-0000-0000D6220000}"/>
    <cellStyle name="Normal 2 4 2 2 3 4 2" xfId="13170" xr:uid="{00000000-0005-0000-0000-0000D7220000}"/>
    <cellStyle name="Normal 2 4 2 2 3 4 2 2" xfId="43501" xr:uid="{00000000-0005-0000-0000-0000D8220000}"/>
    <cellStyle name="Normal 2 4 2 2 3 4 2 3" xfId="28268" xr:uid="{00000000-0005-0000-0000-0000D9220000}"/>
    <cellStyle name="Normal 2 4 2 2 3 4 3" xfId="8150" xr:uid="{00000000-0005-0000-0000-0000DA220000}"/>
    <cellStyle name="Normal 2 4 2 2 3 4 3 2" xfId="38484" xr:uid="{00000000-0005-0000-0000-0000DB220000}"/>
    <cellStyle name="Normal 2 4 2 2 3 4 3 3" xfId="23251" xr:uid="{00000000-0005-0000-0000-0000DC220000}"/>
    <cellStyle name="Normal 2 4 2 2 3 4 4" xfId="33471" xr:uid="{00000000-0005-0000-0000-0000DD220000}"/>
    <cellStyle name="Normal 2 4 2 2 3 4 5" xfId="18238" xr:uid="{00000000-0005-0000-0000-0000DE220000}"/>
    <cellStyle name="Normal 2 4 2 2 3 5" xfId="4789" xr:uid="{00000000-0005-0000-0000-0000DF220000}"/>
    <cellStyle name="Normal 2 4 2 2 3 5 2" xfId="14841" xr:uid="{00000000-0005-0000-0000-0000E0220000}"/>
    <cellStyle name="Normal 2 4 2 2 3 5 2 2" xfId="45172" xr:uid="{00000000-0005-0000-0000-0000E1220000}"/>
    <cellStyle name="Normal 2 4 2 2 3 5 2 3" xfId="29939" xr:uid="{00000000-0005-0000-0000-0000E2220000}"/>
    <cellStyle name="Normal 2 4 2 2 3 5 3" xfId="9821" xr:uid="{00000000-0005-0000-0000-0000E3220000}"/>
    <cellStyle name="Normal 2 4 2 2 3 5 3 2" xfId="40155" xr:uid="{00000000-0005-0000-0000-0000E4220000}"/>
    <cellStyle name="Normal 2 4 2 2 3 5 3 3" xfId="24922" xr:uid="{00000000-0005-0000-0000-0000E5220000}"/>
    <cellStyle name="Normal 2 4 2 2 3 5 4" xfId="35142" xr:uid="{00000000-0005-0000-0000-0000E6220000}"/>
    <cellStyle name="Normal 2 4 2 2 3 5 5" xfId="19909" xr:uid="{00000000-0005-0000-0000-0000E7220000}"/>
    <cellStyle name="Normal 2 4 2 2 3 6" xfId="11499" xr:uid="{00000000-0005-0000-0000-0000E8220000}"/>
    <cellStyle name="Normal 2 4 2 2 3 6 2" xfId="41830" xr:uid="{00000000-0005-0000-0000-0000E9220000}"/>
    <cellStyle name="Normal 2 4 2 2 3 6 3" xfId="26597" xr:uid="{00000000-0005-0000-0000-0000EA220000}"/>
    <cellStyle name="Normal 2 4 2 2 3 7" xfId="6478" xr:uid="{00000000-0005-0000-0000-0000EB220000}"/>
    <cellStyle name="Normal 2 4 2 2 3 7 2" xfId="36813" xr:uid="{00000000-0005-0000-0000-0000EC220000}"/>
    <cellStyle name="Normal 2 4 2 2 3 7 3" xfId="21580" xr:uid="{00000000-0005-0000-0000-0000ED220000}"/>
    <cellStyle name="Normal 2 4 2 2 3 8" xfId="31801" xr:uid="{00000000-0005-0000-0000-0000EE220000}"/>
    <cellStyle name="Normal 2 4 2 2 3 9" xfId="16567" xr:uid="{00000000-0005-0000-0000-0000EF220000}"/>
    <cellStyle name="Normal 2 4 2 2 4" xfId="1614" xr:uid="{00000000-0005-0000-0000-0000F0220000}"/>
    <cellStyle name="Normal 2 4 2 2 4 2" xfId="2453" xr:uid="{00000000-0005-0000-0000-0000F1220000}"/>
    <cellStyle name="Normal 2 4 2 2 4 2 2" xfId="4143" xr:uid="{00000000-0005-0000-0000-0000F2220000}"/>
    <cellStyle name="Normal 2 4 2 2 4 2 2 2" xfId="14216" xr:uid="{00000000-0005-0000-0000-0000F3220000}"/>
    <cellStyle name="Normal 2 4 2 2 4 2 2 2 2" xfId="44547" xr:uid="{00000000-0005-0000-0000-0000F4220000}"/>
    <cellStyle name="Normal 2 4 2 2 4 2 2 2 3" xfId="29314" xr:uid="{00000000-0005-0000-0000-0000F5220000}"/>
    <cellStyle name="Normal 2 4 2 2 4 2 2 3" xfId="9196" xr:uid="{00000000-0005-0000-0000-0000F6220000}"/>
    <cellStyle name="Normal 2 4 2 2 4 2 2 3 2" xfId="39530" xr:uid="{00000000-0005-0000-0000-0000F7220000}"/>
    <cellStyle name="Normal 2 4 2 2 4 2 2 3 3" xfId="24297" xr:uid="{00000000-0005-0000-0000-0000F8220000}"/>
    <cellStyle name="Normal 2 4 2 2 4 2 2 4" xfId="34517" xr:uid="{00000000-0005-0000-0000-0000F9220000}"/>
    <cellStyle name="Normal 2 4 2 2 4 2 2 5" xfId="19284" xr:uid="{00000000-0005-0000-0000-0000FA220000}"/>
    <cellStyle name="Normal 2 4 2 2 4 2 3" xfId="5835" xr:uid="{00000000-0005-0000-0000-0000FB220000}"/>
    <cellStyle name="Normal 2 4 2 2 4 2 3 2" xfId="15887" xr:uid="{00000000-0005-0000-0000-0000FC220000}"/>
    <cellStyle name="Normal 2 4 2 2 4 2 3 2 2" xfId="46218" xr:uid="{00000000-0005-0000-0000-0000FD220000}"/>
    <cellStyle name="Normal 2 4 2 2 4 2 3 2 3" xfId="30985" xr:uid="{00000000-0005-0000-0000-0000FE220000}"/>
    <cellStyle name="Normal 2 4 2 2 4 2 3 3" xfId="10867" xr:uid="{00000000-0005-0000-0000-0000FF220000}"/>
    <cellStyle name="Normal 2 4 2 2 4 2 3 3 2" xfId="41201" xr:uid="{00000000-0005-0000-0000-000000230000}"/>
    <cellStyle name="Normal 2 4 2 2 4 2 3 3 3" xfId="25968" xr:uid="{00000000-0005-0000-0000-000001230000}"/>
    <cellStyle name="Normal 2 4 2 2 4 2 3 4" xfId="36188" xr:uid="{00000000-0005-0000-0000-000002230000}"/>
    <cellStyle name="Normal 2 4 2 2 4 2 3 5" xfId="20955" xr:uid="{00000000-0005-0000-0000-000003230000}"/>
    <cellStyle name="Normal 2 4 2 2 4 2 4" xfId="12545" xr:uid="{00000000-0005-0000-0000-000004230000}"/>
    <cellStyle name="Normal 2 4 2 2 4 2 4 2" xfId="42876" xr:uid="{00000000-0005-0000-0000-000005230000}"/>
    <cellStyle name="Normal 2 4 2 2 4 2 4 3" xfId="27643" xr:uid="{00000000-0005-0000-0000-000006230000}"/>
    <cellStyle name="Normal 2 4 2 2 4 2 5" xfId="7524" xr:uid="{00000000-0005-0000-0000-000007230000}"/>
    <cellStyle name="Normal 2 4 2 2 4 2 5 2" xfId="37859" xr:uid="{00000000-0005-0000-0000-000008230000}"/>
    <cellStyle name="Normal 2 4 2 2 4 2 5 3" xfId="22626" xr:uid="{00000000-0005-0000-0000-000009230000}"/>
    <cellStyle name="Normal 2 4 2 2 4 2 6" xfId="32847" xr:uid="{00000000-0005-0000-0000-00000A230000}"/>
    <cellStyle name="Normal 2 4 2 2 4 2 7" xfId="17613" xr:uid="{00000000-0005-0000-0000-00000B230000}"/>
    <cellStyle name="Normal 2 4 2 2 4 3" xfId="3306" xr:uid="{00000000-0005-0000-0000-00000C230000}"/>
    <cellStyle name="Normal 2 4 2 2 4 3 2" xfId="13380" xr:uid="{00000000-0005-0000-0000-00000D230000}"/>
    <cellStyle name="Normal 2 4 2 2 4 3 2 2" xfId="43711" xr:uid="{00000000-0005-0000-0000-00000E230000}"/>
    <cellStyle name="Normal 2 4 2 2 4 3 2 3" xfId="28478" xr:uid="{00000000-0005-0000-0000-00000F230000}"/>
    <cellStyle name="Normal 2 4 2 2 4 3 3" xfId="8360" xr:uid="{00000000-0005-0000-0000-000010230000}"/>
    <cellStyle name="Normal 2 4 2 2 4 3 3 2" xfId="38694" xr:uid="{00000000-0005-0000-0000-000011230000}"/>
    <cellStyle name="Normal 2 4 2 2 4 3 3 3" xfId="23461" xr:uid="{00000000-0005-0000-0000-000012230000}"/>
    <cellStyle name="Normal 2 4 2 2 4 3 4" xfId="33681" xr:uid="{00000000-0005-0000-0000-000013230000}"/>
    <cellStyle name="Normal 2 4 2 2 4 3 5" xfId="18448" xr:uid="{00000000-0005-0000-0000-000014230000}"/>
    <cellStyle name="Normal 2 4 2 2 4 4" xfId="4999" xr:uid="{00000000-0005-0000-0000-000015230000}"/>
    <cellStyle name="Normal 2 4 2 2 4 4 2" xfId="15051" xr:uid="{00000000-0005-0000-0000-000016230000}"/>
    <cellStyle name="Normal 2 4 2 2 4 4 2 2" xfId="45382" xr:uid="{00000000-0005-0000-0000-000017230000}"/>
    <cellStyle name="Normal 2 4 2 2 4 4 2 3" xfId="30149" xr:uid="{00000000-0005-0000-0000-000018230000}"/>
    <cellStyle name="Normal 2 4 2 2 4 4 3" xfId="10031" xr:uid="{00000000-0005-0000-0000-000019230000}"/>
    <cellStyle name="Normal 2 4 2 2 4 4 3 2" xfId="40365" xr:uid="{00000000-0005-0000-0000-00001A230000}"/>
    <cellStyle name="Normal 2 4 2 2 4 4 3 3" xfId="25132" xr:uid="{00000000-0005-0000-0000-00001B230000}"/>
    <cellStyle name="Normal 2 4 2 2 4 4 4" xfId="35352" xr:uid="{00000000-0005-0000-0000-00001C230000}"/>
    <cellStyle name="Normal 2 4 2 2 4 4 5" xfId="20119" xr:uid="{00000000-0005-0000-0000-00001D230000}"/>
    <cellStyle name="Normal 2 4 2 2 4 5" xfId="11709" xr:uid="{00000000-0005-0000-0000-00001E230000}"/>
    <cellStyle name="Normal 2 4 2 2 4 5 2" xfId="42040" xr:uid="{00000000-0005-0000-0000-00001F230000}"/>
    <cellStyle name="Normal 2 4 2 2 4 5 3" xfId="26807" xr:uid="{00000000-0005-0000-0000-000020230000}"/>
    <cellStyle name="Normal 2 4 2 2 4 6" xfId="6688" xr:uid="{00000000-0005-0000-0000-000021230000}"/>
    <cellStyle name="Normal 2 4 2 2 4 6 2" xfId="37023" xr:uid="{00000000-0005-0000-0000-000022230000}"/>
    <cellStyle name="Normal 2 4 2 2 4 6 3" xfId="21790" xr:uid="{00000000-0005-0000-0000-000023230000}"/>
    <cellStyle name="Normal 2 4 2 2 4 7" xfId="32011" xr:uid="{00000000-0005-0000-0000-000024230000}"/>
    <cellStyle name="Normal 2 4 2 2 4 8" xfId="16777" xr:uid="{00000000-0005-0000-0000-000025230000}"/>
    <cellStyle name="Normal 2 4 2 2 5" xfId="2035" xr:uid="{00000000-0005-0000-0000-000026230000}"/>
    <cellStyle name="Normal 2 4 2 2 5 2" xfId="3725" xr:uid="{00000000-0005-0000-0000-000027230000}"/>
    <cellStyle name="Normal 2 4 2 2 5 2 2" xfId="13798" xr:uid="{00000000-0005-0000-0000-000028230000}"/>
    <cellStyle name="Normal 2 4 2 2 5 2 2 2" xfId="44129" xr:uid="{00000000-0005-0000-0000-000029230000}"/>
    <cellStyle name="Normal 2 4 2 2 5 2 2 3" xfId="28896" xr:uid="{00000000-0005-0000-0000-00002A230000}"/>
    <cellStyle name="Normal 2 4 2 2 5 2 3" xfId="8778" xr:uid="{00000000-0005-0000-0000-00002B230000}"/>
    <cellStyle name="Normal 2 4 2 2 5 2 3 2" xfId="39112" xr:uid="{00000000-0005-0000-0000-00002C230000}"/>
    <cellStyle name="Normal 2 4 2 2 5 2 3 3" xfId="23879" xr:uid="{00000000-0005-0000-0000-00002D230000}"/>
    <cellStyle name="Normal 2 4 2 2 5 2 4" xfId="34099" xr:uid="{00000000-0005-0000-0000-00002E230000}"/>
    <cellStyle name="Normal 2 4 2 2 5 2 5" xfId="18866" xr:uid="{00000000-0005-0000-0000-00002F230000}"/>
    <cellStyle name="Normal 2 4 2 2 5 3" xfId="5417" xr:uid="{00000000-0005-0000-0000-000030230000}"/>
    <cellStyle name="Normal 2 4 2 2 5 3 2" xfId="15469" xr:uid="{00000000-0005-0000-0000-000031230000}"/>
    <cellStyle name="Normal 2 4 2 2 5 3 2 2" xfId="45800" xr:uid="{00000000-0005-0000-0000-000032230000}"/>
    <cellStyle name="Normal 2 4 2 2 5 3 2 3" xfId="30567" xr:uid="{00000000-0005-0000-0000-000033230000}"/>
    <cellStyle name="Normal 2 4 2 2 5 3 3" xfId="10449" xr:uid="{00000000-0005-0000-0000-000034230000}"/>
    <cellStyle name="Normal 2 4 2 2 5 3 3 2" xfId="40783" xr:uid="{00000000-0005-0000-0000-000035230000}"/>
    <cellStyle name="Normal 2 4 2 2 5 3 3 3" xfId="25550" xr:uid="{00000000-0005-0000-0000-000036230000}"/>
    <cellStyle name="Normal 2 4 2 2 5 3 4" xfId="35770" xr:uid="{00000000-0005-0000-0000-000037230000}"/>
    <cellStyle name="Normal 2 4 2 2 5 3 5" xfId="20537" xr:uid="{00000000-0005-0000-0000-000038230000}"/>
    <cellStyle name="Normal 2 4 2 2 5 4" xfId="12127" xr:uid="{00000000-0005-0000-0000-000039230000}"/>
    <cellStyle name="Normal 2 4 2 2 5 4 2" xfId="42458" xr:uid="{00000000-0005-0000-0000-00003A230000}"/>
    <cellStyle name="Normal 2 4 2 2 5 4 3" xfId="27225" xr:uid="{00000000-0005-0000-0000-00003B230000}"/>
    <cellStyle name="Normal 2 4 2 2 5 5" xfId="7106" xr:uid="{00000000-0005-0000-0000-00003C230000}"/>
    <cellStyle name="Normal 2 4 2 2 5 5 2" xfId="37441" xr:uid="{00000000-0005-0000-0000-00003D230000}"/>
    <cellStyle name="Normal 2 4 2 2 5 5 3" xfId="22208" xr:uid="{00000000-0005-0000-0000-00003E230000}"/>
    <cellStyle name="Normal 2 4 2 2 5 6" xfId="32429" xr:uid="{00000000-0005-0000-0000-00003F230000}"/>
    <cellStyle name="Normal 2 4 2 2 5 7" xfId="17195" xr:uid="{00000000-0005-0000-0000-000040230000}"/>
    <cellStyle name="Normal 2 4 2 2 6" xfId="2888" xr:uid="{00000000-0005-0000-0000-000041230000}"/>
    <cellStyle name="Normal 2 4 2 2 6 2" xfId="12962" xr:uid="{00000000-0005-0000-0000-000042230000}"/>
    <cellStyle name="Normal 2 4 2 2 6 2 2" xfId="43293" xr:uid="{00000000-0005-0000-0000-000043230000}"/>
    <cellStyle name="Normal 2 4 2 2 6 2 3" xfId="28060" xr:uid="{00000000-0005-0000-0000-000044230000}"/>
    <cellStyle name="Normal 2 4 2 2 6 3" xfId="7942" xr:uid="{00000000-0005-0000-0000-000045230000}"/>
    <cellStyle name="Normal 2 4 2 2 6 3 2" xfId="38276" xr:uid="{00000000-0005-0000-0000-000046230000}"/>
    <cellStyle name="Normal 2 4 2 2 6 3 3" xfId="23043" xr:uid="{00000000-0005-0000-0000-000047230000}"/>
    <cellStyle name="Normal 2 4 2 2 6 4" xfId="33263" xr:uid="{00000000-0005-0000-0000-000048230000}"/>
    <cellStyle name="Normal 2 4 2 2 6 5" xfId="18030" xr:uid="{00000000-0005-0000-0000-000049230000}"/>
    <cellStyle name="Normal 2 4 2 2 7" xfId="4581" xr:uid="{00000000-0005-0000-0000-00004A230000}"/>
    <cellStyle name="Normal 2 4 2 2 7 2" xfId="14633" xr:uid="{00000000-0005-0000-0000-00004B230000}"/>
    <cellStyle name="Normal 2 4 2 2 7 2 2" xfId="44964" xr:uid="{00000000-0005-0000-0000-00004C230000}"/>
    <cellStyle name="Normal 2 4 2 2 7 2 3" xfId="29731" xr:uid="{00000000-0005-0000-0000-00004D230000}"/>
    <cellStyle name="Normal 2 4 2 2 7 3" xfId="9613" xr:uid="{00000000-0005-0000-0000-00004E230000}"/>
    <cellStyle name="Normal 2 4 2 2 7 3 2" xfId="39947" xr:uid="{00000000-0005-0000-0000-00004F230000}"/>
    <cellStyle name="Normal 2 4 2 2 7 3 3" xfId="24714" xr:uid="{00000000-0005-0000-0000-000050230000}"/>
    <cellStyle name="Normal 2 4 2 2 7 4" xfId="34934" xr:uid="{00000000-0005-0000-0000-000051230000}"/>
    <cellStyle name="Normal 2 4 2 2 7 5" xfId="19701" xr:uid="{00000000-0005-0000-0000-000052230000}"/>
    <cellStyle name="Normal 2 4 2 2 8" xfId="11291" xr:uid="{00000000-0005-0000-0000-000053230000}"/>
    <cellStyle name="Normal 2 4 2 2 8 2" xfId="41622" xr:uid="{00000000-0005-0000-0000-000054230000}"/>
    <cellStyle name="Normal 2 4 2 2 8 3" xfId="26389" xr:uid="{00000000-0005-0000-0000-000055230000}"/>
    <cellStyle name="Normal 2 4 2 2 9" xfId="6270" xr:uid="{00000000-0005-0000-0000-000056230000}"/>
    <cellStyle name="Normal 2 4 2 2 9 2" xfId="36605" xr:uid="{00000000-0005-0000-0000-000057230000}"/>
    <cellStyle name="Normal 2 4 2 2 9 3" xfId="21372" xr:uid="{00000000-0005-0000-0000-000058230000}"/>
    <cellStyle name="Normal 2 4 2 3" xfId="1234" xr:uid="{00000000-0005-0000-0000-000059230000}"/>
    <cellStyle name="Normal 2 4 2 3 10" xfId="16411" xr:uid="{00000000-0005-0000-0000-00005A230000}"/>
    <cellStyle name="Normal 2 4 2 3 2" xfId="1453" xr:uid="{00000000-0005-0000-0000-00005B230000}"/>
    <cellStyle name="Normal 2 4 2 3 2 2" xfId="1874" xr:uid="{00000000-0005-0000-0000-00005C230000}"/>
    <cellStyle name="Normal 2 4 2 3 2 2 2" xfId="2713" xr:uid="{00000000-0005-0000-0000-00005D230000}"/>
    <cellStyle name="Normal 2 4 2 3 2 2 2 2" xfId="4403" xr:uid="{00000000-0005-0000-0000-00005E230000}"/>
    <cellStyle name="Normal 2 4 2 3 2 2 2 2 2" xfId="14476" xr:uid="{00000000-0005-0000-0000-00005F230000}"/>
    <cellStyle name="Normal 2 4 2 3 2 2 2 2 2 2" xfId="44807" xr:uid="{00000000-0005-0000-0000-000060230000}"/>
    <cellStyle name="Normal 2 4 2 3 2 2 2 2 2 3" xfId="29574" xr:uid="{00000000-0005-0000-0000-000061230000}"/>
    <cellStyle name="Normal 2 4 2 3 2 2 2 2 3" xfId="9456" xr:uid="{00000000-0005-0000-0000-000062230000}"/>
    <cellStyle name="Normal 2 4 2 3 2 2 2 2 3 2" xfId="39790" xr:uid="{00000000-0005-0000-0000-000063230000}"/>
    <cellStyle name="Normal 2 4 2 3 2 2 2 2 3 3" xfId="24557" xr:uid="{00000000-0005-0000-0000-000064230000}"/>
    <cellStyle name="Normal 2 4 2 3 2 2 2 2 4" xfId="34777" xr:uid="{00000000-0005-0000-0000-000065230000}"/>
    <cellStyle name="Normal 2 4 2 3 2 2 2 2 5" xfId="19544" xr:uid="{00000000-0005-0000-0000-000066230000}"/>
    <cellStyle name="Normal 2 4 2 3 2 2 2 3" xfId="6095" xr:uid="{00000000-0005-0000-0000-000067230000}"/>
    <cellStyle name="Normal 2 4 2 3 2 2 2 3 2" xfId="16147" xr:uid="{00000000-0005-0000-0000-000068230000}"/>
    <cellStyle name="Normal 2 4 2 3 2 2 2 3 2 2" xfId="46478" xr:uid="{00000000-0005-0000-0000-000069230000}"/>
    <cellStyle name="Normal 2 4 2 3 2 2 2 3 2 3" xfId="31245" xr:uid="{00000000-0005-0000-0000-00006A230000}"/>
    <cellStyle name="Normal 2 4 2 3 2 2 2 3 3" xfId="11127" xr:uid="{00000000-0005-0000-0000-00006B230000}"/>
    <cellStyle name="Normal 2 4 2 3 2 2 2 3 3 2" xfId="41461" xr:uid="{00000000-0005-0000-0000-00006C230000}"/>
    <cellStyle name="Normal 2 4 2 3 2 2 2 3 3 3" xfId="26228" xr:uid="{00000000-0005-0000-0000-00006D230000}"/>
    <cellStyle name="Normal 2 4 2 3 2 2 2 3 4" xfId="36448" xr:uid="{00000000-0005-0000-0000-00006E230000}"/>
    <cellStyle name="Normal 2 4 2 3 2 2 2 3 5" xfId="21215" xr:uid="{00000000-0005-0000-0000-00006F230000}"/>
    <cellStyle name="Normal 2 4 2 3 2 2 2 4" xfId="12805" xr:uid="{00000000-0005-0000-0000-000070230000}"/>
    <cellStyle name="Normal 2 4 2 3 2 2 2 4 2" xfId="43136" xr:uid="{00000000-0005-0000-0000-000071230000}"/>
    <cellStyle name="Normal 2 4 2 3 2 2 2 4 3" xfId="27903" xr:uid="{00000000-0005-0000-0000-000072230000}"/>
    <cellStyle name="Normal 2 4 2 3 2 2 2 5" xfId="7784" xr:uid="{00000000-0005-0000-0000-000073230000}"/>
    <cellStyle name="Normal 2 4 2 3 2 2 2 5 2" xfId="38119" xr:uid="{00000000-0005-0000-0000-000074230000}"/>
    <cellStyle name="Normal 2 4 2 3 2 2 2 5 3" xfId="22886" xr:uid="{00000000-0005-0000-0000-000075230000}"/>
    <cellStyle name="Normal 2 4 2 3 2 2 2 6" xfId="33107" xr:uid="{00000000-0005-0000-0000-000076230000}"/>
    <cellStyle name="Normal 2 4 2 3 2 2 2 7" xfId="17873" xr:uid="{00000000-0005-0000-0000-000077230000}"/>
    <cellStyle name="Normal 2 4 2 3 2 2 3" xfId="3566" xr:uid="{00000000-0005-0000-0000-000078230000}"/>
    <cellStyle name="Normal 2 4 2 3 2 2 3 2" xfId="13640" xr:uid="{00000000-0005-0000-0000-000079230000}"/>
    <cellStyle name="Normal 2 4 2 3 2 2 3 2 2" xfId="43971" xr:uid="{00000000-0005-0000-0000-00007A230000}"/>
    <cellStyle name="Normal 2 4 2 3 2 2 3 2 3" xfId="28738" xr:uid="{00000000-0005-0000-0000-00007B230000}"/>
    <cellStyle name="Normal 2 4 2 3 2 2 3 3" xfId="8620" xr:uid="{00000000-0005-0000-0000-00007C230000}"/>
    <cellStyle name="Normal 2 4 2 3 2 2 3 3 2" xfId="38954" xr:uid="{00000000-0005-0000-0000-00007D230000}"/>
    <cellStyle name="Normal 2 4 2 3 2 2 3 3 3" xfId="23721" xr:uid="{00000000-0005-0000-0000-00007E230000}"/>
    <cellStyle name="Normal 2 4 2 3 2 2 3 4" xfId="33941" xr:uid="{00000000-0005-0000-0000-00007F230000}"/>
    <cellStyle name="Normal 2 4 2 3 2 2 3 5" xfId="18708" xr:uid="{00000000-0005-0000-0000-000080230000}"/>
    <cellStyle name="Normal 2 4 2 3 2 2 4" xfId="5259" xr:uid="{00000000-0005-0000-0000-000081230000}"/>
    <cellStyle name="Normal 2 4 2 3 2 2 4 2" xfId="15311" xr:uid="{00000000-0005-0000-0000-000082230000}"/>
    <cellStyle name="Normal 2 4 2 3 2 2 4 2 2" xfId="45642" xr:uid="{00000000-0005-0000-0000-000083230000}"/>
    <cellStyle name="Normal 2 4 2 3 2 2 4 2 3" xfId="30409" xr:uid="{00000000-0005-0000-0000-000084230000}"/>
    <cellStyle name="Normal 2 4 2 3 2 2 4 3" xfId="10291" xr:uid="{00000000-0005-0000-0000-000085230000}"/>
    <cellStyle name="Normal 2 4 2 3 2 2 4 3 2" xfId="40625" xr:uid="{00000000-0005-0000-0000-000086230000}"/>
    <cellStyle name="Normal 2 4 2 3 2 2 4 3 3" xfId="25392" xr:uid="{00000000-0005-0000-0000-000087230000}"/>
    <cellStyle name="Normal 2 4 2 3 2 2 4 4" xfId="35612" xr:uid="{00000000-0005-0000-0000-000088230000}"/>
    <cellStyle name="Normal 2 4 2 3 2 2 4 5" xfId="20379" xr:uid="{00000000-0005-0000-0000-000089230000}"/>
    <cellStyle name="Normal 2 4 2 3 2 2 5" xfId="11969" xr:uid="{00000000-0005-0000-0000-00008A230000}"/>
    <cellStyle name="Normal 2 4 2 3 2 2 5 2" xfId="42300" xr:uid="{00000000-0005-0000-0000-00008B230000}"/>
    <cellStyle name="Normal 2 4 2 3 2 2 5 3" xfId="27067" xr:uid="{00000000-0005-0000-0000-00008C230000}"/>
    <cellStyle name="Normal 2 4 2 3 2 2 6" xfId="6948" xr:uid="{00000000-0005-0000-0000-00008D230000}"/>
    <cellStyle name="Normal 2 4 2 3 2 2 6 2" xfId="37283" xr:uid="{00000000-0005-0000-0000-00008E230000}"/>
    <cellStyle name="Normal 2 4 2 3 2 2 6 3" xfId="22050" xr:uid="{00000000-0005-0000-0000-00008F230000}"/>
    <cellStyle name="Normal 2 4 2 3 2 2 7" xfId="32271" xr:uid="{00000000-0005-0000-0000-000090230000}"/>
    <cellStyle name="Normal 2 4 2 3 2 2 8" xfId="17037" xr:uid="{00000000-0005-0000-0000-000091230000}"/>
    <cellStyle name="Normal 2 4 2 3 2 3" xfId="2295" xr:uid="{00000000-0005-0000-0000-000092230000}"/>
    <cellStyle name="Normal 2 4 2 3 2 3 2" xfId="3985" xr:uid="{00000000-0005-0000-0000-000093230000}"/>
    <cellStyle name="Normal 2 4 2 3 2 3 2 2" xfId="14058" xr:uid="{00000000-0005-0000-0000-000094230000}"/>
    <cellStyle name="Normal 2 4 2 3 2 3 2 2 2" xfId="44389" xr:uid="{00000000-0005-0000-0000-000095230000}"/>
    <cellStyle name="Normal 2 4 2 3 2 3 2 2 3" xfId="29156" xr:uid="{00000000-0005-0000-0000-000096230000}"/>
    <cellStyle name="Normal 2 4 2 3 2 3 2 3" xfId="9038" xr:uid="{00000000-0005-0000-0000-000097230000}"/>
    <cellStyle name="Normal 2 4 2 3 2 3 2 3 2" xfId="39372" xr:uid="{00000000-0005-0000-0000-000098230000}"/>
    <cellStyle name="Normal 2 4 2 3 2 3 2 3 3" xfId="24139" xr:uid="{00000000-0005-0000-0000-000099230000}"/>
    <cellStyle name="Normal 2 4 2 3 2 3 2 4" xfId="34359" xr:uid="{00000000-0005-0000-0000-00009A230000}"/>
    <cellStyle name="Normal 2 4 2 3 2 3 2 5" xfId="19126" xr:uid="{00000000-0005-0000-0000-00009B230000}"/>
    <cellStyle name="Normal 2 4 2 3 2 3 3" xfId="5677" xr:uid="{00000000-0005-0000-0000-00009C230000}"/>
    <cellStyle name="Normal 2 4 2 3 2 3 3 2" xfId="15729" xr:uid="{00000000-0005-0000-0000-00009D230000}"/>
    <cellStyle name="Normal 2 4 2 3 2 3 3 2 2" xfId="46060" xr:uid="{00000000-0005-0000-0000-00009E230000}"/>
    <cellStyle name="Normal 2 4 2 3 2 3 3 2 3" xfId="30827" xr:uid="{00000000-0005-0000-0000-00009F230000}"/>
    <cellStyle name="Normal 2 4 2 3 2 3 3 3" xfId="10709" xr:uid="{00000000-0005-0000-0000-0000A0230000}"/>
    <cellStyle name="Normal 2 4 2 3 2 3 3 3 2" xfId="41043" xr:uid="{00000000-0005-0000-0000-0000A1230000}"/>
    <cellStyle name="Normal 2 4 2 3 2 3 3 3 3" xfId="25810" xr:uid="{00000000-0005-0000-0000-0000A2230000}"/>
    <cellStyle name="Normal 2 4 2 3 2 3 3 4" xfId="36030" xr:uid="{00000000-0005-0000-0000-0000A3230000}"/>
    <cellStyle name="Normal 2 4 2 3 2 3 3 5" xfId="20797" xr:uid="{00000000-0005-0000-0000-0000A4230000}"/>
    <cellStyle name="Normal 2 4 2 3 2 3 4" xfId="12387" xr:uid="{00000000-0005-0000-0000-0000A5230000}"/>
    <cellStyle name="Normal 2 4 2 3 2 3 4 2" xfId="42718" xr:uid="{00000000-0005-0000-0000-0000A6230000}"/>
    <cellStyle name="Normal 2 4 2 3 2 3 4 3" xfId="27485" xr:uid="{00000000-0005-0000-0000-0000A7230000}"/>
    <cellStyle name="Normal 2 4 2 3 2 3 5" xfId="7366" xr:uid="{00000000-0005-0000-0000-0000A8230000}"/>
    <cellStyle name="Normal 2 4 2 3 2 3 5 2" xfId="37701" xr:uid="{00000000-0005-0000-0000-0000A9230000}"/>
    <cellStyle name="Normal 2 4 2 3 2 3 5 3" xfId="22468" xr:uid="{00000000-0005-0000-0000-0000AA230000}"/>
    <cellStyle name="Normal 2 4 2 3 2 3 6" xfId="32689" xr:uid="{00000000-0005-0000-0000-0000AB230000}"/>
    <cellStyle name="Normal 2 4 2 3 2 3 7" xfId="17455" xr:uid="{00000000-0005-0000-0000-0000AC230000}"/>
    <cellStyle name="Normal 2 4 2 3 2 4" xfId="3148" xr:uid="{00000000-0005-0000-0000-0000AD230000}"/>
    <cellStyle name="Normal 2 4 2 3 2 4 2" xfId="13222" xr:uid="{00000000-0005-0000-0000-0000AE230000}"/>
    <cellStyle name="Normal 2 4 2 3 2 4 2 2" xfId="43553" xr:uid="{00000000-0005-0000-0000-0000AF230000}"/>
    <cellStyle name="Normal 2 4 2 3 2 4 2 3" xfId="28320" xr:uid="{00000000-0005-0000-0000-0000B0230000}"/>
    <cellStyle name="Normal 2 4 2 3 2 4 3" xfId="8202" xr:uid="{00000000-0005-0000-0000-0000B1230000}"/>
    <cellStyle name="Normal 2 4 2 3 2 4 3 2" xfId="38536" xr:uid="{00000000-0005-0000-0000-0000B2230000}"/>
    <cellStyle name="Normal 2 4 2 3 2 4 3 3" xfId="23303" xr:uid="{00000000-0005-0000-0000-0000B3230000}"/>
    <cellStyle name="Normal 2 4 2 3 2 4 4" xfId="33523" xr:uid="{00000000-0005-0000-0000-0000B4230000}"/>
    <cellStyle name="Normal 2 4 2 3 2 4 5" xfId="18290" xr:uid="{00000000-0005-0000-0000-0000B5230000}"/>
    <cellStyle name="Normal 2 4 2 3 2 5" xfId="4841" xr:uid="{00000000-0005-0000-0000-0000B6230000}"/>
    <cellStyle name="Normal 2 4 2 3 2 5 2" xfId="14893" xr:uid="{00000000-0005-0000-0000-0000B7230000}"/>
    <cellStyle name="Normal 2 4 2 3 2 5 2 2" xfId="45224" xr:uid="{00000000-0005-0000-0000-0000B8230000}"/>
    <cellStyle name="Normal 2 4 2 3 2 5 2 3" xfId="29991" xr:uid="{00000000-0005-0000-0000-0000B9230000}"/>
    <cellStyle name="Normal 2 4 2 3 2 5 3" xfId="9873" xr:uid="{00000000-0005-0000-0000-0000BA230000}"/>
    <cellStyle name="Normal 2 4 2 3 2 5 3 2" xfId="40207" xr:uid="{00000000-0005-0000-0000-0000BB230000}"/>
    <cellStyle name="Normal 2 4 2 3 2 5 3 3" xfId="24974" xr:uid="{00000000-0005-0000-0000-0000BC230000}"/>
    <cellStyle name="Normal 2 4 2 3 2 5 4" xfId="35194" xr:uid="{00000000-0005-0000-0000-0000BD230000}"/>
    <cellStyle name="Normal 2 4 2 3 2 5 5" xfId="19961" xr:uid="{00000000-0005-0000-0000-0000BE230000}"/>
    <cellStyle name="Normal 2 4 2 3 2 6" xfId="11551" xr:uid="{00000000-0005-0000-0000-0000BF230000}"/>
    <cellStyle name="Normal 2 4 2 3 2 6 2" xfId="41882" xr:uid="{00000000-0005-0000-0000-0000C0230000}"/>
    <cellStyle name="Normal 2 4 2 3 2 6 3" xfId="26649" xr:uid="{00000000-0005-0000-0000-0000C1230000}"/>
    <cellStyle name="Normal 2 4 2 3 2 7" xfId="6530" xr:uid="{00000000-0005-0000-0000-0000C2230000}"/>
    <cellStyle name="Normal 2 4 2 3 2 7 2" xfId="36865" xr:uid="{00000000-0005-0000-0000-0000C3230000}"/>
    <cellStyle name="Normal 2 4 2 3 2 7 3" xfId="21632" xr:uid="{00000000-0005-0000-0000-0000C4230000}"/>
    <cellStyle name="Normal 2 4 2 3 2 8" xfId="31853" xr:uid="{00000000-0005-0000-0000-0000C5230000}"/>
    <cellStyle name="Normal 2 4 2 3 2 9" xfId="16619" xr:uid="{00000000-0005-0000-0000-0000C6230000}"/>
    <cellStyle name="Normal 2 4 2 3 3" xfId="1666" xr:uid="{00000000-0005-0000-0000-0000C7230000}"/>
    <cellStyle name="Normal 2 4 2 3 3 2" xfId="2505" xr:uid="{00000000-0005-0000-0000-0000C8230000}"/>
    <cellStyle name="Normal 2 4 2 3 3 2 2" xfId="4195" xr:uid="{00000000-0005-0000-0000-0000C9230000}"/>
    <cellStyle name="Normal 2 4 2 3 3 2 2 2" xfId="14268" xr:uid="{00000000-0005-0000-0000-0000CA230000}"/>
    <cellStyle name="Normal 2 4 2 3 3 2 2 2 2" xfId="44599" xr:uid="{00000000-0005-0000-0000-0000CB230000}"/>
    <cellStyle name="Normal 2 4 2 3 3 2 2 2 3" xfId="29366" xr:uid="{00000000-0005-0000-0000-0000CC230000}"/>
    <cellStyle name="Normal 2 4 2 3 3 2 2 3" xfId="9248" xr:uid="{00000000-0005-0000-0000-0000CD230000}"/>
    <cellStyle name="Normal 2 4 2 3 3 2 2 3 2" xfId="39582" xr:uid="{00000000-0005-0000-0000-0000CE230000}"/>
    <cellStyle name="Normal 2 4 2 3 3 2 2 3 3" xfId="24349" xr:uid="{00000000-0005-0000-0000-0000CF230000}"/>
    <cellStyle name="Normal 2 4 2 3 3 2 2 4" xfId="34569" xr:uid="{00000000-0005-0000-0000-0000D0230000}"/>
    <cellStyle name="Normal 2 4 2 3 3 2 2 5" xfId="19336" xr:uid="{00000000-0005-0000-0000-0000D1230000}"/>
    <cellStyle name="Normal 2 4 2 3 3 2 3" xfId="5887" xr:uid="{00000000-0005-0000-0000-0000D2230000}"/>
    <cellStyle name="Normal 2 4 2 3 3 2 3 2" xfId="15939" xr:uid="{00000000-0005-0000-0000-0000D3230000}"/>
    <cellStyle name="Normal 2 4 2 3 3 2 3 2 2" xfId="46270" xr:uid="{00000000-0005-0000-0000-0000D4230000}"/>
    <cellStyle name="Normal 2 4 2 3 3 2 3 2 3" xfId="31037" xr:uid="{00000000-0005-0000-0000-0000D5230000}"/>
    <cellStyle name="Normal 2 4 2 3 3 2 3 3" xfId="10919" xr:uid="{00000000-0005-0000-0000-0000D6230000}"/>
    <cellStyle name="Normal 2 4 2 3 3 2 3 3 2" xfId="41253" xr:uid="{00000000-0005-0000-0000-0000D7230000}"/>
    <cellStyle name="Normal 2 4 2 3 3 2 3 3 3" xfId="26020" xr:uid="{00000000-0005-0000-0000-0000D8230000}"/>
    <cellStyle name="Normal 2 4 2 3 3 2 3 4" xfId="36240" xr:uid="{00000000-0005-0000-0000-0000D9230000}"/>
    <cellStyle name="Normal 2 4 2 3 3 2 3 5" xfId="21007" xr:uid="{00000000-0005-0000-0000-0000DA230000}"/>
    <cellStyle name="Normal 2 4 2 3 3 2 4" xfId="12597" xr:uid="{00000000-0005-0000-0000-0000DB230000}"/>
    <cellStyle name="Normal 2 4 2 3 3 2 4 2" xfId="42928" xr:uid="{00000000-0005-0000-0000-0000DC230000}"/>
    <cellStyle name="Normal 2 4 2 3 3 2 4 3" xfId="27695" xr:uid="{00000000-0005-0000-0000-0000DD230000}"/>
    <cellStyle name="Normal 2 4 2 3 3 2 5" xfId="7576" xr:uid="{00000000-0005-0000-0000-0000DE230000}"/>
    <cellStyle name="Normal 2 4 2 3 3 2 5 2" xfId="37911" xr:uid="{00000000-0005-0000-0000-0000DF230000}"/>
    <cellStyle name="Normal 2 4 2 3 3 2 5 3" xfId="22678" xr:uid="{00000000-0005-0000-0000-0000E0230000}"/>
    <cellStyle name="Normal 2 4 2 3 3 2 6" xfId="32899" xr:uid="{00000000-0005-0000-0000-0000E1230000}"/>
    <cellStyle name="Normal 2 4 2 3 3 2 7" xfId="17665" xr:uid="{00000000-0005-0000-0000-0000E2230000}"/>
    <cellStyle name="Normal 2 4 2 3 3 3" xfId="3358" xr:uid="{00000000-0005-0000-0000-0000E3230000}"/>
    <cellStyle name="Normal 2 4 2 3 3 3 2" xfId="13432" xr:uid="{00000000-0005-0000-0000-0000E4230000}"/>
    <cellStyle name="Normal 2 4 2 3 3 3 2 2" xfId="43763" xr:uid="{00000000-0005-0000-0000-0000E5230000}"/>
    <cellStyle name="Normal 2 4 2 3 3 3 2 3" xfId="28530" xr:uid="{00000000-0005-0000-0000-0000E6230000}"/>
    <cellStyle name="Normal 2 4 2 3 3 3 3" xfId="8412" xr:uid="{00000000-0005-0000-0000-0000E7230000}"/>
    <cellStyle name="Normal 2 4 2 3 3 3 3 2" xfId="38746" xr:uid="{00000000-0005-0000-0000-0000E8230000}"/>
    <cellStyle name="Normal 2 4 2 3 3 3 3 3" xfId="23513" xr:uid="{00000000-0005-0000-0000-0000E9230000}"/>
    <cellStyle name="Normal 2 4 2 3 3 3 4" xfId="33733" xr:uid="{00000000-0005-0000-0000-0000EA230000}"/>
    <cellStyle name="Normal 2 4 2 3 3 3 5" xfId="18500" xr:uid="{00000000-0005-0000-0000-0000EB230000}"/>
    <cellStyle name="Normal 2 4 2 3 3 4" xfId="5051" xr:uid="{00000000-0005-0000-0000-0000EC230000}"/>
    <cellStyle name="Normal 2 4 2 3 3 4 2" xfId="15103" xr:uid="{00000000-0005-0000-0000-0000ED230000}"/>
    <cellStyle name="Normal 2 4 2 3 3 4 2 2" xfId="45434" xr:uid="{00000000-0005-0000-0000-0000EE230000}"/>
    <cellStyle name="Normal 2 4 2 3 3 4 2 3" xfId="30201" xr:uid="{00000000-0005-0000-0000-0000EF230000}"/>
    <cellStyle name="Normal 2 4 2 3 3 4 3" xfId="10083" xr:uid="{00000000-0005-0000-0000-0000F0230000}"/>
    <cellStyle name="Normal 2 4 2 3 3 4 3 2" xfId="40417" xr:uid="{00000000-0005-0000-0000-0000F1230000}"/>
    <cellStyle name="Normal 2 4 2 3 3 4 3 3" xfId="25184" xr:uid="{00000000-0005-0000-0000-0000F2230000}"/>
    <cellStyle name="Normal 2 4 2 3 3 4 4" xfId="35404" xr:uid="{00000000-0005-0000-0000-0000F3230000}"/>
    <cellStyle name="Normal 2 4 2 3 3 4 5" xfId="20171" xr:uid="{00000000-0005-0000-0000-0000F4230000}"/>
    <cellStyle name="Normal 2 4 2 3 3 5" xfId="11761" xr:uid="{00000000-0005-0000-0000-0000F5230000}"/>
    <cellStyle name="Normal 2 4 2 3 3 5 2" xfId="42092" xr:uid="{00000000-0005-0000-0000-0000F6230000}"/>
    <cellStyle name="Normal 2 4 2 3 3 5 3" xfId="26859" xr:uid="{00000000-0005-0000-0000-0000F7230000}"/>
    <cellStyle name="Normal 2 4 2 3 3 6" xfId="6740" xr:uid="{00000000-0005-0000-0000-0000F8230000}"/>
    <cellStyle name="Normal 2 4 2 3 3 6 2" xfId="37075" xr:uid="{00000000-0005-0000-0000-0000F9230000}"/>
    <cellStyle name="Normal 2 4 2 3 3 6 3" xfId="21842" xr:uid="{00000000-0005-0000-0000-0000FA230000}"/>
    <cellStyle name="Normal 2 4 2 3 3 7" xfId="32063" xr:uid="{00000000-0005-0000-0000-0000FB230000}"/>
    <cellStyle name="Normal 2 4 2 3 3 8" xfId="16829" xr:uid="{00000000-0005-0000-0000-0000FC230000}"/>
    <cellStyle name="Normal 2 4 2 3 4" xfId="2087" xr:uid="{00000000-0005-0000-0000-0000FD230000}"/>
    <cellStyle name="Normal 2 4 2 3 4 2" xfId="3777" xr:uid="{00000000-0005-0000-0000-0000FE230000}"/>
    <cellStyle name="Normal 2 4 2 3 4 2 2" xfId="13850" xr:uid="{00000000-0005-0000-0000-0000FF230000}"/>
    <cellStyle name="Normal 2 4 2 3 4 2 2 2" xfId="44181" xr:uid="{00000000-0005-0000-0000-000000240000}"/>
    <cellStyle name="Normal 2 4 2 3 4 2 2 3" xfId="28948" xr:uid="{00000000-0005-0000-0000-000001240000}"/>
    <cellStyle name="Normal 2 4 2 3 4 2 3" xfId="8830" xr:uid="{00000000-0005-0000-0000-000002240000}"/>
    <cellStyle name="Normal 2 4 2 3 4 2 3 2" xfId="39164" xr:uid="{00000000-0005-0000-0000-000003240000}"/>
    <cellStyle name="Normal 2 4 2 3 4 2 3 3" xfId="23931" xr:uid="{00000000-0005-0000-0000-000004240000}"/>
    <cellStyle name="Normal 2 4 2 3 4 2 4" xfId="34151" xr:uid="{00000000-0005-0000-0000-000005240000}"/>
    <cellStyle name="Normal 2 4 2 3 4 2 5" xfId="18918" xr:uid="{00000000-0005-0000-0000-000006240000}"/>
    <cellStyle name="Normal 2 4 2 3 4 3" xfId="5469" xr:uid="{00000000-0005-0000-0000-000007240000}"/>
    <cellStyle name="Normal 2 4 2 3 4 3 2" xfId="15521" xr:uid="{00000000-0005-0000-0000-000008240000}"/>
    <cellStyle name="Normal 2 4 2 3 4 3 2 2" xfId="45852" xr:uid="{00000000-0005-0000-0000-000009240000}"/>
    <cellStyle name="Normal 2 4 2 3 4 3 2 3" xfId="30619" xr:uid="{00000000-0005-0000-0000-00000A240000}"/>
    <cellStyle name="Normal 2 4 2 3 4 3 3" xfId="10501" xr:uid="{00000000-0005-0000-0000-00000B240000}"/>
    <cellStyle name="Normal 2 4 2 3 4 3 3 2" xfId="40835" xr:uid="{00000000-0005-0000-0000-00000C240000}"/>
    <cellStyle name="Normal 2 4 2 3 4 3 3 3" xfId="25602" xr:uid="{00000000-0005-0000-0000-00000D240000}"/>
    <cellStyle name="Normal 2 4 2 3 4 3 4" xfId="35822" xr:uid="{00000000-0005-0000-0000-00000E240000}"/>
    <cellStyle name="Normal 2 4 2 3 4 3 5" xfId="20589" xr:uid="{00000000-0005-0000-0000-00000F240000}"/>
    <cellStyle name="Normal 2 4 2 3 4 4" xfId="12179" xr:uid="{00000000-0005-0000-0000-000010240000}"/>
    <cellStyle name="Normal 2 4 2 3 4 4 2" xfId="42510" xr:uid="{00000000-0005-0000-0000-000011240000}"/>
    <cellStyle name="Normal 2 4 2 3 4 4 3" xfId="27277" xr:uid="{00000000-0005-0000-0000-000012240000}"/>
    <cellStyle name="Normal 2 4 2 3 4 5" xfId="7158" xr:uid="{00000000-0005-0000-0000-000013240000}"/>
    <cellStyle name="Normal 2 4 2 3 4 5 2" xfId="37493" xr:uid="{00000000-0005-0000-0000-000014240000}"/>
    <cellStyle name="Normal 2 4 2 3 4 5 3" xfId="22260" xr:uid="{00000000-0005-0000-0000-000015240000}"/>
    <cellStyle name="Normal 2 4 2 3 4 6" xfId="32481" xr:uid="{00000000-0005-0000-0000-000016240000}"/>
    <cellStyle name="Normal 2 4 2 3 4 7" xfId="17247" xr:uid="{00000000-0005-0000-0000-000017240000}"/>
    <cellStyle name="Normal 2 4 2 3 5" xfId="2940" xr:uid="{00000000-0005-0000-0000-000018240000}"/>
    <cellStyle name="Normal 2 4 2 3 5 2" xfId="13014" xr:uid="{00000000-0005-0000-0000-000019240000}"/>
    <cellStyle name="Normal 2 4 2 3 5 2 2" xfId="43345" xr:uid="{00000000-0005-0000-0000-00001A240000}"/>
    <cellStyle name="Normal 2 4 2 3 5 2 3" xfId="28112" xr:uid="{00000000-0005-0000-0000-00001B240000}"/>
    <cellStyle name="Normal 2 4 2 3 5 3" xfId="7994" xr:uid="{00000000-0005-0000-0000-00001C240000}"/>
    <cellStyle name="Normal 2 4 2 3 5 3 2" xfId="38328" xr:uid="{00000000-0005-0000-0000-00001D240000}"/>
    <cellStyle name="Normal 2 4 2 3 5 3 3" xfId="23095" xr:uid="{00000000-0005-0000-0000-00001E240000}"/>
    <cellStyle name="Normal 2 4 2 3 5 4" xfId="33315" xr:uid="{00000000-0005-0000-0000-00001F240000}"/>
    <cellStyle name="Normal 2 4 2 3 5 5" xfId="18082" xr:uid="{00000000-0005-0000-0000-000020240000}"/>
    <cellStyle name="Normal 2 4 2 3 6" xfId="4633" xr:uid="{00000000-0005-0000-0000-000021240000}"/>
    <cellStyle name="Normal 2 4 2 3 6 2" xfId="14685" xr:uid="{00000000-0005-0000-0000-000022240000}"/>
    <cellStyle name="Normal 2 4 2 3 6 2 2" xfId="45016" xr:uid="{00000000-0005-0000-0000-000023240000}"/>
    <cellStyle name="Normal 2 4 2 3 6 2 3" xfId="29783" xr:uid="{00000000-0005-0000-0000-000024240000}"/>
    <cellStyle name="Normal 2 4 2 3 6 3" xfId="9665" xr:uid="{00000000-0005-0000-0000-000025240000}"/>
    <cellStyle name="Normal 2 4 2 3 6 3 2" xfId="39999" xr:uid="{00000000-0005-0000-0000-000026240000}"/>
    <cellStyle name="Normal 2 4 2 3 6 3 3" xfId="24766" xr:uid="{00000000-0005-0000-0000-000027240000}"/>
    <cellStyle name="Normal 2 4 2 3 6 4" xfId="34986" xr:uid="{00000000-0005-0000-0000-000028240000}"/>
    <cellStyle name="Normal 2 4 2 3 6 5" xfId="19753" xr:uid="{00000000-0005-0000-0000-000029240000}"/>
    <cellStyle name="Normal 2 4 2 3 7" xfId="11343" xr:uid="{00000000-0005-0000-0000-00002A240000}"/>
    <cellStyle name="Normal 2 4 2 3 7 2" xfId="41674" xr:uid="{00000000-0005-0000-0000-00002B240000}"/>
    <cellStyle name="Normal 2 4 2 3 7 3" xfId="26441" xr:uid="{00000000-0005-0000-0000-00002C240000}"/>
    <cellStyle name="Normal 2 4 2 3 8" xfId="6322" xr:uid="{00000000-0005-0000-0000-00002D240000}"/>
    <cellStyle name="Normal 2 4 2 3 8 2" xfId="36657" xr:uid="{00000000-0005-0000-0000-00002E240000}"/>
    <cellStyle name="Normal 2 4 2 3 8 3" xfId="21424" xr:uid="{00000000-0005-0000-0000-00002F240000}"/>
    <cellStyle name="Normal 2 4 2 3 9" xfId="31646" xr:uid="{00000000-0005-0000-0000-000030240000}"/>
    <cellStyle name="Normal 2 4 2 4" xfId="1347" xr:uid="{00000000-0005-0000-0000-000031240000}"/>
    <cellStyle name="Normal 2 4 2 4 2" xfId="1770" xr:uid="{00000000-0005-0000-0000-000032240000}"/>
    <cellStyle name="Normal 2 4 2 4 2 2" xfId="2609" xr:uid="{00000000-0005-0000-0000-000033240000}"/>
    <cellStyle name="Normal 2 4 2 4 2 2 2" xfId="4299" xr:uid="{00000000-0005-0000-0000-000034240000}"/>
    <cellStyle name="Normal 2 4 2 4 2 2 2 2" xfId="14372" xr:uid="{00000000-0005-0000-0000-000035240000}"/>
    <cellStyle name="Normal 2 4 2 4 2 2 2 2 2" xfId="44703" xr:uid="{00000000-0005-0000-0000-000036240000}"/>
    <cellStyle name="Normal 2 4 2 4 2 2 2 2 3" xfId="29470" xr:uid="{00000000-0005-0000-0000-000037240000}"/>
    <cellStyle name="Normal 2 4 2 4 2 2 2 3" xfId="9352" xr:uid="{00000000-0005-0000-0000-000038240000}"/>
    <cellStyle name="Normal 2 4 2 4 2 2 2 3 2" xfId="39686" xr:uid="{00000000-0005-0000-0000-000039240000}"/>
    <cellStyle name="Normal 2 4 2 4 2 2 2 3 3" xfId="24453" xr:uid="{00000000-0005-0000-0000-00003A240000}"/>
    <cellStyle name="Normal 2 4 2 4 2 2 2 4" xfId="34673" xr:uid="{00000000-0005-0000-0000-00003B240000}"/>
    <cellStyle name="Normal 2 4 2 4 2 2 2 5" xfId="19440" xr:uid="{00000000-0005-0000-0000-00003C240000}"/>
    <cellStyle name="Normal 2 4 2 4 2 2 3" xfId="5991" xr:uid="{00000000-0005-0000-0000-00003D240000}"/>
    <cellStyle name="Normal 2 4 2 4 2 2 3 2" xfId="16043" xr:uid="{00000000-0005-0000-0000-00003E240000}"/>
    <cellStyle name="Normal 2 4 2 4 2 2 3 2 2" xfId="46374" xr:uid="{00000000-0005-0000-0000-00003F240000}"/>
    <cellStyle name="Normal 2 4 2 4 2 2 3 2 3" xfId="31141" xr:uid="{00000000-0005-0000-0000-000040240000}"/>
    <cellStyle name="Normal 2 4 2 4 2 2 3 3" xfId="11023" xr:uid="{00000000-0005-0000-0000-000041240000}"/>
    <cellStyle name="Normal 2 4 2 4 2 2 3 3 2" xfId="41357" xr:uid="{00000000-0005-0000-0000-000042240000}"/>
    <cellStyle name="Normal 2 4 2 4 2 2 3 3 3" xfId="26124" xr:uid="{00000000-0005-0000-0000-000043240000}"/>
    <cellStyle name="Normal 2 4 2 4 2 2 3 4" xfId="36344" xr:uid="{00000000-0005-0000-0000-000044240000}"/>
    <cellStyle name="Normal 2 4 2 4 2 2 3 5" xfId="21111" xr:uid="{00000000-0005-0000-0000-000045240000}"/>
    <cellStyle name="Normal 2 4 2 4 2 2 4" xfId="12701" xr:uid="{00000000-0005-0000-0000-000046240000}"/>
    <cellStyle name="Normal 2 4 2 4 2 2 4 2" xfId="43032" xr:uid="{00000000-0005-0000-0000-000047240000}"/>
    <cellStyle name="Normal 2 4 2 4 2 2 4 3" xfId="27799" xr:uid="{00000000-0005-0000-0000-000048240000}"/>
    <cellStyle name="Normal 2 4 2 4 2 2 5" xfId="7680" xr:uid="{00000000-0005-0000-0000-000049240000}"/>
    <cellStyle name="Normal 2 4 2 4 2 2 5 2" xfId="38015" xr:uid="{00000000-0005-0000-0000-00004A240000}"/>
    <cellStyle name="Normal 2 4 2 4 2 2 5 3" xfId="22782" xr:uid="{00000000-0005-0000-0000-00004B240000}"/>
    <cellStyle name="Normal 2 4 2 4 2 2 6" xfId="33003" xr:uid="{00000000-0005-0000-0000-00004C240000}"/>
    <cellStyle name="Normal 2 4 2 4 2 2 7" xfId="17769" xr:uid="{00000000-0005-0000-0000-00004D240000}"/>
    <cellStyle name="Normal 2 4 2 4 2 3" xfId="3462" xr:uid="{00000000-0005-0000-0000-00004E240000}"/>
    <cellStyle name="Normal 2 4 2 4 2 3 2" xfId="13536" xr:uid="{00000000-0005-0000-0000-00004F240000}"/>
    <cellStyle name="Normal 2 4 2 4 2 3 2 2" xfId="43867" xr:uid="{00000000-0005-0000-0000-000050240000}"/>
    <cellStyle name="Normal 2 4 2 4 2 3 2 3" xfId="28634" xr:uid="{00000000-0005-0000-0000-000051240000}"/>
    <cellStyle name="Normal 2 4 2 4 2 3 3" xfId="8516" xr:uid="{00000000-0005-0000-0000-000052240000}"/>
    <cellStyle name="Normal 2 4 2 4 2 3 3 2" xfId="38850" xr:uid="{00000000-0005-0000-0000-000053240000}"/>
    <cellStyle name="Normal 2 4 2 4 2 3 3 3" xfId="23617" xr:uid="{00000000-0005-0000-0000-000054240000}"/>
    <cellStyle name="Normal 2 4 2 4 2 3 4" xfId="33837" xr:uid="{00000000-0005-0000-0000-000055240000}"/>
    <cellStyle name="Normal 2 4 2 4 2 3 5" xfId="18604" xr:uid="{00000000-0005-0000-0000-000056240000}"/>
    <cellStyle name="Normal 2 4 2 4 2 4" xfId="5155" xr:uid="{00000000-0005-0000-0000-000057240000}"/>
    <cellStyle name="Normal 2 4 2 4 2 4 2" xfId="15207" xr:uid="{00000000-0005-0000-0000-000058240000}"/>
    <cellStyle name="Normal 2 4 2 4 2 4 2 2" xfId="45538" xr:uid="{00000000-0005-0000-0000-000059240000}"/>
    <cellStyle name="Normal 2 4 2 4 2 4 2 3" xfId="30305" xr:uid="{00000000-0005-0000-0000-00005A240000}"/>
    <cellStyle name="Normal 2 4 2 4 2 4 3" xfId="10187" xr:uid="{00000000-0005-0000-0000-00005B240000}"/>
    <cellStyle name="Normal 2 4 2 4 2 4 3 2" xfId="40521" xr:uid="{00000000-0005-0000-0000-00005C240000}"/>
    <cellStyle name="Normal 2 4 2 4 2 4 3 3" xfId="25288" xr:uid="{00000000-0005-0000-0000-00005D240000}"/>
    <cellStyle name="Normal 2 4 2 4 2 4 4" xfId="35508" xr:uid="{00000000-0005-0000-0000-00005E240000}"/>
    <cellStyle name="Normal 2 4 2 4 2 4 5" xfId="20275" xr:uid="{00000000-0005-0000-0000-00005F240000}"/>
    <cellStyle name="Normal 2 4 2 4 2 5" xfId="11865" xr:uid="{00000000-0005-0000-0000-000060240000}"/>
    <cellStyle name="Normal 2 4 2 4 2 5 2" xfId="42196" xr:uid="{00000000-0005-0000-0000-000061240000}"/>
    <cellStyle name="Normal 2 4 2 4 2 5 3" xfId="26963" xr:uid="{00000000-0005-0000-0000-000062240000}"/>
    <cellStyle name="Normal 2 4 2 4 2 6" xfId="6844" xr:uid="{00000000-0005-0000-0000-000063240000}"/>
    <cellStyle name="Normal 2 4 2 4 2 6 2" xfId="37179" xr:uid="{00000000-0005-0000-0000-000064240000}"/>
    <cellStyle name="Normal 2 4 2 4 2 6 3" xfId="21946" xr:uid="{00000000-0005-0000-0000-000065240000}"/>
    <cellStyle name="Normal 2 4 2 4 2 7" xfId="32167" xr:uid="{00000000-0005-0000-0000-000066240000}"/>
    <cellStyle name="Normal 2 4 2 4 2 8" xfId="16933" xr:uid="{00000000-0005-0000-0000-000067240000}"/>
    <cellStyle name="Normal 2 4 2 4 3" xfId="2191" xr:uid="{00000000-0005-0000-0000-000068240000}"/>
    <cellStyle name="Normal 2 4 2 4 3 2" xfId="3881" xr:uid="{00000000-0005-0000-0000-000069240000}"/>
    <cellStyle name="Normal 2 4 2 4 3 2 2" xfId="13954" xr:uid="{00000000-0005-0000-0000-00006A240000}"/>
    <cellStyle name="Normal 2 4 2 4 3 2 2 2" xfId="44285" xr:uid="{00000000-0005-0000-0000-00006B240000}"/>
    <cellStyle name="Normal 2 4 2 4 3 2 2 3" xfId="29052" xr:uid="{00000000-0005-0000-0000-00006C240000}"/>
    <cellStyle name="Normal 2 4 2 4 3 2 3" xfId="8934" xr:uid="{00000000-0005-0000-0000-00006D240000}"/>
    <cellStyle name="Normal 2 4 2 4 3 2 3 2" xfId="39268" xr:uid="{00000000-0005-0000-0000-00006E240000}"/>
    <cellStyle name="Normal 2 4 2 4 3 2 3 3" xfId="24035" xr:uid="{00000000-0005-0000-0000-00006F240000}"/>
    <cellStyle name="Normal 2 4 2 4 3 2 4" xfId="34255" xr:uid="{00000000-0005-0000-0000-000070240000}"/>
    <cellStyle name="Normal 2 4 2 4 3 2 5" xfId="19022" xr:uid="{00000000-0005-0000-0000-000071240000}"/>
    <cellStyle name="Normal 2 4 2 4 3 3" xfId="5573" xr:uid="{00000000-0005-0000-0000-000072240000}"/>
    <cellStyle name="Normal 2 4 2 4 3 3 2" xfId="15625" xr:uid="{00000000-0005-0000-0000-000073240000}"/>
    <cellStyle name="Normal 2 4 2 4 3 3 2 2" xfId="45956" xr:uid="{00000000-0005-0000-0000-000074240000}"/>
    <cellStyle name="Normal 2 4 2 4 3 3 2 3" xfId="30723" xr:uid="{00000000-0005-0000-0000-000075240000}"/>
    <cellStyle name="Normal 2 4 2 4 3 3 3" xfId="10605" xr:uid="{00000000-0005-0000-0000-000076240000}"/>
    <cellStyle name="Normal 2 4 2 4 3 3 3 2" xfId="40939" xr:uid="{00000000-0005-0000-0000-000077240000}"/>
    <cellStyle name="Normal 2 4 2 4 3 3 3 3" xfId="25706" xr:uid="{00000000-0005-0000-0000-000078240000}"/>
    <cellStyle name="Normal 2 4 2 4 3 3 4" xfId="35926" xr:uid="{00000000-0005-0000-0000-000079240000}"/>
    <cellStyle name="Normal 2 4 2 4 3 3 5" xfId="20693" xr:uid="{00000000-0005-0000-0000-00007A240000}"/>
    <cellStyle name="Normal 2 4 2 4 3 4" xfId="12283" xr:uid="{00000000-0005-0000-0000-00007B240000}"/>
    <cellStyle name="Normal 2 4 2 4 3 4 2" xfId="42614" xr:uid="{00000000-0005-0000-0000-00007C240000}"/>
    <cellStyle name="Normal 2 4 2 4 3 4 3" xfId="27381" xr:uid="{00000000-0005-0000-0000-00007D240000}"/>
    <cellStyle name="Normal 2 4 2 4 3 5" xfId="7262" xr:uid="{00000000-0005-0000-0000-00007E240000}"/>
    <cellStyle name="Normal 2 4 2 4 3 5 2" xfId="37597" xr:uid="{00000000-0005-0000-0000-00007F240000}"/>
    <cellStyle name="Normal 2 4 2 4 3 5 3" xfId="22364" xr:uid="{00000000-0005-0000-0000-000080240000}"/>
    <cellStyle name="Normal 2 4 2 4 3 6" xfId="32585" xr:uid="{00000000-0005-0000-0000-000081240000}"/>
    <cellStyle name="Normal 2 4 2 4 3 7" xfId="17351" xr:uid="{00000000-0005-0000-0000-000082240000}"/>
    <cellStyle name="Normal 2 4 2 4 4" xfId="3044" xr:uid="{00000000-0005-0000-0000-000083240000}"/>
    <cellStyle name="Normal 2 4 2 4 4 2" xfId="13118" xr:uid="{00000000-0005-0000-0000-000084240000}"/>
    <cellStyle name="Normal 2 4 2 4 4 2 2" xfId="43449" xr:uid="{00000000-0005-0000-0000-000085240000}"/>
    <cellStyle name="Normal 2 4 2 4 4 2 3" xfId="28216" xr:uid="{00000000-0005-0000-0000-000086240000}"/>
    <cellStyle name="Normal 2 4 2 4 4 3" xfId="8098" xr:uid="{00000000-0005-0000-0000-000087240000}"/>
    <cellStyle name="Normal 2 4 2 4 4 3 2" xfId="38432" xr:uid="{00000000-0005-0000-0000-000088240000}"/>
    <cellStyle name="Normal 2 4 2 4 4 3 3" xfId="23199" xr:uid="{00000000-0005-0000-0000-000089240000}"/>
    <cellStyle name="Normal 2 4 2 4 4 4" xfId="33419" xr:uid="{00000000-0005-0000-0000-00008A240000}"/>
    <cellStyle name="Normal 2 4 2 4 4 5" xfId="18186" xr:uid="{00000000-0005-0000-0000-00008B240000}"/>
    <cellStyle name="Normal 2 4 2 4 5" xfId="4737" xr:uid="{00000000-0005-0000-0000-00008C240000}"/>
    <cellStyle name="Normal 2 4 2 4 5 2" xfId="14789" xr:uid="{00000000-0005-0000-0000-00008D240000}"/>
    <cellStyle name="Normal 2 4 2 4 5 2 2" xfId="45120" xr:uid="{00000000-0005-0000-0000-00008E240000}"/>
    <cellStyle name="Normal 2 4 2 4 5 2 3" xfId="29887" xr:uid="{00000000-0005-0000-0000-00008F240000}"/>
    <cellStyle name="Normal 2 4 2 4 5 3" xfId="9769" xr:uid="{00000000-0005-0000-0000-000090240000}"/>
    <cellStyle name="Normal 2 4 2 4 5 3 2" xfId="40103" xr:uid="{00000000-0005-0000-0000-000091240000}"/>
    <cellStyle name="Normal 2 4 2 4 5 3 3" xfId="24870" xr:uid="{00000000-0005-0000-0000-000092240000}"/>
    <cellStyle name="Normal 2 4 2 4 5 4" xfId="35090" xr:uid="{00000000-0005-0000-0000-000093240000}"/>
    <cellStyle name="Normal 2 4 2 4 5 5" xfId="19857" xr:uid="{00000000-0005-0000-0000-000094240000}"/>
    <cellStyle name="Normal 2 4 2 4 6" xfId="11447" xr:uid="{00000000-0005-0000-0000-000095240000}"/>
    <cellStyle name="Normal 2 4 2 4 6 2" xfId="41778" xr:uid="{00000000-0005-0000-0000-000096240000}"/>
    <cellStyle name="Normal 2 4 2 4 6 3" xfId="26545" xr:uid="{00000000-0005-0000-0000-000097240000}"/>
    <cellStyle name="Normal 2 4 2 4 7" xfId="6426" xr:uid="{00000000-0005-0000-0000-000098240000}"/>
    <cellStyle name="Normal 2 4 2 4 7 2" xfId="36761" xr:uid="{00000000-0005-0000-0000-000099240000}"/>
    <cellStyle name="Normal 2 4 2 4 7 3" xfId="21528" xr:uid="{00000000-0005-0000-0000-00009A240000}"/>
    <cellStyle name="Normal 2 4 2 4 8" xfId="31749" xr:uid="{00000000-0005-0000-0000-00009B240000}"/>
    <cellStyle name="Normal 2 4 2 4 9" xfId="16515" xr:uid="{00000000-0005-0000-0000-00009C240000}"/>
    <cellStyle name="Normal 2 4 2 5" xfId="1560" xr:uid="{00000000-0005-0000-0000-00009D240000}"/>
    <cellStyle name="Normal 2 4 2 5 2" xfId="2401" xr:uid="{00000000-0005-0000-0000-00009E240000}"/>
    <cellStyle name="Normal 2 4 2 5 2 2" xfId="4091" xr:uid="{00000000-0005-0000-0000-00009F240000}"/>
    <cellStyle name="Normal 2 4 2 5 2 2 2" xfId="14164" xr:uid="{00000000-0005-0000-0000-0000A0240000}"/>
    <cellStyle name="Normal 2 4 2 5 2 2 2 2" xfId="44495" xr:uid="{00000000-0005-0000-0000-0000A1240000}"/>
    <cellStyle name="Normal 2 4 2 5 2 2 2 3" xfId="29262" xr:uid="{00000000-0005-0000-0000-0000A2240000}"/>
    <cellStyle name="Normal 2 4 2 5 2 2 3" xfId="9144" xr:uid="{00000000-0005-0000-0000-0000A3240000}"/>
    <cellStyle name="Normal 2 4 2 5 2 2 3 2" xfId="39478" xr:uid="{00000000-0005-0000-0000-0000A4240000}"/>
    <cellStyle name="Normal 2 4 2 5 2 2 3 3" xfId="24245" xr:uid="{00000000-0005-0000-0000-0000A5240000}"/>
    <cellStyle name="Normal 2 4 2 5 2 2 4" xfId="34465" xr:uid="{00000000-0005-0000-0000-0000A6240000}"/>
    <cellStyle name="Normal 2 4 2 5 2 2 5" xfId="19232" xr:uid="{00000000-0005-0000-0000-0000A7240000}"/>
    <cellStyle name="Normal 2 4 2 5 2 3" xfId="5783" xr:uid="{00000000-0005-0000-0000-0000A8240000}"/>
    <cellStyle name="Normal 2 4 2 5 2 3 2" xfId="15835" xr:uid="{00000000-0005-0000-0000-0000A9240000}"/>
    <cellStyle name="Normal 2 4 2 5 2 3 2 2" xfId="46166" xr:uid="{00000000-0005-0000-0000-0000AA240000}"/>
    <cellStyle name="Normal 2 4 2 5 2 3 2 3" xfId="30933" xr:uid="{00000000-0005-0000-0000-0000AB240000}"/>
    <cellStyle name="Normal 2 4 2 5 2 3 3" xfId="10815" xr:uid="{00000000-0005-0000-0000-0000AC240000}"/>
    <cellStyle name="Normal 2 4 2 5 2 3 3 2" xfId="41149" xr:uid="{00000000-0005-0000-0000-0000AD240000}"/>
    <cellStyle name="Normal 2 4 2 5 2 3 3 3" xfId="25916" xr:uid="{00000000-0005-0000-0000-0000AE240000}"/>
    <cellStyle name="Normal 2 4 2 5 2 3 4" xfId="36136" xr:uid="{00000000-0005-0000-0000-0000AF240000}"/>
    <cellStyle name="Normal 2 4 2 5 2 3 5" xfId="20903" xr:uid="{00000000-0005-0000-0000-0000B0240000}"/>
    <cellStyle name="Normal 2 4 2 5 2 4" xfId="12493" xr:uid="{00000000-0005-0000-0000-0000B1240000}"/>
    <cellStyle name="Normal 2 4 2 5 2 4 2" xfId="42824" xr:uid="{00000000-0005-0000-0000-0000B2240000}"/>
    <cellStyle name="Normal 2 4 2 5 2 4 3" xfId="27591" xr:uid="{00000000-0005-0000-0000-0000B3240000}"/>
    <cellStyle name="Normal 2 4 2 5 2 5" xfId="7472" xr:uid="{00000000-0005-0000-0000-0000B4240000}"/>
    <cellStyle name="Normal 2 4 2 5 2 5 2" xfId="37807" xr:uid="{00000000-0005-0000-0000-0000B5240000}"/>
    <cellStyle name="Normal 2 4 2 5 2 5 3" xfId="22574" xr:uid="{00000000-0005-0000-0000-0000B6240000}"/>
    <cellStyle name="Normal 2 4 2 5 2 6" xfId="32795" xr:uid="{00000000-0005-0000-0000-0000B7240000}"/>
    <cellStyle name="Normal 2 4 2 5 2 7" xfId="17561" xr:uid="{00000000-0005-0000-0000-0000B8240000}"/>
    <cellStyle name="Normal 2 4 2 5 3" xfId="3254" xr:uid="{00000000-0005-0000-0000-0000B9240000}"/>
    <cellStyle name="Normal 2 4 2 5 3 2" xfId="13328" xr:uid="{00000000-0005-0000-0000-0000BA240000}"/>
    <cellStyle name="Normal 2 4 2 5 3 2 2" xfId="43659" xr:uid="{00000000-0005-0000-0000-0000BB240000}"/>
    <cellStyle name="Normal 2 4 2 5 3 2 3" xfId="28426" xr:uid="{00000000-0005-0000-0000-0000BC240000}"/>
    <cellStyle name="Normal 2 4 2 5 3 3" xfId="8308" xr:uid="{00000000-0005-0000-0000-0000BD240000}"/>
    <cellStyle name="Normal 2 4 2 5 3 3 2" xfId="38642" xr:uid="{00000000-0005-0000-0000-0000BE240000}"/>
    <cellStyle name="Normal 2 4 2 5 3 3 3" xfId="23409" xr:uid="{00000000-0005-0000-0000-0000BF240000}"/>
    <cellStyle name="Normal 2 4 2 5 3 4" xfId="33629" xr:uid="{00000000-0005-0000-0000-0000C0240000}"/>
    <cellStyle name="Normal 2 4 2 5 3 5" xfId="18396" xr:uid="{00000000-0005-0000-0000-0000C1240000}"/>
    <cellStyle name="Normal 2 4 2 5 4" xfId="4947" xr:uid="{00000000-0005-0000-0000-0000C2240000}"/>
    <cellStyle name="Normal 2 4 2 5 4 2" xfId="14999" xr:uid="{00000000-0005-0000-0000-0000C3240000}"/>
    <cellStyle name="Normal 2 4 2 5 4 2 2" xfId="45330" xr:uid="{00000000-0005-0000-0000-0000C4240000}"/>
    <cellStyle name="Normal 2 4 2 5 4 2 3" xfId="30097" xr:uid="{00000000-0005-0000-0000-0000C5240000}"/>
    <cellStyle name="Normal 2 4 2 5 4 3" xfId="9979" xr:uid="{00000000-0005-0000-0000-0000C6240000}"/>
    <cellStyle name="Normal 2 4 2 5 4 3 2" xfId="40313" xr:uid="{00000000-0005-0000-0000-0000C7240000}"/>
    <cellStyle name="Normal 2 4 2 5 4 3 3" xfId="25080" xr:uid="{00000000-0005-0000-0000-0000C8240000}"/>
    <cellStyle name="Normal 2 4 2 5 4 4" xfId="35300" xr:uid="{00000000-0005-0000-0000-0000C9240000}"/>
    <cellStyle name="Normal 2 4 2 5 4 5" xfId="20067" xr:uid="{00000000-0005-0000-0000-0000CA240000}"/>
    <cellStyle name="Normal 2 4 2 5 5" xfId="11657" xr:uid="{00000000-0005-0000-0000-0000CB240000}"/>
    <cellStyle name="Normal 2 4 2 5 5 2" xfId="41988" xr:uid="{00000000-0005-0000-0000-0000CC240000}"/>
    <cellStyle name="Normal 2 4 2 5 5 3" xfId="26755" xr:uid="{00000000-0005-0000-0000-0000CD240000}"/>
    <cellStyle name="Normal 2 4 2 5 6" xfId="6636" xr:uid="{00000000-0005-0000-0000-0000CE240000}"/>
    <cellStyle name="Normal 2 4 2 5 6 2" xfId="36971" xr:uid="{00000000-0005-0000-0000-0000CF240000}"/>
    <cellStyle name="Normal 2 4 2 5 6 3" xfId="21738" xr:uid="{00000000-0005-0000-0000-0000D0240000}"/>
    <cellStyle name="Normal 2 4 2 5 7" xfId="31959" xr:uid="{00000000-0005-0000-0000-0000D1240000}"/>
    <cellStyle name="Normal 2 4 2 5 8" xfId="16725" xr:uid="{00000000-0005-0000-0000-0000D2240000}"/>
    <cellStyle name="Normal 2 4 2 6" xfId="1981" xr:uid="{00000000-0005-0000-0000-0000D3240000}"/>
    <cellStyle name="Normal 2 4 2 6 2" xfId="3673" xr:uid="{00000000-0005-0000-0000-0000D4240000}"/>
    <cellStyle name="Normal 2 4 2 6 2 2" xfId="13746" xr:uid="{00000000-0005-0000-0000-0000D5240000}"/>
    <cellStyle name="Normal 2 4 2 6 2 2 2" xfId="44077" xr:uid="{00000000-0005-0000-0000-0000D6240000}"/>
    <cellStyle name="Normal 2 4 2 6 2 2 3" xfId="28844" xr:uid="{00000000-0005-0000-0000-0000D7240000}"/>
    <cellStyle name="Normal 2 4 2 6 2 3" xfId="8726" xr:uid="{00000000-0005-0000-0000-0000D8240000}"/>
    <cellStyle name="Normal 2 4 2 6 2 3 2" xfId="39060" xr:uid="{00000000-0005-0000-0000-0000D9240000}"/>
    <cellStyle name="Normal 2 4 2 6 2 3 3" xfId="23827" xr:uid="{00000000-0005-0000-0000-0000DA240000}"/>
    <cellStyle name="Normal 2 4 2 6 2 4" xfId="34047" xr:uid="{00000000-0005-0000-0000-0000DB240000}"/>
    <cellStyle name="Normal 2 4 2 6 2 5" xfId="18814" xr:uid="{00000000-0005-0000-0000-0000DC240000}"/>
    <cellStyle name="Normal 2 4 2 6 3" xfId="5365" xr:uid="{00000000-0005-0000-0000-0000DD240000}"/>
    <cellStyle name="Normal 2 4 2 6 3 2" xfId="15417" xr:uid="{00000000-0005-0000-0000-0000DE240000}"/>
    <cellStyle name="Normal 2 4 2 6 3 2 2" xfId="45748" xr:uid="{00000000-0005-0000-0000-0000DF240000}"/>
    <cellStyle name="Normal 2 4 2 6 3 2 3" xfId="30515" xr:uid="{00000000-0005-0000-0000-0000E0240000}"/>
    <cellStyle name="Normal 2 4 2 6 3 3" xfId="10397" xr:uid="{00000000-0005-0000-0000-0000E1240000}"/>
    <cellStyle name="Normal 2 4 2 6 3 3 2" xfId="40731" xr:uid="{00000000-0005-0000-0000-0000E2240000}"/>
    <cellStyle name="Normal 2 4 2 6 3 3 3" xfId="25498" xr:uid="{00000000-0005-0000-0000-0000E3240000}"/>
    <cellStyle name="Normal 2 4 2 6 3 4" xfId="35718" xr:uid="{00000000-0005-0000-0000-0000E4240000}"/>
    <cellStyle name="Normal 2 4 2 6 3 5" xfId="20485" xr:uid="{00000000-0005-0000-0000-0000E5240000}"/>
    <cellStyle name="Normal 2 4 2 6 4" xfId="12075" xr:uid="{00000000-0005-0000-0000-0000E6240000}"/>
    <cellStyle name="Normal 2 4 2 6 4 2" xfId="42406" xr:uid="{00000000-0005-0000-0000-0000E7240000}"/>
    <cellStyle name="Normal 2 4 2 6 4 3" xfId="27173" xr:uid="{00000000-0005-0000-0000-0000E8240000}"/>
    <cellStyle name="Normal 2 4 2 6 5" xfId="7054" xr:uid="{00000000-0005-0000-0000-0000E9240000}"/>
    <cellStyle name="Normal 2 4 2 6 5 2" xfId="37389" xr:uid="{00000000-0005-0000-0000-0000EA240000}"/>
    <cellStyle name="Normal 2 4 2 6 5 3" xfId="22156" xr:uid="{00000000-0005-0000-0000-0000EB240000}"/>
    <cellStyle name="Normal 2 4 2 6 6" xfId="32377" xr:uid="{00000000-0005-0000-0000-0000EC240000}"/>
    <cellStyle name="Normal 2 4 2 6 7" xfId="17143" xr:uid="{00000000-0005-0000-0000-0000ED240000}"/>
    <cellStyle name="Normal 2 4 2 7" xfId="2832" xr:uid="{00000000-0005-0000-0000-0000EE240000}"/>
    <cellStyle name="Normal 2 4 2 7 2" xfId="12910" xr:uid="{00000000-0005-0000-0000-0000EF240000}"/>
    <cellStyle name="Normal 2 4 2 7 2 2" xfId="43241" xr:uid="{00000000-0005-0000-0000-0000F0240000}"/>
    <cellStyle name="Normal 2 4 2 7 2 3" xfId="28008" xr:uid="{00000000-0005-0000-0000-0000F1240000}"/>
    <cellStyle name="Normal 2 4 2 7 3" xfId="7890" xr:uid="{00000000-0005-0000-0000-0000F2240000}"/>
    <cellStyle name="Normal 2 4 2 7 3 2" xfId="38224" xr:uid="{00000000-0005-0000-0000-0000F3240000}"/>
    <cellStyle name="Normal 2 4 2 7 3 3" xfId="22991" xr:uid="{00000000-0005-0000-0000-0000F4240000}"/>
    <cellStyle name="Normal 2 4 2 7 4" xfId="33211" xr:uid="{00000000-0005-0000-0000-0000F5240000}"/>
    <cellStyle name="Normal 2 4 2 7 5" xfId="17978" xr:uid="{00000000-0005-0000-0000-0000F6240000}"/>
    <cellStyle name="Normal 2 4 2 8" xfId="4526" xr:uid="{00000000-0005-0000-0000-0000F7240000}"/>
    <cellStyle name="Normal 2 4 2 8 2" xfId="14581" xr:uid="{00000000-0005-0000-0000-0000F8240000}"/>
    <cellStyle name="Normal 2 4 2 8 2 2" xfId="44912" xr:uid="{00000000-0005-0000-0000-0000F9240000}"/>
    <cellStyle name="Normal 2 4 2 8 2 3" xfId="29679" xr:uid="{00000000-0005-0000-0000-0000FA240000}"/>
    <cellStyle name="Normal 2 4 2 8 3" xfId="9561" xr:uid="{00000000-0005-0000-0000-0000FB240000}"/>
    <cellStyle name="Normal 2 4 2 8 3 2" xfId="39895" xr:uid="{00000000-0005-0000-0000-0000FC240000}"/>
    <cellStyle name="Normal 2 4 2 8 3 3" xfId="24662" xr:uid="{00000000-0005-0000-0000-0000FD240000}"/>
    <cellStyle name="Normal 2 4 2 8 4" xfId="34882" xr:uid="{00000000-0005-0000-0000-0000FE240000}"/>
    <cellStyle name="Normal 2 4 2 8 5" xfId="19649" xr:uid="{00000000-0005-0000-0000-0000FF240000}"/>
    <cellStyle name="Normal 2 4 2 9" xfId="11237" xr:uid="{00000000-0005-0000-0000-000000250000}"/>
    <cellStyle name="Normal 2 4 2 9 2" xfId="41570" xr:uid="{00000000-0005-0000-0000-000001250000}"/>
    <cellStyle name="Normal 2 4 2 9 3" xfId="26337" xr:uid="{00000000-0005-0000-0000-000002250000}"/>
    <cellStyle name="Normal 2 5" xfId="849" xr:uid="{00000000-0005-0000-0000-000003250000}"/>
    <cellStyle name="Normal 2 5 10" xfId="6217" xr:uid="{00000000-0005-0000-0000-000004250000}"/>
    <cellStyle name="Normal 2 5 10 2" xfId="36554" xr:uid="{00000000-0005-0000-0000-000005250000}"/>
    <cellStyle name="Normal 2 5 10 3" xfId="21321" xr:uid="{00000000-0005-0000-0000-000006250000}"/>
    <cellStyle name="Normal 2 5 11" xfId="31545" xr:uid="{00000000-0005-0000-0000-000007250000}"/>
    <cellStyle name="Normal 2 5 12" xfId="16306" xr:uid="{00000000-0005-0000-0000-000008250000}"/>
    <cellStyle name="Normal 2 5 13" xfId="46644" xr:uid="{00000000-0005-0000-0000-000009250000}"/>
    <cellStyle name="Normal 2 5 14" xfId="46823" xr:uid="{00000000-0005-0000-0000-00000A250000}"/>
    <cellStyle name="Normal 2 5 2" xfId="1181" xr:uid="{00000000-0005-0000-0000-00000B250000}"/>
    <cellStyle name="Normal 2 5 2 10" xfId="31597" xr:uid="{00000000-0005-0000-0000-00000C250000}"/>
    <cellStyle name="Normal 2 5 2 11" xfId="16360" xr:uid="{00000000-0005-0000-0000-00000D250000}"/>
    <cellStyle name="Normal 2 5 2 2" xfId="1289" xr:uid="{00000000-0005-0000-0000-00000E250000}"/>
    <cellStyle name="Normal 2 5 2 2 10" xfId="16464" xr:uid="{00000000-0005-0000-0000-00000F250000}"/>
    <cellStyle name="Normal 2 5 2 2 2" xfId="1506" xr:uid="{00000000-0005-0000-0000-000010250000}"/>
    <cellStyle name="Normal 2 5 2 2 2 2" xfId="1927" xr:uid="{00000000-0005-0000-0000-000011250000}"/>
    <cellStyle name="Normal 2 5 2 2 2 2 2" xfId="2766" xr:uid="{00000000-0005-0000-0000-000012250000}"/>
    <cellStyle name="Normal 2 5 2 2 2 2 2 2" xfId="4456" xr:uid="{00000000-0005-0000-0000-000013250000}"/>
    <cellStyle name="Normal 2 5 2 2 2 2 2 2 2" xfId="14529" xr:uid="{00000000-0005-0000-0000-000014250000}"/>
    <cellStyle name="Normal 2 5 2 2 2 2 2 2 2 2" xfId="44860" xr:uid="{00000000-0005-0000-0000-000015250000}"/>
    <cellStyle name="Normal 2 5 2 2 2 2 2 2 2 3" xfId="29627" xr:uid="{00000000-0005-0000-0000-000016250000}"/>
    <cellStyle name="Normal 2 5 2 2 2 2 2 2 3" xfId="9509" xr:uid="{00000000-0005-0000-0000-000017250000}"/>
    <cellStyle name="Normal 2 5 2 2 2 2 2 2 3 2" xfId="39843" xr:uid="{00000000-0005-0000-0000-000018250000}"/>
    <cellStyle name="Normal 2 5 2 2 2 2 2 2 3 3" xfId="24610" xr:uid="{00000000-0005-0000-0000-000019250000}"/>
    <cellStyle name="Normal 2 5 2 2 2 2 2 2 4" xfId="34830" xr:uid="{00000000-0005-0000-0000-00001A250000}"/>
    <cellStyle name="Normal 2 5 2 2 2 2 2 2 5" xfId="19597" xr:uid="{00000000-0005-0000-0000-00001B250000}"/>
    <cellStyle name="Normal 2 5 2 2 2 2 2 3" xfId="6148" xr:uid="{00000000-0005-0000-0000-00001C250000}"/>
    <cellStyle name="Normal 2 5 2 2 2 2 2 3 2" xfId="16200" xr:uid="{00000000-0005-0000-0000-00001D250000}"/>
    <cellStyle name="Normal 2 5 2 2 2 2 2 3 2 2" xfId="46531" xr:uid="{00000000-0005-0000-0000-00001E250000}"/>
    <cellStyle name="Normal 2 5 2 2 2 2 2 3 2 3" xfId="31298" xr:uid="{00000000-0005-0000-0000-00001F250000}"/>
    <cellStyle name="Normal 2 5 2 2 2 2 2 3 3" xfId="11180" xr:uid="{00000000-0005-0000-0000-000020250000}"/>
    <cellStyle name="Normal 2 5 2 2 2 2 2 3 3 2" xfId="41514" xr:uid="{00000000-0005-0000-0000-000021250000}"/>
    <cellStyle name="Normal 2 5 2 2 2 2 2 3 3 3" xfId="26281" xr:uid="{00000000-0005-0000-0000-000022250000}"/>
    <cellStyle name="Normal 2 5 2 2 2 2 2 3 4" xfId="36501" xr:uid="{00000000-0005-0000-0000-000023250000}"/>
    <cellStyle name="Normal 2 5 2 2 2 2 2 3 5" xfId="21268" xr:uid="{00000000-0005-0000-0000-000024250000}"/>
    <cellStyle name="Normal 2 5 2 2 2 2 2 4" xfId="12858" xr:uid="{00000000-0005-0000-0000-000025250000}"/>
    <cellStyle name="Normal 2 5 2 2 2 2 2 4 2" xfId="43189" xr:uid="{00000000-0005-0000-0000-000026250000}"/>
    <cellStyle name="Normal 2 5 2 2 2 2 2 4 3" xfId="27956" xr:uid="{00000000-0005-0000-0000-000027250000}"/>
    <cellStyle name="Normal 2 5 2 2 2 2 2 5" xfId="7837" xr:uid="{00000000-0005-0000-0000-000028250000}"/>
    <cellStyle name="Normal 2 5 2 2 2 2 2 5 2" xfId="38172" xr:uid="{00000000-0005-0000-0000-000029250000}"/>
    <cellStyle name="Normal 2 5 2 2 2 2 2 5 3" xfId="22939" xr:uid="{00000000-0005-0000-0000-00002A250000}"/>
    <cellStyle name="Normal 2 5 2 2 2 2 2 6" xfId="33160" xr:uid="{00000000-0005-0000-0000-00002B250000}"/>
    <cellStyle name="Normal 2 5 2 2 2 2 2 7" xfId="17926" xr:uid="{00000000-0005-0000-0000-00002C250000}"/>
    <cellStyle name="Normal 2 5 2 2 2 2 3" xfId="3619" xr:uid="{00000000-0005-0000-0000-00002D250000}"/>
    <cellStyle name="Normal 2 5 2 2 2 2 3 2" xfId="13693" xr:uid="{00000000-0005-0000-0000-00002E250000}"/>
    <cellStyle name="Normal 2 5 2 2 2 2 3 2 2" xfId="44024" xr:uid="{00000000-0005-0000-0000-00002F250000}"/>
    <cellStyle name="Normal 2 5 2 2 2 2 3 2 3" xfId="28791" xr:uid="{00000000-0005-0000-0000-000030250000}"/>
    <cellStyle name="Normal 2 5 2 2 2 2 3 3" xfId="8673" xr:uid="{00000000-0005-0000-0000-000031250000}"/>
    <cellStyle name="Normal 2 5 2 2 2 2 3 3 2" xfId="39007" xr:uid="{00000000-0005-0000-0000-000032250000}"/>
    <cellStyle name="Normal 2 5 2 2 2 2 3 3 3" xfId="23774" xr:uid="{00000000-0005-0000-0000-000033250000}"/>
    <cellStyle name="Normal 2 5 2 2 2 2 3 4" xfId="33994" xr:uid="{00000000-0005-0000-0000-000034250000}"/>
    <cellStyle name="Normal 2 5 2 2 2 2 3 5" xfId="18761" xr:uid="{00000000-0005-0000-0000-000035250000}"/>
    <cellStyle name="Normal 2 5 2 2 2 2 4" xfId="5312" xr:uid="{00000000-0005-0000-0000-000036250000}"/>
    <cellStyle name="Normal 2 5 2 2 2 2 4 2" xfId="15364" xr:uid="{00000000-0005-0000-0000-000037250000}"/>
    <cellStyle name="Normal 2 5 2 2 2 2 4 2 2" xfId="45695" xr:uid="{00000000-0005-0000-0000-000038250000}"/>
    <cellStyle name="Normal 2 5 2 2 2 2 4 2 3" xfId="30462" xr:uid="{00000000-0005-0000-0000-000039250000}"/>
    <cellStyle name="Normal 2 5 2 2 2 2 4 3" xfId="10344" xr:uid="{00000000-0005-0000-0000-00003A250000}"/>
    <cellStyle name="Normal 2 5 2 2 2 2 4 3 2" xfId="40678" xr:uid="{00000000-0005-0000-0000-00003B250000}"/>
    <cellStyle name="Normal 2 5 2 2 2 2 4 3 3" xfId="25445" xr:uid="{00000000-0005-0000-0000-00003C250000}"/>
    <cellStyle name="Normal 2 5 2 2 2 2 4 4" xfId="35665" xr:uid="{00000000-0005-0000-0000-00003D250000}"/>
    <cellStyle name="Normal 2 5 2 2 2 2 4 5" xfId="20432" xr:uid="{00000000-0005-0000-0000-00003E250000}"/>
    <cellStyle name="Normal 2 5 2 2 2 2 5" xfId="12022" xr:uid="{00000000-0005-0000-0000-00003F250000}"/>
    <cellStyle name="Normal 2 5 2 2 2 2 5 2" xfId="42353" xr:uid="{00000000-0005-0000-0000-000040250000}"/>
    <cellStyle name="Normal 2 5 2 2 2 2 5 3" xfId="27120" xr:uid="{00000000-0005-0000-0000-000041250000}"/>
    <cellStyle name="Normal 2 5 2 2 2 2 6" xfId="7001" xr:uid="{00000000-0005-0000-0000-000042250000}"/>
    <cellStyle name="Normal 2 5 2 2 2 2 6 2" xfId="37336" xr:uid="{00000000-0005-0000-0000-000043250000}"/>
    <cellStyle name="Normal 2 5 2 2 2 2 6 3" xfId="22103" xr:uid="{00000000-0005-0000-0000-000044250000}"/>
    <cellStyle name="Normal 2 5 2 2 2 2 7" xfId="32324" xr:uid="{00000000-0005-0000-0000-000045250000}"/>
    <cellStyle name="Normal 2 5 2 2 2 2 8" xfId="17090" xr:uid="{00000000-0005-0000-0000-000046250000}"/>
    <cellStyle name="Normal 2 5 2 2 2 3" xfId="2348" xr:uid="{00000000-0005-0000-0000-000047250000}"/>
    <cellStyle name="Normal 2 5 2 2 2 3 2" xfId="4038" xr:uid="{00000000-0005-0000-0000-000048250000}"/>
    <cellStyle name="Normal 2 5 2 2 2 3 2 2" xfId="14111" xr:uid="{00000000-0005-0000-0000-000049250000}"/>
    <cellStyle name="Normal 2 5 2 2 2 3 2 2 2" xfId="44442" xr:uid="{00000000-0005-0000-0000-00004A250000}"/>
    <cellStyle name="Normal 2 5 2 2 2 3 2 2 3" xfId="29209" xr:uid="{00000000-0005-0000-0000-00004B250000}"/>
    <cellStyle name="Normal 2 5 2 2 2 3 2 3" xfId="9091" xr:uid="{00000000-0005-0000-0000-00004C250000}"/>
    <cellStyle name="Normal 2 5 2 2 2 3 2 3 2" xfId="39425" xr:uid="{00000000-0005-0000-0000-00004D250000}"/>
    <cellStyle name="Normal 2 5 2 2 2 3 2 3 3" xfId="24192" xr:uid="{00000000-0005-0000-0000-00004E250000}"/>
    <cellStyle name="Normal 2 5 2 2 2 3 2 4" xfId="34412" xr:uid="{00000000-0005-0000-0000-00004F250000}"/>
    <cellStyle name="Normal 2 5 2 2 2 3 2 5" xfId="19179" xr:uid="{00000000-0005-0000-0000-000050250000}"/>
    <cellStyle name="Normal 2 5 2 2 2 3 3" xfId="5730" xr:uid="{00000000-0005-0000-0000-000051250000}"/>
    <cellStyle name="Normal 2 5 2 2 2 3 3 2" xfId="15782" xr:uid="{00000000-0005-0000-0000-000052250000}"/>
    <cellStyle name="Normal 2 5 2 2 2 3 3 2 2" xfId="46113" xr:uid="{00000000-0005-0000-0000-000053250000}"/>
    <cellStyle name="Normal 2 5 2 2 2 3 3 2 3" xfId="30880" xr:uid="{00000000-0005-0000-0000-000054250000}"/>
    <cellStyle name="Normal 2 5 2 2 2 3 3 3" xfId="10762" xr:uid="{00000000-0005-0000-0000-000055250000}"/>
    <cellStyle name="Normal 2 5 2 2 2 3 3 3 2" xfId="41096" xr:uid="{00000000-0005-0000-0000-000056250000}"/>
    <cellStyle name="Normal 2 5 2 2 2 3 3 3 3" xfId="25863" xr:uid="{00000000-0005-0000-0000-000057250000}"/>
    <cellStyle name="Normal 2 5 2 2 2 3 3 4" xfId="36083" xr:uid="{00000000-0005-0000-0000-000058250000}"/>
    <cellStyle name="Normal 2 5 2 2 2 3 3 5" xfId="20850" xr:uid="{00000000-0005-0000-0000-000059250000}"/>
    <cellStyle name="Normal 2 5 2 2 2 3 4" xfId="12440" xr:uid="{00000000-0005-0000-0000-00005A250000}"/>
    <cellStyle name="Normal 2 5 2 2 2 3 4 2" xfId="42771" xr:uid="{00000000-0005-0000-0000-00005B250000}"/>
    <cellStyle name="Normal 2 5 2 2 2 3 4 3" xfId="27538" xr:uid="{00000000-0005-0000-0000-00005C250000}"/>
    <cellStyle name="Normal 2 5 2 2 2 3 5" xfId="7419" xr:uid="{00000000-0005-0000-0000-00005D250000}"/>
    <cellStyle name="Normal 2 5 2 2 2 3 5 2" xfId="37754" xr:uid="{00000000-0005-0000-0000-00005E250000}"/>
    <cellStyle name="Normal 2 5 2 2 2 3 5 3" xfId="22521" xr:uid="{00000000-0005-0000-0000-00005F250000}"/>
    <cellStyle name="Normal 2 5 2 2 2 3 6" xfId="32742" xr:uid="{00000000-0005-0000-0000-000060250000}"/>
    <cellStyle name="Normal 2 5 2 2 2 3 7" xfId="17508" xr:uid="{00000000-0005-0000-0000-000061250000}"/>
    <cellStyle name="Normal 2 5 2 2 2 4" xfId="3201" xr:uid="{00000000-0005-0000-0000-000062250000}"/>
    <cellStyle name="Normal 2 5 2 2 2 4 2" xfId="13275" xr:uid="{00000000-0005-0000-0000-000063250000}"/>
    <cellStyle name="Normal 2 5 2 2 2 4 2 2" xfId="43606" xr:uid="{00000000-0005-0000-0000-000064250000}"/>
    <cellStyle name="Normal 2 5 2 2 2 4 2 3" xfId="28373" xr:uid="{00000000-0005-0000-0000-000065250000}"/>
    <cellStyle name="Normal 2 5 2 2 2 4 3" xfId="8255" xr:uid="{00000000-0005-0000-0000-000066250000}"/>
    <cellStyle name="Normal 2 5 2 2 2 4 3 2" xfId="38589" xr:uid="{00000000-0005-0000-0000-000067250000}"/>
    <cellStyle name="Normal 2 5 2 2 2 4 3 3" xfId="23356" xr:uid="{00000000-0005-0000-0000-000068250000}"/>
    <cellStyle name="Normal 2 5 2 2 2 4 4" xfId="33576" xr:uid="{00000000-0005-0000-0000-000069250000}"/>
    <cellStyle name="Normal 2 5 2 2 2 4 5" xfId="18343" xr:uid="{00000000-0005-0000-0000-00006A250000}"/>
    <cellStyle name="Normal 2 5 2 2 2 5" xfId="4894" xr:uid="{00000000-0005-0000-0000-00006B250000}"/>
    <cellStyle name="Normal 2 5 2 2 2 5 2" xfId="14946" xr:uid="{00000000-0005-0000-0000-00006C250000}"/>
    <cellStyle name="Normal 2 5 2 2 2 5 2 2" xfId="45277" xr:uid="{00000000-0005-0000-0000-00006D250000}"/>
    <cellStyle name="Normal 2 5 2 2 2 5 2 3" xfId="30044" xr:uid="{00000000-0005-0000-0000-00006E250000}"/>
    <cellStyle name="Normal 2 5 2 2 2 5 3" xfId="9926" xr:uid="{00000000-0005-0000-0000-00006F250000}"/>
    <cellStyle name="Normal 2 5 2 2 2 5 3 2" xfId="40260" xr:uid="{00000000-0005-0000-0000-000070250000}"/>
    <cellStyle name="Normal 2 5 2 2 2 5 3 3" xfId="25027" xr:uid="{00000000-0005-0000-0000-000071250000}"/>
    <cellStyle name="Normal 2 5 2 2 2 5 4" xfId="35247" xr:uid="{00000000-0005-0000-0000-000072250000}"/>
    <cellStyle name="Normal 2 5 2 2 2 5 5" xfId="20014" xr:uid="{00000000-0005-0000-0000-000073250000}"/>
    <cellStyle name="Normal 2 5 2 2 2 6" xfId="11604" xr:uid="{00000000-0005-0000-0000-000074250000}"/>
    <cellStyle name="Normal 2 5 2 2 2 6 2" xfId="41935" xr:uid="{00000000-0005-0000-0000-000075250000}"/>
    <cellStyle name="Normal 2 5 2 2 2 6 3" xfId="26702" xr:uid="{00000000-0005-0000-0000-000076250000}"/>
    <cellStyle name="Normal 2 5 2 2 2 7" xfId="6583" xr:uid="{00000000-0005-0000-0000-000077250000}"/>
    <cellStyle name="Normal 2 5 2 2 2 7 2" xfId="36918" xr:uid="{00000000-0005-0000-0000-000078250000}"/>
    <cellStyle name="Normal 2 5 2 2 2 7 3" xfId="21685" xr:uid="{00000000-0005-0000-0000-000079250000}"/>
    <cellStyle name="Normal 2 5 2 2 2 8" xfId="31906" xr:uid="{00000000-0005-0000-0000-00007A250000}"/>
    <cellStyle name="Normal 2 5 2 2 2 9" xfId="16672" xr:uid="{00000000-0005-0000-0000-00007B250000}"/>
    <cellStyle name="Normal 2 5 2 2 3" xfId="1719" xr:uid="{00000000-0005-0000-0000-00007C250000}"/>
    <cellStyle name="Normal 2 5 2 2 3 2" xfId="2558" xr:uid="{00000000-0005-0000-0000-00007D250000}"/>
    <cellStyle name="Normal 2 5 2 2 3 2 2" xfId="4248" xr:uid="{00000000-0005-0000-0000-00007E250000}"/>
    <cellStyle name="Normal 2 5 2 2 3 2 2 2" xfId="14321" xr:uid="{00000000-0005-0000-0000-00007F250000}"/>
    <cellStyle name="Normal 2 5 2 2 3 2 2 2 2" xfId="44652" xr:uid="{00000000-0005-0000-0000-000080250000}"/>
    <cellStyle name="Normal 2 5 2 2 3 2 2 2 3" xfId="29419" xr:uid="{00000000-0005-0000-0000-000081250000}"/>
    <cellStyle name="Normal 2 5 2 2 3 2 2 3" xfId="9301" xr:uid="{00000000-0005-0000-0000-000082250000}"/>
    <cellStyle name="Normal 2 5 2 2 3 2 2 3 2" xfId="39635" xr:uid="{00000000-0005-0000-0000-000083250000}"/>
    <cellStyle name="Normal 2 5 2 2 3 2 2 3 3" xfId="24402" xr:uid="{00000000-0005-0000-0000-000084250000}"/>
    <cellStyle name="Normal 2 5 2 2 3 2 2 4" xfId="34622" xr:uid="{00000000-0005-0000-0000-000085250000}"/>
    <cellStyle name="Normal 2 5 2 2 3 2 2 5" xfId="19389" xr:uid="{00000000-0005-0000-0000-000086250000}"/>
    <cellStyle name="Normal 2 5 2 2 3 2 3" xfId="5940" xr:uid="{00000000-0005-0000-0000-000087250000}"/>
    <cellStyle name="Normal 2 5 2 2 3 2 3 2" xfId="15992" xr:uid="{00000000-0005-0000-0000-000088250000}"/>
    <cellStyle name="Normal 2 5 2 2 3 2 3 2 2" xfId="46323" xr:uid="{00000000-0005-0000-0000-000089250000}"/>
    <cellStyle name="Normal 2 5 2 2 3 2 3 2 3" xfId="31090" xr:uid="{00000000-0005-0000-0000-00008A250000}"/>
    <cellStyle name="Normal 2 5 2 2 3 2 3 3" xfId="10972" xr:uid="{00000000-0005-0000-0000-00008B250000}"/>
    <cellStyle name="Normal 2 5 2 2 3 2 3 3 2" xfId="41306" xr:uid="{00000000-0005-0000-0000-00008C250000}"/>
    <cellStyle name="Normal 2 5 2 2 3 2 3 3 3" xfId="26073" xr:uid="{00000000-0005-0000-0000-00008D250000}"/>
    <cellStyle name="Normal 2 5 2 2 3 2 3 4" xfId="36293" xr:uid="{00000000-0005-0000-0000-00008E250000}"/>
    <cellStyle name="Normal 2 5 2 2 3 2 3 5" xfId="21060" xr:uid="{00000000-0005-0000-0000-00008F250000}"/>
    <cellStyle name="Normal 2 5 2 2 3 2 4" xfId="12650" xr:uid="{00000000-0005-0000-0000-000090250000}"/>
    <cellStyle name="Normal 2 5 2 2 3 2 4 2" xfId="42981" xr:uid="{00000000-0005-0000-0000-000091250000}"/>
    <cellStyle name="Normal 2 5 2 2 3 2 4 3" xfId="27748" xr:uid="{00000000-0005-0000-0000-000092250000}"/>
    <cellStyle name="Normal 2 5 2 2 3 2 5" xfId="7629" xr:uid="{00000000-0005-0000-0000-000093250000}"/>
    <cellStyle name="Normal 2 5 2 2 3 2 5 2" xfId="37964" xr:uid="{00000000-0005-0000-0000-000094250000}"/>
    <cellStyle name="Normal 2 5 2 2 3 2 5 3" xfId="22731" xr:uid="{00000000-0005-0000-0000-000095250000}"/>
    <cellStyle name="Normal 2 5 2 2 3 2 6" xfId="32952" xr:uid="{00000000-0005-0000-0000-000096250000}"/>
    <cellStyle name="Normal 2 5 2 2 3 2 7" xfId="17718" xr:uid="{00000000-0005-0000-0000-000097250000}"/>
    <cellStyle name="Normal 2 5 2 2 3 3" xfId="3411" xr:uid="{00000000-0005-0000-0000-000098250000}"/>
    <cellStyle name="Normal 2 5 2 2 3 3 2" xfId="13485" xr:uid="{00000000-0005-0000-0000-000099250000}"/>
    <cellStyle name="Normal 2 5 2 2 3 3 2 2" xfId="43816" xr:uid="{00000000-0005-0000-0000-00009A250000}"/>
    <cellStyle name="Normal 2 5 2 2 3 3 2 3" xfId="28583" xr:uid="{00000000-0005-0000-0000-00009B250000}"/>
    <cellStyle name="Normal 2 5 2 2 3 3 3" xfId="8465" xr:uid="{00000000-0005-0000-0000-00009C250000}"/>
    <cellStyle name="Normal 2 5 2 2 3 3 3 2" xfId="38799" xr:uid="{00000000-0005-0000-0000-00009D250000}"/>
    <cellStyle name="Normal 2 5 2 2 3 3 3 3" xfId="23566" xr:uid="{00000000-0005-0000-0000-00009E250000}"/>
    <cellStyle name="Normal 2 5 2 2 3 3 4" xfId="33786" xr:uid="{00000000-0005-0000-0000-00009F250000}"/>
    <cellStyle name="Normal 2 5 2 2 3 3 5" xfId="18553" xr:uid="{00000000-0005-0000-0000-0000A0250000}"/>
    <cellStyle name="Normal 2 5 2 2 3 4" xfId="5104" xr:uid="{00000000-0005-0000-0000-0000A1250000}"/>
    <cellStyle name="Normal 2 5 2 2 3 4 2" xfId="15156" xr:uid="{00000000-0005-0000-0000-0000A2250000}"/>
    <cellStyle name="Normal 2 5 2 2 3 4 2 2" xfId="45487" xr:uid="{00000000-0005-0000-0000-0000A3250000}"/>
    <cellStyle name="Normal 2 5 2 2 3 4 2 3" xfId="30254" xr:uid="{00000000-0005-0000-0000-0000A4250000}"/>
    <cellStyle name="Normal 2 5 2 2 3 4 3" xfId="10136" xr:uid="{00000000-0005-0000-0000-0000A5250000}"/>
    <cellStyle name="Normal 2 5 2 2 3 4 3 2" xfId="40470" xr:uid="{00000000-0005-0000-0000-0000A6250000}"/>
    <cellStyle name="Normal 2 5 2 2 3 4 3 3" xfId="25237" xr:uid="{00000000-0005-0000-0000-0000A7250000}"/>
    <cellStyle name="Normal 2 5 2 2 3 4 4" xfId="35457" xr:uid="{00000000-0005-0000-0000-0000A8250000}"/>
    <cellStyle name="Normal 2 5 2 2 3 4 5" xfId="20224" xr:uid="{00000000-0005-0000-0000-0000A9250000}"/>
    <cellStyle name="Normal 2 5 2 2 3 5" xfId="11814" xr:uid="{00000000-0005-0000-0000-0000AA250000}"/>
    <cellStyle name="Normal 2 5 2 2 3 5 2" xfId="42145" xr:uid="{00000000-0005-0000-0000-0000AB250000}"/>
    <cellStyle name="Normal 2 5 2 2 3 5 3" xfId="26912" xr:uid="{00000000-0005-0000-0000-0000AC250000}"/>
    <cellStyle name="Normal 2 5 2 2 3 6" xfId="6793" xr:uid="{00000000-0005-0000-0000-0000AD250000}"/>
    <cellStyle name="Normal 2 5 2 2 3 6 2" xfId="37128" xr:uid="{00000000-0005-0000-0000-0000AE250000}"/>
    <cellStyle name="Normal 2 5 2 2 3 6 3" xfId="21895" xr:uid="{00000000-0005-0000-0000-0000AF250000}"/>
    <cellStyle name="Normal 2 5 2 2 3 7" xfId="32116" xr:uid="{00000000-0005-0000-0000-0000B0250000}"/>
    <cellStyle name="Normal 2 5 2 2 3 8" xfId="16882" xr:uid="{00000000-0005-0000-0000-0000B1250000}"/>
    <cellStyle name="Normal 2 5 2 2 4" xfId="2140" xr:uid="{00000000-0005-0000-0000-0000B2250000}"/>
    <cellStyle name="Normal 2 5 2 2 4 2" xfId="3830" xr:uid="{00000000-0005-0000-0000-0000B3250000}"/>
    <cellStyle name="Normal 2 5 2 2 4 2 2" xfId="13903" xr:uid="{00000000-0005-0000-0000-0000B4250000}"/>
    <cellStyle name="Normal 2 5 2 2 4 2 2 2" xfId="44234" xr:uid="{00000000-0005-0000-0000-0000B5250000}"/>
    <cellStyle name="Normal 2 5 2 2 4 2 2 3" xfId="29001" xr:uid="{00000000-0005-0000-0000-0000B6250000}"/>
    <cellStyle name="Normal 2 5 2 2 4 2 3" xfId="8883" xr:uid="{00000000-0005-0000-0000-0000B7250000}"/>
    <cellStyle name="Normal 2 5 2 2 4 2 3 2" xfId="39217" xr:uid="{00000000-0005-0000-0000-0000B8250000}"/>
    <cellStyle name="Normal 2 5 2 2 4 2 3 3" xfId="23984" xr:uid="{00000000-0005-0000-0000-0000B9250000}"/>
    <cellStyle name="Normal 2 5 2 2 4 2 4" xfId="34204" xr:uid="{00000000-0005-0000-0000-0000BA250000}"/>
    <cellStyle name="Normal 2 5 2 2 4 2 5" xfId="18971" xr:uid="{00000000-0005-0000-0000-0000BB250000}"/>
    <cellStyle name="Normal 2 5 2 2 4 3" xfId="5522" xr:uid="{00000000-0005-0000-0000-0000BC250000}"/>
    <cellStyle name="Normal 2 5 2 2 4 3 2" xfId="15574" xr:uid="{00000000-0005-0000-0000-0000BD250000}"/>
    <cellStyle name="Normal 2 5 2 2 4 3 2 2" xfId="45905" xr:uid="{00000000-0005-0000-0000-0000BE250000}"/>
    <cellStyle name="Normal 2 5 2 2 4 3 2 3" xfId="30672" xr:uid="{00000000-0005-0000-0000-0000BF250000}"/>
    <cellStyle name="Normal 2 5 2 2 4 3 3" xfId="10554" xr:uid="{00000000-0005-0000-0000-0000C0250000}"/>
    <cellStyle name="Normal 2 5 2 2 4 3 3 2" xfId="40888" xr:uid="{00000000-0005-0000-0000-0000C1250000}"/>
    <cellStyle name="Normal 2 5 2 2 4 3 3 3" xfId="25655" xr:uid="{00000000-0005-0000-0000-0000C2250000}"/>
    <cellStyle name="Normal 2 5 2 2 4 3 4" xfId="35875" xr:uid="{00000000-0005-0000-0000-0000C3250000}"/>
    <cellStyle name="Normal 2 5 2 2 4 3 5" xfId="20642" xr:uid="{00000000-0005-0000-0000-0000C4250000}"/>
    <cellStyle name="Normal 2 5 2 2 4 4" xfId="12232" xr:uid="{00000000-0005-0000-0000-0000C5250000}"/>
    <cellStyle name="Normal 2 5 2 2 4 4 2" xfId="42563" xr:uid="{00000000-0005-0000-0000-0000C6250000}"/>
    <cellStyle name="Normal 2 5 2 2 4 4 3" xfId="27330" xr:uid="{00000000-0005-0000-0000-0000C7250000}"/>
    <cellStyle name="Normal 2 5 2 2 4 5" xfId="7211" xr:uid="{00000000-0005-0000-0000-0000C8250000}"/>
    <cellStyle name="Normal 2 5 2 2 4 5 2" xfId="37546" xr:uid="{00000000-0005-0000-0000-0000C9250000}"/>
    <cellStyle name="Normal 2 5 2 2 4 5 3" xfId="22313" xr:uid="{00000000-0005-0000-0000-0000CA250000}"/>
    <cellStyle name="Normal 2 5 2 2 4 6" xfId="32534" xr:uid="{00000000-0005-0000-0000-0000CB250000}"/>
    <cellStyle name="Normal 2 5 2 2 4 7" xfId="17300" xr:uid="{00000000-0005-0000-0000-0000CC250000}"/>
    <cellStyle name="Normal 2 5 2 2 5" xfId="2993" xr:uid="{00000000-0005-0000-0000-0000CD250000}"/>
    <cellStyle name="Normal 2 5 2 2 5 2" xfId="13067" xr:uid="{00000000-0005-0000-0000-0000CE250000}"/>
    <cellStyle name="Normal 2 5 2 2 5 2 2" xfId="43398" xr:uid="{00000000-0005-0000-0000-0000CF250000}"/>
    <cellStyle name="Normal 2 5 2 2 5 2 3" xfId="28165" xr:uid="{00000000-0005-0000-0000-0000D0250000}"/>
    <cellStyle name="Normal 2 5 2 2 5 3" xfId="8047" xr:uid="{00000000-0005-0000-0000-0000D1250000}"/>
    <cellStyle name="Normal 2 5 2 2 5 3 2" xfId="38381" xr:uid="{00000000-0005-0000-0000-0000D2250000}"/>
    <cellStyle name="Normal 2 5 2 2 5 3 3" xfId="23148" xr:uid="{00000000-0005-0000-0000-0000D3250000}"/>
    <cellStyle name="Normal 2 5 2 2 5 4" xfId="33368" xr:uid="{00000000-0005-0000-0000-0000D4250000}"/>
    <cellStyle name="Normal 2 5 2 2 5 5" xfId="18135" xr:uid="{00000000-0005-0000-0000-0000D5250000}"/>
    <cellStyle name="Normal 2 5 2 2 6" xfId="4686" xr:uid="{00000000-0005-0000-0000-0000D6250000}"/>
    <cellStyle name="Normal 2 5 2 2 6 2" xfId="14738" xr:uid="{00000000-0005-0000-0000-0000D7250000}"/>
    <cellStyle name="Normal 2 5 2 2 6 2 2" xfId="45069" xr:uid="{00000000-0005-0000-0000-0000D8250000}"/>
    <cellStyle name="Normal 2 5 2 2 6 2 3" xfId="29836" xr:uid="{00000000-0005-0000-0000-0000D9250000}"/>
    <cellStyle name="Normal 2 5 2 2 6 3" xfId="9718" xr:uid="{00000000-0005-0000-0000-0000DA250000}"/>
    <cellStyle name="Normal 2 5 2 2 6 3 2" xfId="40052" xr:uid="{00000000-0005-0000-0000-0000DB250000}"/>
    <cellStyle name="Normal 2 5 2 2 6 3 3" xfId="24819" xr:uid="{00000000-0005-0000-0000-0000DC250000}"/>
    <cellStyle name="Normal 2 5 2 2 6 4" xfId="35039" xr:uid="{00000000-0005-0000-0000-0000DD250000}"/>
    <cellStyle name="Normal 2 5 2 2 6 5" xfId="19806" xr:uid="{00000000-0005-0000-0000-0000DE250000}"/>
    <cellStyle name="Normal 2 5 2 2 7" xfId="11396" xr:uid="{00000000-0005-0000-0000-0000DF250000}"/>
    <cellStyle name="Normal 2 5 2 2 7 2" xfId="41727" xr:uid="{00000000-0005-0000-0000-0000E0250000}"/>
    <cellStyle name="Normal 2 5 2 2 7 3" xfId="26494" xr:uid="{00000000-0005-0000-0000-0000E1250000}"/>
    <cellStyle name="Normal 2 5 2 2 8" xfId="6375" xr:uid="{00000000-0005-0000-0000-0000E2250000}"/>
    <cellStyle name="Normal 2 5 2 2 8 2" xfId="36710" xr:uid="{00000000-0005-0000-0000-0000E3250000}"/>
    <cellStyle name="Normal 2 5 2 2 8 3" xfId="21477" xr:uid="{00000000-0005-0000-0000-0000E4250000}"/>
    <cellStyle name="Normal 2 5 2 2 9" xfId="31698" xr:uid="{00000000-0005-0000-0000-0000E5250000}"/>
    <cellStyle name="Normal 2 5 2 3" xfId="1402" xr:uid="{00000000-0005-0000-0000-0000E6250000}"/>
    <cellStyle name="Normal 2 5 2 3 2" xfId="1823" xr:uid="{00000000-0005-0000-0000-0000E7250000}"/>
    <cellStyle name="Normal 2 5 2 3 2 2" xfId="2662" xr:uid="{00000000-0005-0000-0000-0000E8250000}"/>
    <cellStyle name="Normal 2 5 2 3 2 2 2" xfId="4352" xr:uid="{00000000-0005-0000-0000-0000E9250000}"/>
    <cellStyle name="Normal 2 5 2 3 2 2 2 2" xfId="14425" xr:uid="{00000000-0005-0000-0000-0000EA250000}"/>
    <cellStyle name="Normal 2 5 2 3 2 2 2 2 2" xfId="44756" xr:uid="{00000000-0005-0000-0000-0000EB250000}"/>
    <cellStyle name="Normal 2 5 2 3 2 2 2 2 3" xfId="29523" xr:uid="{00000000-0005-0000-0000-0000EC250000}"/>
    <cellStyle name="Normal 2 5 2 3 2 2 2 3" xfId="9405" xr:uid="{00000000-0005-0000-0000-0000ED250000}"/>
    <cellStyle name="Normal 2 5 2 3 2 2 2 3 2" xfId="39739" xr:uid="{00000000-0005-0000-0000-0000EE250000}"/>
    <cellStyle name="Normal 2 5 2 3 2 2 2 3 3" xfId="24506" xr:uid="{00000000-0005-0000-0000-0000EF250000}"/>
    <cellStyle name="Normal 2 5 2 3 2 2 2 4" xfId="34726" xr:uid="{00000000-0005-0000-0000-0000F0250000}"/>
    <cellStyle name="Normal 2 5 2 3 2 2 2 5" xfId="19493" xr:uid="{00000000-0005-0000-0000-0000F1250000}"/>
    <cellStyle name="Normal 2 5 2 3 2 2 3" xfId="6044" xr:uid="{00000000-0005-0000-0000-0000F2250000}"/>
    <cellStyle name="Normal 2 5 2 3 2 2 3 2" xfId="16096" xr:uid="{00000000-0005-0000-0000-0000F3250000}"/>
    <cellStyle name="Normal 2 5 2 3 2 2 3 2 2" xfId="46427" xr:uid="{00000000-0005-0000-0000-0000F4250000}"/>
    <cellStyle name="Normal 2 5 2 3 2 2 3 2 3" xfId="31194" xr:uid="{00000000-0005-0000-0000-0000F5250000}"/>
    <cellStyle name="Normal 2 5 2 3 2 2 3 3" xfId="11076" xr:uid="{00000000-0005-0000-0000-0000F6250000}"/>
    <cellStyle name="Normal 2 5 2 3 2 2 3 3 2" xfId="41410" xr:uid="{00000000-0005-0000-0000-0000F7250000}"/>
    <cellStyle name="Normal 2 5 2 3 2 2 3 3 3" xfId="26177" xr:uid="{00000000-0005-0000-0000-0000F8250000}"/>
    <cellStyle name="Normal 2 5 2 3 2 2 3 4" xfId="36397" xr:uid="{00000000-0005-0000-0000-0000F9250000}"/>
    <cellStyle name="Normal 2 5 2 3 2 2 3 5" xfId="21164" xr:uid="{00000000-0005-0000-0000-0000FA250000}"/>
    <cellStyle name="Normal 2 5 2 3 2 2 4" xfId="12754" xr:uid="{00000000-0005-0000-0000-0000FB250000}"/>
    <cellStyle name="Normal 2 5 2 3 2 2 4 2" xfId="43085" xr:uid="{00000000-0005-0000-0000-0000FC250000}"/>
    <cellStyle name="Normal 2 5 2 3 2 2 4 3" xfId="27852" xr:uid="{00000000-0005-0000-0000-0000FD250000}"/>
    <cellStyle name="Normal 2 5 2 3 2 2 5" xfId="7733" xr:uid="{00000000-0005-0000-0000-0000FE250000}"/>
    <cellStyle name="Normal 2 5 2 3 2 2 5 2" xfId="38068" xr:uid="{00000000-0005-0000-0000-0000FF250000}"/>
    <cellStyle name="Normal 2 5 2 3 2 2 5 3" xfId="22835" xr:uid="{00000000-0005-0000-0000-000000260000}"/>
    <cellStyle name="Normal 2 5 2 3 2 2 6" xfId="33056" xr:uid="{00000000-0005-0000-0000-000001260000}"/>
    <cellStyle name="Normal 2 5 2 3 2 2 7" xfId="17822" xr:uid="{00000000-0005-0000-0000-000002260000}"/>
    <cellStyle name="Normal 2 5 2 3 2 3" xfId="3515" xr:uid="{00000000-0005-0000-0000-000003260000}"/>
    <cellStyle name="Normal 2 5 2 3 2 3 2" xfId="13589" xr:uid="{00000000-0005-0000-0000-000004260000}"/>
    <cellStyle name="Normal 2 5 2 3 2 3 2 2" xfId="43920" xr:uid="{00000000-0005-0000-0000-000005260000}"/>
    <cellStyle name="Normal 2 5 2 3 2 3 2 3" xfId="28687" xr:uid="{00000000-0005-0000-0000-000006260000}"/>
    <cellStyle name="Normal 2 5 2 3 2 3 3" xfId="8569" xr:uid="{00000000-0005-0000-0000-000007260000}"/>
    <cellStyle name="Normal 2 5 2 3 2 3 3 2" xfId="38903" xr:uid="{00000000-0005-0000-0000-000008260000}"/>
    <cellStyle name="Normal 2 5 2 3 2 3 3 3" xfId="23670" xr:uid="{00000000-0005-0000-0000-000009260000}"/>
    <cellStyle name="Normal 2 5 2 3 2 3 4" xfId="33890" xr:uid="{00000000-0005-0000-0000-00000A260000}"/>
    <cellStyle name="Normal 2 5 2 3 2 3 5" xfId="18657" xr:uid="{00000000-0005-0000-0000-00000B260000}"/>
    <cellStyle name="Normal 2 5 2 3 2 4" xfId="5208" xr:uid="{00000000-0005-0000-0000-00000C260000}"/>
    <cellStyle name="Normal 2 5 2 3 2 4 2" xfId="15260" xr:uid="{00000000-0005-0000-0000-00000D260000}"/>
    <cellStyle name="Normal 2 5 2 3 2 4 2 2" xfId="45591" xr:uid="{00000000-0005-0000-0000-00000E260000}"/>
    <cellStyle name="Normal 2 5 2 3 2 4 2 3" xfId="30358" xr:uid="{00000000-0005-0000-0000-00000F260000}"/>
    <cellStyle name="Normal 2 5 2 3 2 4 3" xfId="10240" xr:uid="{00000000-0005-0000-0000-000010260000}"/>
    <cellStyle name="Normal 2 5 2 3 2 4 3 2" xfId="40574" xr:uid="{00000000-0005-0000-0000-000011260000}"/>
    <cellStyle name="Normal 2 5 2 3 2 4 3 3" xfId="25341" xr:uid="{00000000-0005-0000-0000-000012260000}"/>
    <cellStyle name="Normal 2 5 2 3 2 4 4" xfId="35561" xr:uid="{00000000-0005-0000-0000-000013260000}"/>
    <cellStyle name="Normal 2 5 2 3 2 4 5" xfId="20328" xr:uid="{00000000-0005-0000-0000-000014260000}"/>
    <cellStyle name="Normal 2 5 2 3 2 5" xfId="11918" xr:uid="{00000000-0005-0000-0000-000015260000}"/>
    <cellStyle name="Normal 2 5 2 3 2 5 2" xfId="42249" xr:uid="{00000000-0005-0000-0000-000016260000}"/>
    <cellStyle name="Normal 2 5 2 3 2 5 3" xfId="27016" xr:uid="{00000000-0005-0000-0000-000017260000}"/>
    <cellStyle name="Normal 2 5 2 3 2 6" xfId="6897" xr:uid="{00000000-0005-0000-0000-000018260000}"/>
    <cellStyle name="Normal 2 5 2 3 2 6 2" xfId="37232" xr:uid="{00000000-0005-0000-0000-000019260000}"/>
    <cellStyle name="Normal 2 5 2 3 2 6 3" xfId="21999" xr:uid="{00000000-0005-0000-0000-00001A260000}"/>
    <cellStyle name="Normal 2 5 2 3 2 7" xfId="32220" xr:uid="{00000000-0005-0000-0000-00001B260000}"/>
    <cellStyle name="Normal 2 5 2 3 2 8" xfId="16986" xr:uid="{00000000-0005-0000-0000-00001C260000}"/>
    <cellStyle name="Normal 2 5 2 3 3" xfId="2244" xr:uid="{00000000-0005-0000-0000-00001D260000}"/>
    <cellStyle name="Normal 2 5 2 3 3 2" xfId="3934" xr:uid="{00000000-0005-0000-0000-00001E260000}"/>
    <cellStyle name="Normal 2 5 2 3 3 2 2" xfId="14007" xr:uid="{00000000-0005-0000-0000-00001F260000}"/>
    <cellStyle name="Normal 2 5 2 3 3 2 2 2" xfId="44338" xr:uid="{00000000-0005-0000-0000-000020260000}"/>
    <cellStyle name="Normal 2 5 2 3 3 2 2 3" xfId="29105" xr:uid="{00000000-0005-0000-0000-000021260000}"/>
    <cellStyle name="Normal 2 5 2 3 3 2 3" xfId="8987" xr:uid="{00000000-0005-0000-0000-000022260000}"/>
    <cellStyle name="Normal 2 5 2 3 3 2 3 2" xfId="39321" xr:uid="{00000000-0005-0000-0000-000023260000}"/>
    <cellStyle name="Normal 2 5 2 3 3 2 3 3" xfId="24088" xr:uid="{00000000-0005-0000-0000-000024260000}"/>
    <cellStyle name="Normal 2 5 2 3 3 2 4" xfId="34308" xr:uid="{00000000-0005-0000-0000-000025260000}"/>
    <cellStyle name="Normal 2 5 2 3 3 2 5" xfId="19075" xr:uid="{00000000-0005-0000-0000-000026260000}"/>
    <cellStyle name="Normal 2 5 2 3 3 3" xfId="5626" xr:uid="{00000000-0005-0000-0000-000027260000}"/>
    <cellStyle name="Normal 2 5 2 3 3 3 2" xfId="15678" xr:uid="{00000000-0005-0000-0000-000028260000}"/>
    <cellStyle name="Normal 2 5 2 3 3 3 2 2" xfId="46009" xr:uid="{00000000-0005-0000-0000-000029260000}"/>
    <cellStyle name="Normal 2 5 2 3 3 3 2 3" xfId="30776" xr:uid="{00000000-0005-0000-0000-00002A260000}"/>
    <cellStyle name="Normal 2 5 2 3 3 3 3" xfId="10658" xr:uid="{00000000-0005-0000-0000-00002B260000}"/>
    <cellStyle name="Normal 2 5 2 3 3 3 3 2" xfId="40992" xr:uid="{00000000-0005-0000-0000-00002C260000}"/>
    <cellStyle name="Normal 2 5 2 3 3 3 3 3" xfId="25759" xr:uid="{00000000-0005-0000-0000-00002D260000}"/>
    <cellStyle name="Normal 2 5 2 3 3 3 4" xfId="35979" xr:uid="{00000000-0005-0000-0000-00002E260000}"/>
    <cellStyle name="Normal 2 5 2 3 3 3 5" xfId="20746" xr:uid="{00000000-0005-0000-0000-00002F260000}"/>
    <cellStyle name="Normal 2 5 2 3 3 4" xfId="12336" xr:uid="{00000000-0005-0000-0000-000030260000}"/>
    <cellStyle name="Normal 2 5 2 3 3 4 2" xfId="42667" xr:uid="{00000000-0005-0000-0000-000031260000}"/>
    <cellStyle name="Normal 2 5 2 3 3 4 3" xfId="27434" xr:uid="{00000000-0005-0000-0000-000032260000}"/>
    <cellStyle name="Normal 2 5 2 3 3 5" xfId="7315" xr:uid="{00000000-0005-0000-0000-000033260000}"/>
    <cellStyle name="Normal 2 5 2 3 3 5 2" xfId="37650" xr:uid="{00000000-0005-0000-0000-000034260000}"/>
    <cellStyle name="Normal 2 5 2 3 3 5 3" xfId="22417" xr:uid="{00000000-0005-0000-0000-000035260000}"/>
    <cellStyle name="Normal 2 5 2 3 3 6" xfId="32638" xr:uid="{00000000-0005-0000-0000-000036260000}"/>
    <cellStyle name="Normal 2 5 2 3 3 7" xfId="17404" xr:uid="{00000000-0005-0000-0000-000037260000}"/>
    <cellStyle name="Normal 2 5 2 3 4" xfId="3097" xr:uid="{00000000-0005-0000-0000-000038260000}"/>
    <cellStyle name="Normal 2 5 2 3 4 2" xfId="13171" xr:uid="{00000000-0005-0000-0000-000039260000}"/>
    <cellStyle name="Normal 2 5 2 3 4 2 2" xfId="43502" xr:uid="{00000000-0005-0000-0000-00003A260000}"/>
    <cellStyle name="Normal 2 5 2 3 4 2 3" xfId="28269" xr:uid="{00000000-0005-0000-0000-00003B260000}"/>
    <cellStyle name="Normal 2 5 2 3 4 3" xfId="8151" xr:uid="{00000000-0005-0000-0000-00003C260000}"/>
    <cellStyle name="Normal 2 5 2 3 4 3 2" xfId="38485" xr:uid="{00000000-0005-0000-0000-00003D260000}"/>
    <cellStyle name="Normal 2 5 2 3 4 3 3" xfId="23252" xr:uid="{00000000-0005-0000-0000-00003E260000}"/>
    <cellStyle name="Normal 2 5 2 3 4 4" xfId="33472" xr:uid="{00000000-0005-0000-0000-00003F260000}"/>
    <cellStyle name="Normal 2 5 2 3 4 5" xfId="18239" xr:uid="{00000000-0005-0000-0000-000040260000}"/>
    <cellStyle name="Normal 2 5 2 3 5" xfId="4790" xr:uid="{00000000-0005-0000-0000-000041260000}"/>
    <cellStyle name="Normal 2 5 2 3 5 2" xfId="14842" xr:uid="{00000000-0005-0000-0000-000042260000}"/>
    <cellStyle name="Normal 2 5 2 3 5 2 2" xfId="45173" xr:uid="{00000000-0005-0000-0000-000043260000}"/>
    <cellStyle name="Normal 2 5 2 3 5 2 3" xfId="29940" xr:uid="{00000000-0005-0000-0000-000044260000}"/>
    <cellStyle name="Normal 2 5 2 3 5 3" xfId="9822" xr:uid="{00000000-0005-0000-0000-000045260000}"/>
    <cellStyle name="Normal 2 5 2 3 5 3 2" xfId="40156" xr:uid="{00000000-0005-0000-0000-000046260000}"/>
    <cellStyle name="Normal 2 5 2 3 5 3 3" xfId="24923" xr:uid="{00000000-0005-0000-0000-000047260000}"/>
    <cellStyle name="Normal 2 5 2 3 5 4" xfId="35143" xr:uid="{00000000-0005-0000-0000-000048260000}"/>
    <cellStyle name="Normal 2 5 2 3 5 5" xfId="19910" xr:uid="{00000000-0005-0000-0000-000049260000}"/>
    <cellStyle name="Normal 2 5 2 3 6" xfId="11500" xr:uid="{00000000-0005-0000-0000-00004A260000}"/>
    <cellStyle name="Normal 2 5 2 3 6 2" xfId="41831" xr:uid="{00000000-0005-0000-0000-00004B260000}"/>
    <cellStyle name="Normal 2 5 2 3 6 3" xfId="26598" xr:uid="{00000000-0005-0000-0000-00004C260000}"/>
    <cellStyle name="Normal 2 5 2 3 7" xfId="6479" xr:uid="{00000000-0005-0000-0000-00004D260000}"/>
    <cellStyle name="Normal 2 5 2 3 7 2" xfId="36814" xr:uid="{00000000-0005-0000-0000-00004E260000}"/>
    <cellStyle name="Normal 2 5 2 3 7 3" xfId="21581" xr:uid="{00000000-0005-0000-0000-00004F260000}"/>
    <cellStyle name="Normal 2 5 2 3 8" xfId="31802" xr:uid="{00000000-0005-0000-0000-000050260000}"/>
    <cellStyle name="Normal 2 5 2 3 9" xfId="16568" xr:uid="{00000000-0005-0000-0000-000051260000}"/>
    <cellStyle name="Normal 2 5 2 4" xfId="1615" xr:uid="{00000000-0005-0000-0000-000052260000}"/>
    <cellStyle name="Normal 2 5 2 4 2" xfId="2454" xr:uid="{00000000-0005-0000-0000-000053260000}"/>
    <cellStyle name="Normal 2 5 2 4 2 2" xfId="4144" xr:uid="{00000000-0005-0000-0000-000054260000}"/>
    <cellStyle name="Normal 2 5 2 4 2 2 2" xfId="14217" xr:uid="{00000000-0005-0000-0000-000055260000}"/>
    <cellStyle name="Normal 2 5 2 4 2 2 2 2" xfId="44548" xr:uid="{00000000-0005-0000-0000-000056260000}"/>
    <cellStyle name="Normal 2 5 2 4 2 2 2 3" xfId="29315" xr:uid="{00000000-0005-0000-0000-000057260000}"/>
    <cellStyle name="Normal 2 5 2 4 2 2 3" xfId="9197" xr:uid="{00000000-0005-0000-0000-000058260000}"/>
    <cellStyle name="Normal 2 5 2 4 2 2 3 2" xfId="39531" xr:uid="{00000000-0005-0000-0000-000059260000}"/>
    <cellStyle name="Normal 2 5 2 4 2 2 3 3" xfId="24298" xr:uid="{00000000-0005-0000-0000-00005A260000}"/>
    <cellStyle name="Normal 2 5 2 4 2 2 4" xfId="34518" xr:uid="{00000000-0005-0000-0000-00005B260000}"/>
    <cellStyle name="Normal 2 5 2 4 2 2 5" xfId="19285" xr:uid="{00000000-0005-0000-0000-00005C260000}"/>
    <cellStyle name="Normal 2 5 2 4 2 3" xfId="5836" xr:uid="{00000000-0005-0000-0000-00005D260000}"/>
    <cellStyle name="Normal 2 5 2 4 2 3 2" xfId="15888" xr:uid="{00000000-0005-0000-0000-00005E260000}"/>
    <cellStyle name="Normal 2 5 2 4 2 3 2 2" xfId="46219" xr:uid="{00000000-0005-0000-0000-00005F260000}"/>
    <cellStyle name="Normal 2 5 2 4 2 3 2 3" xfId="30986" xr:uid="{00000000-0005-0000-0000-000060260000}"/>
    <cellStyle name="Normal 2 5 2 4 2 3 3" xfId="10868" xr:uid="{00000000-0005-0000-0000-000061260000}"/>
    <cellStyle name="Normal 2 5 2 4 2 3 3 2" xfId="41202" xr:uid="{00000000-0005-0000-0000-000062260000}"/>
    <cellStyle name="Normal 2 5 2 4 2 3 3 3" xfId="25969" xr:uid="{00000000-0005-0000-0000-000063260000}"/>
    <cellStyle name="Normal 2 5 2 4 2 3 4" xfId="36189" xr:uid="{00000000-0005-0000-0000-000064260000}"/>
    <cellStyle name="Normal 2 5 2 4 2 3 5" xfId="20956" xr:uid="{00000000-0005-0000-0000-000065260000}"/>
    <cellStyle name="Normal 2 5 2 4 2 4" xfId="12546" xr:uid="{00000000-0005-0000-0000-000066260000}"/>
    <cellStyle name="Normal 2 5 2 4 2 4 2" xfId="42877" xr:uid="{00000000-0005-0000-0000-000067260000}"/>
    <cellStyle name="Normal 2 5 2 4 2 4 3" xfId="27644" xr:uid="{00000000-0005-0000-0000-000068260000}"/>
    <cellStyle name="Normal 2 5 2 4 2 5" xfId="7525" xr:uid="{00000000-0005-0000-0000-000069260000}"/>
    <cellStyle name="Normal 2 5 2 4 2 5 2" xfId="37860" xr:uid="{00000000-0005-0000-0000-00006A260000}"/>
    <cellStyle name="Normal 2 5 2 4 2 5 3" xfId="22627" xr:uid="{00000000-0005-0000-0000-00006B260000}"/>
    <cellStyle name="Normal 2 5 2 4 2 6" xfId="32848" xr:uid="{00000000-0005-0000-0000-00006C260000}"/>
    <cellStyle name="Normal 2 5 2 4 2 7" xfId="17614" xr:uid="{00000000-0005-0000-0000-00006D260000}"/>
    <cellStyle name="Normal 2 5 2 4 3" xfId="3307" xr:uid="{00000000-0005-0000-0000-00006E260000}"/>
    <cellStyle name="Normal 2 5 2 4 3 2" xfId="13381" xr:uid="{00000000-0005-0000-0000-00006F260000}"/>
    <cellStyle name="Normal 2 5 2 4 3 2 2" xfId="43712" xr:uid="{00000000-0005-0000-0000-000070260000}"/>
    <cellStyle name="Normal 2 5 2 4 3 2 3" xfId="28479" xr:uid="{00000000-0005-0000-0000-000071260000}"/>
    <cellStyle name="Normal 2 5 2 4 3 3" xfId="8361" xr:uid="{00000000-0005-0000-0000-000072260000}"/>
    <cellStyle name="Normal 2 5 2 4 3 3 2" xfId="38695" xr:uid="{00000000-0005-0000-0000-000073260000}"/>
    <cellStyle name="Normal 2 5 2 4 3 3 3" xfId="23462" xr:uid="{00000000-0005-0000-0000-000074260000}"/>
    <cellStyle name="Normal 2 5 2 4 3 4" xfId="33682" xr:uid="{00000000-0005-0000-0000-000075260000}"/>
    <cellStyle name="Normal 2 5 2 4 3 5" xfId="18449" xr:uid="{00000000-0005-0000-0000-000076260000}"/>
    <cellStyle name="Normal 2 5 2 4 4" xfId="5000" xr:uid="{00000000-0005-0000-0000-000077260000}"/>
    <cellStyle name="Normal 2 5 2 4 4 2" xfId="15052" xr:uid="{00000000-0005-0000-0000-000078260000}"/>
    <cellStyle name="Normal 2 5 2 4 4 2 2" xfId="45383" xr:uid="{00000000-0005-0000-0000-000079260000}"/>
    <cellStyle name="Normal 2 5 2 4 4 2 3" xfId="30150" xr:uid="{00000000-0005-0000-0000-00007A260000}"/>
    <cellStyle name="Normal 2 5 2 4 4 3" xfId="10032" xr:uid="{00000000-0005-0000-0000-00007B260000}"/>
    <cellStyle name="Normal 2 5 2 4 4 3 2" xfId="40366" xr:uid="{00000000-0005-0000-0000-00007C260000}"/>
    <cellStyle name="Normal 2 5 2 4 4 3 3" xfId="25133" xr:uid="{00000000-0005-0000-0000-00007D260000}"/>
    <cellStyle name="Normal 2 5 2 4 4 4" xfId="35353" xr:uid="{00000000-0005-0000-0000-00007E260000}"/>
    <cellStyle name="Normal 2 5 2 4 4 5" xfId="20120" xr:uid="{00000000-0005-0000-0000-00007F260000}"/>
    <cellStyle name="Normal 2 5 2 4 5" xfId="11710" xr:uid="{00000000-0005-0000-0000-000080260000}"/>
    <cellStyle name="Normal 2 5 2 4 5 2" xfId="42041" xr:uid="{00000000-0005-0000-0000-000081260000}"/>
    <cellStyle name="Normal 2 5 2 4 5 3" xfId="26808" xr:uid="{00000000-0005-0000-0000-000082260000}"/>
    <cellStyle name="Normal 2 5 2 4 6" xfId="6689" xr:uid="{00000000-0005-0000-0000-000083260000}"/>
    <cellStyle name="Normal 2 5 2 4 6 2" xfId="37024" xr:uid="{00000000-0005-0000-0000-000084260000}"/>
    <cellStyle name="Normal 2 5 2 4 6 3" xfId="21791" xr:uid="{00000000-0005-0000-0000-000085260000}"/>
    <cellStyle name="Normal 2 5 2 4 7" xfId="32012" xr:uid="{00000000-0005-0000-0000-000086260000}"/>
    <cellStyle name="Normal 2 5 2 4 8" xfId="16778" xr:uid="{00000000-0005-0000-0000-000087260000}"/>
    <cellStyle name="Normal 2 5 2 5" xfId="2036" xr:uid="{00000000-0005-0000-0000-000088260000}"/>
    <cellStyle name="Normal 2 5 2 5 2" xfId="3726" xr:uid="{00000000-0005-0000-0000-000089260000}"/>
    <cellStyle name="Normal 2 5 2 5 2 2" xfId="13799" xr:uid="{00000000-0005-0000-0000-00008A260000}"/>
    <cellStyle name="Normal 2 5 2 5 2 2 2" xfId="44130" xr:uid="{00000000-0005-0000-0000-00008B260000}"/>
    <cellStyle name="Normal 2 5 2 5 2 2 3" xfId="28897" xr:uid="{00000000-0005-0000-0000-00008C260000}"/>
    <cellStyle name="Normal 2 5 2 5 2 3" xfId="8779" xr:uid="{00000000-0005-0000-0000-00008D260000}"/>
    <cellStyle name="Normal 2 5 2 5 2 3 2" xfId="39113" xr:uid="{00000000-0005-0000-0000-00008E260000}"/>
    <cellStyle name="Normal 2 5 2 5 2 3 3" xfId="23880" xr:uid="{00000000-0005-0000-0000-00008F260000}"/>
    <cellStyle name="Normal 2 5 2 5 2 4" xfId="34100" xr:uid="{00000000-0005-0000-0000-000090260000}"/>
    <cellStyle name="Normal 2 5 2 5 2 5" xfId="18867" xr:uid="{00000000-0005-0000-0000-000091260000}"/>
    <cellStyle name="Normal 2 5 2 5 3" xfId="5418" xr:uid="{00000000-0005-0000-0000-000092260000}"/>
    <cellStyle name="Normal 2 5 2 5 3 2" xfId="15470" xr:uid="{00000000-0005-0000-0000-000093260000}"/>
    <cellStyle name="Normal 2 5 2 5 3 2 2" xfId="45801" xr:uid="{00000000-0005-0000-0000-000094260000}"/>
    <cellStyle name="Normal 2 5 2 5 3 2 3" xfId="30568" xr:uid="{00000000-0005-0000-0000-000095260000}"/>
    <cellStyle name="Normal 2 5 2 5 3 3" xfId="10450" xr:uid="{00000000-0005-0000-0000-000096260000}"/>
    <cellStyle name="Normal 2 5 2 5 3 3 2" xfId="40784" xr:uid="{00000000-0005-0000-0000-000097260000}"/>
    <cellStyle name="Normal 2 5 2 5 3 3 3" xfId="25551" xr:uid="{00000000-0005-0000-0000-000098260000}"/>
    <cellStyle name="Normal 2 5 2 5 3 4" xfId="35771" xr:uid="{00000000-0005-0000-0000-000099260000}"/>
    <cellStyle name="Normal 2 5 2 5 3 5" xfId="20538" xr:uid="{00000000-0005-0000-0000-00009A260000}"/>
    <cellStyle name="Normal 2 5 2 5 4" xfId="12128" xr:uid="{00000000-0005-0000-0000-00009B260000}"/>
    <cellStyle name="Normal 2 5 2 5 4 2" xfId="42459" xr:uid="{00000000-0005-0000-0000-00009C260000}"/>
    <cellStyle name="Normal 2 5 2 5 4 3" xfId="27226" xr:uid="{00000000-0005-0000-0000-00009D260000}"/>
    <cellStyle name="Normal 2 5 2 5 5" xfId="7107" xr:uid="{00000000-0005-0000-0000-00009E260000}"/>
    <cellStyle name="Normal 2 5 2 5 5 2" xfId="37442" xr:uid="{00000000-0005-0000-0000-00009F260000}"/>
    <cellStyle name="Normal 2 5 2 5 5 3" xfId="22209" xr:uid="{00000000-0005-0000-0000-0000A0260000}"/>
    <cellStyle name="Normal 2 5 2 5 6" xfId="32430" xr:uid="{00000000-0005-0000-0000-0000A1260000}"/>
    <cellStyle name="Normal 2 5 2 5 7" xfId="17196" xr:uid="{00000000-0005-0000-0000-0000A2260000}"/>
    <cellStyle name="Normal 2 5 2 6" xfId="2889" xr:uid="{00000000-0005-0000-0000-0000A3260000}"/>
    <cellStyle name="Normal 2 5 2 6 2" xfId="12963" xr:uid="{00000000-0005-0000-0000-0000A4260000}"/>
    <cellStyle name="Normal 2 5 2 6 2 2" xfId="43294" xr:uid="{00000000-0005-0000-0000-0000A5260000}"/>
    <cellStyle name="Normal 2 5 2 6 2 3" xfId="28061" xr:uid="{00000000-0005-0000-0000-0000A6260000}"/>
    <cellStyle name="Normal 2 5 2 6 3" xfId="7943" xr:uid="{00000000-0005-0000-0000-0000A7260000}"/>
    <cellStyle name="Normal 2 5 2 6 3 2" xfId="38277" xr:uid="{00000000-0005-0000-0000-0000A8260000}"/>
    <cellStyle name="Normal 2 5 2 6 3 3" xfId="23044" xr:uid="{00000000-0005-0000-0000-0000A9260000}"/>
    <cellStyle name="Normal 2 5 2 6 4" xfId="33264" xr:uid="{00000000-0005-0000-0000-0000AA260000}"/>
    <cellStyle name="Normal 2 5 2 6 5" xfId="18031" xr:uid="{00000000-0005-0000-0000-0000AB260000}"/>
    <cellStyle name="Normal 2 5 2 7" xfId="4582" xr:uid="{00000000-0005-0000-0000-0000AC260000}"/>
    <cellStyle name="Normal 2 5 2 7 2" xfId="14634" xr:uid="{00000000-0005-0000-0000-0000AD260000}"/>
    <cellStyle name="Normal 2 5 2 7 2 2" xfId="44965" xr:uid="{00000000-0005-0000-0000-0000AE260000}"/>
    <cellStyle name="Normal 2 5 2 7 2 3" xfId="29732" xr:uid="{00000000-0005-0000-0000-0000AF260000}"/>
    <cellStyle name="Normal 2 5 2 7 3" xfId="9614" xr:uid="{00000000-0005-0000-0000-0000B0260000}"/>
    <cellStyle name="Normal 2 5 2 7 3 2" xfId="39948" xr:uid="{00000000-0005-0000-0000-0000B1260000}"/>
    <cellStyle name="Normal 2 5 2 7 3 3" xfId="24715" xr:uid="{00000000-0005-0000-0000-0000B2260000}"/>
    <cellStyle name="Normal 2 5 2 7 4" xfId="34935" xr:uid="{00000000-0005-0000-0000-0000B3260000}"/>
    <cellStyle name="Normal 2 5 2 7 5" xfId="19702" xr:uid="{00000000-0005-0000-0000-0000B4260000}"/>
    <cellStyle name="Normal 2 5 2 8" xfId="11292" xr:uid="{00000000-0005-0000-0000-0000B5260000}"/>
    <cellStyle name="Normal 2 5 2 8 2" xfId="41623" xr:uid="{00000000-0005-0000-0000-0000B6260000}"/>
    <cellStyle name="Normal 2 5 2 8 3" xfId="26390" xr:uid="{00000000-0005-0000-0000-0000B7260000}"/>
    <cellStyle name="Normal 2 5 2 9" xfId="6271" xr:uid="{00000000-0005-0000-0000-0000B8260000}"/>
    <cellStyle name="Normal 2 5 2 9 2" xfId="36606" xr:uid="{00000000-0005-0000-0000-0000B9260000}"/>
    <cellStyle name="Normal 2 5 2 9 3" xfId="21373" xr:uid="{00000000-0005-0000-0000-0000BA260000}"/>
    <cellStyle name="Normal 2 5 3" xfId="1235" xr:uid="{00000000-0005-0000-0000-0000BB260000}"/>
    <cellStyle name="Normal 2 5 3 10" xfId="16412" xr:uid="{00000000-0005-0000-0000-0000BC260000}"/>
    <cellStyle name="Normal 2 5 3 2" xfId="1454" xr:uid="{00000000-0005-0000-0000-0000BD260000}"/>
    <cellStyle name="Normal 2 5 3 2 2" xfId="1875" xr:uid="{00000000-0005-0000-0000-0000BE260000}"/>
    <cellStyle name="Normal 2 5 3 2 2 2" xfId="2714" xr:uid="{00000000-0005-0000-0000-0000BF260000}"/>
    <cellStyle name="Normal 2 5 3 2 2 2 2" xfId="4404" xr:uid="{00000000-0005-0000-0000-0000C0260000}"/>
    <cellStyle name="Normal 2 5 3 2 2 2 2 2" xfId="14477" xr:uid="{00000000-0005-0000-0000-0000C1260000}"/>
    <cellStyle name="Normal 2 5 3 2 2 2 2 2 2" xfId="44808" xr:uid="{00000000-0005-0000-0000-0000C2260000}"/>
    <cellStyle name="Normal 2 5 3 2 2 2 2 2 3" xfId="29575" xr:uid="{00000000-0005-0000-0000-0000C3260000}"/>
    <cellStyle name="Normal 2 5 3 2 2 2 2 3" xfId="9457" xr:uid="{00000000-0005-0000-0000-0000C4260000}"/>
    <cellStyle name="Normal 2 5 3 2 2 2 2 3 2" xfId="39791" xr:uid="{00000000-0005-0000-0000-0000C5260000}"/>
    <cellStyle name="Normal 2 5 3 2 2 2 2 3 3" xfId="24558" xr:uid="{00000000-0005-0000-0000-0000C6260000}"/>
    <cellStyle name="Normal 2 5 3 2 2 2 2 4" xfId="34778" xr:uid="{00000000-0005-0000-0000-0000C7260000}"/>
    <cellStyle name="Normal 2 5 3 2 2 2 2 5" xfId="19545" xr:uid="{00000000-0005-0000-0000-0000C8260000}"/>
    <cellStyle name="Normal 2 5 3 2 2 2 3" xfId="6096" xr:uid="{00000000-0005-0000-0000-0000C9260000}"/>
    <cellStyle name="Normal 2 5 3 2 2 2 3 2" xfId="16148" xr:uid="{00000000-0005-0000-0000-0000CA260000}"/>
    <cellStyle name="Normal 2 5 3 2 2 2 3 2 2" xfId="46479" xr:uid="{00000000-0005-0000-0000-0000CB260000}"/>
    <cellStyle name="Normal 2 5 3 2 2 2 3 2 3" xfId="31246" xr:uid="{00000000-0005-0000-0000-0000CC260000}"/>
    <cellStyle name="Normal 2 5 3 2 2 2 3 3" xfId="11128" xr:uid="{00000000-0005-0000-0000-0000CD260000}"/>
    <cellStyle name="Normal 2 5 3 2 2 2 3 3 2" xfId="41462" xr:uid="{00000000-0005-0000-0000-0000CE260000}"/>
    <cellStyle name="Normal 2 5 3 2 2 2 3 3 3" xfId="26229" xr:uid="{00000000-0005-0000-0000-0000CF260000}"/>
    <cellStyle name="Normal 2 5 3 2 2 2 3 4" xfId="36449" xr:uid="{00000000-0005-0000-0000-0000D0260000}"/>
    <cellStyle name="Normal 2 5 3 2 2 2 3 5" xfId="21216" xr:uid="{00000000-0005-0000-0000-0000D1260000}"/>
    <cellStyle name="Normal 2 5 3 2 2 2 4" xfId="12806" xr:uid="{00000000-0005-0000-0000-0000D2260000}"/>
    <cellStyle name="Normal 2 5 3 2 2 2 4 2" xfId="43137" xr:uid="{00000000-0005-0000-0000-0000D3260000}"/>
    <cellStyle name="Normal 2 5 3 2 2 2 4 3" xfId="27904" xr:uid="{00000000-0005-0000-0000-0000D4260000}"/>
    <cellStyle name="Normal 2 5 3 2 2 2 5" xfId="7785" xr:uid="{00000000-0005-0000-0000-0000D5260000}"/>
    <cellStyle name="Normal 2 5 3 2 2 2 5 2" xfId="38120" xr:uid="{00000000-0005-0000-0000-0000D6260000}"/>
    <cellStyle name="Normal 2 5 3 2 2 2 5 3" xfId="22887" xr:uid="{00000000-0005-0000-0000-0000D7260000}"/>
    <cellStyle name="Normal 2 5 3 2 2 2 6" xfId="33108" xr:uid="{00000000-0005-0000-0000-0000D8260000}"/>
    <cellStyle name="Normal 2 5 3 2 2 2 7" xfId="17874" xr:uid="{00000000-0005-0000-0000-0000D9260000}"/>
    <cellStyle name="Normal 2 5 3 2 2 3" xfId="3567" xr:uid="{00000000-0005-0000-0000-0000DA260000}"/>
    <cellStyle name="Normal 2 5 3 2 2 3 2" xfId="13641" xr:uid="{00000000-0005-0000-0000-0000DB260000}"/>
    <cellStyle name="Normal 2 5 3 2 2 3 2 2" xfId="43972" xr:uid="{00000000-0005-0000-0000-0000DC260000}"/>
    <cellStyle name="Normal 2 5 3 2 2 3 2 3" xfId="28739" xr:uid="{00000000-0005-0000-0000-0000DD260000}"/>
    <cellStyle name="Normal 2 5 3 2 2 3 3" xfId="8621" xr:uid="{00000000-0005-0000-0000-0000DE260000}"/>
    <cellStyle name="Normal 2 5 3 2 2 3 3 2" xfId="38955" xr:uid="{00000000-0005-0000-0000-0000DF260000}"/>
    <cellStyle name="Normal 2 5 3 2 2 3 3 3" xfId="23722" xr:uid="{00000000-0005-0000-0000-0000E0260000}"/>
    <cellStyle name="Normal 2 5 3 2 2 3 4" xfId="33942" xr:uid="{00000000-0005-0000-0000-0000E1260000}"/>
    <cellStyle name="Normal 2 5 3 2 2 3 5" xfId="18709" xr:uid="{00000000-0005-0000-0000-0000E2260000}"/>
    <cellStyle name="Normal 2 5 3 2 2 4" xfId="5260" xr:uid="{00000000-0005-0000-0000-0000E3260000}"/>
    <cellStyle name="Normal 2 5 3 2 2 4 2" xfId="15312" xr:uid="{00000000-0005-0000-0000-0000E4260000}"/>
    <cellStyle name="Normal 2 5 3 2 2 4 2 2" xfId="45643" xr:uid="{00000000-0005-0000-0000-0000E5260000}"/>
    <cellStyle name="Normal 2 5 3 2 2 4 2 3" xfId="30410" xr:uid="{00000000-0005-0000-0000-0000E6260000}"/>
    <cellStyle name="Normal 2 5 3 2 2 4 3" xfId="10292" xr:uid="{00000000-0005-0000-0000-0000E7260000}"/>
    <cellStyle name="Normal 2 5 3 2 2 4 3 2" xfId="40626" xr:uid="{00000000-0005-0000-0000-0000E8260000}"/>
    <cellStyle name="Normal 2 5 3 2 2 4 3 3" xfId="25393" xr:uid="{00000000-0005-0000-0000-0000E9260000}"/>
    <cellStyle name="Normal 2 5 3 2 2 4 4" xfId="35613" xr:uid="{00000000-0005-0000-0000-0000EA260000}"/>
    <cellStyle name="Normal 2 5 3 2 2 4 5" xfId="20380" xr:uid="{00000000-0005-0000-0000-0000EB260000}"/>
    <cellStyle name="Normal 2 5 3 2 2 5" xfId="11970" xr:uid="{00000000-0005-0000-0000-0000EC260000}"/>
    <cellStyle name="Normal 2 5 3 2 2 5 2" xfId="42301" xr:uid="{00000000-0005-0000-0000-0000ED260000}"/>
    <cellStyle name="Normal 2 5 3 2 2 5 3" xfId="27068" xr:uid="{00000000-0005-0000-0000-0000EE260000}"/>
    <cellStyle name="Normal 2 5 3 2 2 6" xfId="6949" xr:uid="{00000000-0005-0000-0000-0000EF260000}"/>
    <cellStyle name="Normal 2 5 3 2 2 6 2" xfId="37284" xr:uid="{00000000-0005-0000-0000-0000F0260000}"/>
    <cellStyle name="Normal 2 5 3 2 2 6 3" xfId="22051" xr:uid="{00000000-0005-0000-0000-0000F1260000}"/>
    <cellStyle name="Normal 2 5 3 2 2 7" xfId="32272" xr:uid="{00000000-0005-0000-0000-0000F2260000}"/>
    <cellStyle name="Normal 2 5 3 2 2 8" xfId="17038" xr:uid="{00000000-0005-0000-0000-0000F3260000}"/>
    <cellStyle name="Normal 2 5 3 2 3" xfId="2296" xr:uid="{00000000-0005-0000-0000-0000F4260000}"/>
    <cellStyle name="Normal 2 5 3 2 3 2" xfId="3986" xr:uid="{00000000-0005-0000-0000-0000F5260000}"/>
    <cellStyle name="Normal 2 5 3 2 3 2 2" xfId="14059" xr:uid="{00000000-0005-0000-0000-0000F6260000}"/>
    <cellStyle name="Normal 2 5 3 2 3 2 2 2" xfId="44390" xr:uid="{00000000-0005-0000-0000-0000F7260000}"/>
    <cellStyle name="Normal 2 5 3 2 3 2 2 3" xfId="29157" xr:uid="{00000000-0005-0000-0000-0000F8260000}"/>
    <cellStyle name="Normal 2 5 3 2 3 2 3" xfId="9039" xr:uid="{00000000-0005-0000-0000-0000F9260000}"/>
    <cellStyle name="Normal 2 5 3 2 3 2 3 2" xfId="39373" xr:uid="{00000000-0005-0000-0000-0000FA260000}"/>
    <cellStyle name="Normal 2 5 3 2 3 2 3 3" xfId="24140" xr:uid="{00000000-0005-0000-0000-0000FB260000}"/>
    <cellStyle name="Normal 2 5 3 2 3 2 4" xfId="34360" xr:uid="{00000000-0005-0000-0000-0000FC260000}"/>
    <cellStyle name="Normal 2 5 3 2 3 2 5" xfId="19127" xr:uid="{00000000-0005-0000-0000-0000FD260000}"/>
    <cellStyle name="Normal 2 5 3 2 3 3" xfId="5678" xr:uid="{00000000-0005-0000-0000-0000FE260000}"/>
    <cellStyle name="Normal 2 5 3 2 3 3 2" xfId="15730" xr:uid="{00000000-0005-0000-0000-0000FF260000}"/>
    <cellStyle name="Normal 2 5 3 2 3 3 2 2" xfId="46061" xr:uid="{00000000-0005-0000-0000-000000270000}"/>
    <cellStyle name="Normal 2 5 3 2 3 3 2 3" xfId="30828" xr:uid="{00000000-0005-0000-0000-000001270000}"/>
    <cellStyle name="Normal 2 5 3 2 3 3 3" xfId="10710" xr:uid="{00000000-0005-0000-0000-000002270000}"/>
    <cellStyle name="Normal 2 5 3 2 3 3 3 2" xfId="41044" xr:uid="{00000000-0005-0000-0000-000003270000}"/>
    <cellStyle name="Normal 2 5 3 2 3 3 3 3" xfId="25811" xr:uid="{00000000-0005-0000-0000-000004270000}"/>
    <cellStyle name="Normal 2 5 3 2 3 3 4" xfId="36031" xr:uid="{00000000-0005-0000-0000-000005270000}"/>
    <cellStyle name="Normal 2 5 3 2 3 3 5" xfId="20798" xr:uid="{00000000-0005-0000-0000-000006270000}"/>
    <cellStyle name="Normal 2 5 3 2 3 4" xfId="12388" xr:uid="{00000000-0005-0000-0000-000007270000}"/>
    <cellStyle name="Normal 2 5 3 2 3 4 2" xfId="42719" xr:uid="{00000000-0005-0000-0000-000008270000}"/>
    <cellStyle name="Normal 2 5 3 2 3 4 3" xfId="27486" xr:uid="{00000000-0005-0000-0000-000009270000}"/>
    <cellStyle name="Normal 2 5 3 2 3 5" xfId="7367" xr:uid="{00000000-0005-0000-0000-00000A270000}"/>
    <cellStyle name="Normal 2 5 3 2 3 5 2" xfId="37702" xr:uid="{00000000-0005-0000-0000-00000B270000}"/>
    <cellStyle name="Normal 2 5 3 2 3 5 3" xfId="22469" xr:uid="{00000000-0005-0000-0000-00000C270000}"/>
    <cellStyle name="Normal 2 5 3 2 3 6" xfId="32690" xr:uid="{00000000-0005-0000-0000-00000D270000}"/>
    <cellStyle name="Normal 2 5 3 2 3 7" xfId="17456" xr:uid="{00000000-0005-0000-0000-00000E270000}"/>
    <cellStyle name="Normal 2 5 3 2 4" xfId="3149" xr:uid="{00000000-0005-0000-0000-00000F270000}"/>
    <cellStyle name="Normal 2 5 3 2 4 2" xfId="13223" xr:uid="{00000000-0005-0000-0000-000010270000}"/>
    <cellStyle name="Normal 2 5 3 2 4 2 2" xfId="43554" xr:uid="{00000000-0005-0000-0000-000011270000}"/>
    <cellStyle name="Normal 2 5 3 2 4 2 3" xfId="28321" xr:uid="{00000000-0005-0000-0000-000012270000}"/>
    <cellStyle name="Normal 2 5 3 2 4 3" xfId="8203" xr:uid="{00000000-0005-0000-0000-000013270000}"/>
    <cellStyle name="Normal 2 5 3 2 4 3 2" xfId="38537" xr:uid="{00000000-0005-0000-0000-000014270000}"/>
    <cellStyle name="Normal 2 5 3 2 4 3 3" xfId="23304" xr:uid="{00000000-0005-0000-0000-000015270000}"/>
    <cellStyle name="Normal 2 5 3 2 4 4" xfId="33524" xr:uid="{00000000-0005-0000-0000-000016270000}"/>
    <cellStyle name="Normal 2 5 3 2 4 5" xfId="18291" xr:uid="{00000000-0005-0000-0000-000017270000}"/>
    <cellStyle name="Normal 2 5 3 2 5" xfId="4842" xr:uid="{00000000-0005-0000-0000-000018270000}"/>
    <cellStyle name="Normal 2 5 3 2 5 2" xfId="14894" xr:uid="{00000000-0005-0000-0000-000019270000}"/>
    <cellStyle name="Normal 2 5 3 2 5 2 2" xfId="45225" xr:uid="{00000000-0005-0000-0000-00001A270000}"/>
    <cellStyle name="Normal 2 5 3 2 5 2 3" xfId="29992" xr:uid="{00000000-0005-0000-0000-00001B270000}"/>
    <cellStyle name="Normal 2 5 3 2 5 3" xfId="9874" xr:uid="{00000000-0005-0000-0000-00001C270000}"/>
    <cellStyle name="Normal 2 5 3 2 5 3 2" xfId="40208" xr:uid="{00000000-0005-0000-0000-00001D270000}"/>
    <cellStyle name="Normal 2 5 3 2 5 3 3" xfId="24975" xr:uid="{00000000-0005-0000-0000-00001E270000}"/>
    <cellStyle name="Normal 2 5 3 2 5 4" xfId="35195" xr:uid="{00000000-0005-0000-0000-00001F270000}"/>
    <cellStyle name="Normal 2 5 3 2 5 5" xfId="19962" xr:uid="{00000000-0005-0000-0000-000020270000}"/>
    <cellStyle name="Normal 2 5 3 2 6" xfId="11552" xr:uid="{00000000-0005-0000-0000-000021270000}"/>
    <cellStyle name="Normal 2 5 3 2 6 2" xfId="41883" xr:uid="{00000000-0005-0000-0000-000022270000}"/>
    <cellStyle name="Normal 2 5 3 2 6 3" xfId="26650" xr:uid="{00000000-0005-0000-0000-000023270000}"/>
    <cellStyle name="Normal 2 5 3 2 7" xfId="6531" xr:uid="{00000000-0005-0000-0000-000024270000}"/>
    <cellStyle name="Normal 2 5 3 2 7 2" xfId="36866" xr:uid="{00000000-0005-0000-0000-000025270000}"/>
    <cellStyle name="Normal 2 5 3 2 7 3" xfId="21633" xr:uid="{00000000-0005-0000-0000-000026270000}"/>
    <cellStyle name="Normal 2 5 3 2 8" xfId="31854" xr:uid="{00000000-0005-0000-0000-000027270000}"/>
    <cellStyle name="Normal 2 5 3 2 9" xfId="16620" xr:uid="{00000000-0005-0000-0000-000028270000}"/>
    <cellStyle name="Normal 2 5 3 3" xfId="1667" xr:uid="{00000000-0005-0000-0000-000029270000}"/>
    <cellStyle name="Normal 2 5 3 3 2" xfId="2506" xr:uid="{00000000-0005-0000-0000-00002A270000}"/>
    <cellStyle name="Normal 2 5 3 3 2 2" xfId="4196" xr:uid="{00000000-0005-0000-0000-00002B270000}"/>
    <cellStyle name="Normal 2 5 3 3 2 2 2" xfId="14269" xr:uid="{00000000-0005-0000-0000-00002C270000}"/>
    <cellStyle name="Normal 2 5 3 3 2 2 2 2" xfId="44600" xr:uid="{00000000-0005-0000-0000-00002D270000}"/>
    <cellStyle name="Normal 2 5 3 3 2 2 2 3" xfId="29367" xr:uid="{00000000-0005-0000-0000-00002E270000}"/>
    <cellStyle name="Normal 2 5 3 3 2 2 3" xfId="9249" xr:uid="{00000000-0005-0000-0000-00002F270000}"/>
    <cellStyle name="Normal 2 5 3 3 2 2 3 2" xfId="39583" xr:uid="{00000000-0005-0000-0000-000030270000}"/>
    <cellStyle name="Normal 2 5 3 3 2 2 3 3" xfId="24350" xr:uid="{00000000-0005-0000-0000-000031270000}"/>
    <cellStyle name="Normal 2 5 3 3 2 2 4" xfId="34570" xr:uid="{00000000-0005-0000-0000-000032270000}"/>
    <cellStyle name="Normal 2 5 3 3 2 2 5" xfId="19337" xr:uid="{00000000-0005-0000-0000-000033270000}"/>
    <cellStyle name="Normal 2 5 3 3 2 3" xfId="5888" xr:uid="{00000000-0005-0000-0000-000034270000}"/>
    <cellStyle name="Normal 2 5 3 3 2 3 2" xfId="15940" xr:uid="{00000000-0005-0000-0000-000035270000}"/>
    <cellStyle name="Normal 2 5 3 3 2 3 2 2" xfId="46271" xr:uid="{00000000-0005-0000-0000-000036270000}"/>
    <cellStyle name="Normal 2 5 3 3 2 3 2 3" xfId="31038" xr:uid="{00000000-0005-0000-0000-000037270000}"/>
    <cellStyle name="Normal 2 5 3 3 2 3 3" xfId="10920" xr:uid="{00000000-0005-0000-0000-000038270000}"/>
    <cellStyle name="Normal 2 5 3 3 2 3 3 2" xfId="41254" xr:uid="{00000000-0005-0000-0000-000039270000}"/>
    <cellStyle name="Normal 2 5 3 3 2 3 3 3" xfId="26021" xr:uid="{00000000-0005-0000-0000-00003A270000}"/>
    <cellStyle name="Normal 2 5 3 3 2 3 4" xfId="36241" xr:uid="{00000000-0005-0000-0000-00003B270000}"/>
    <cellStyle name="Normal 2 5 3 3 2 3 5" xfId="21008" xr:uid="{00000000-0005-0000-0000-00003C270000}"/>
    <cellStyle name="Normal 2 5 3 3 2 4" xfId="12598" xr:uid="{00000000-0005-0000-0000-00003D270000}"/>
    <cellStyle name="Normal 2 5 3 3 2 4 2" xfId="42929" xr:uid="{00000000-0005-0000-0000-00003E270000}"/>
    <cellStyle name="Normal 2 5 3 3 2 4 3" xfId="27696" xr:uid="{00000000-0005-0000-0000-00003F270000}"/>
    <cellStyle name="Normal 2 5 3 3 2 5" xfId="7577" xr:uid="{00000000-0005-0000-0000-000040270000}"/>
    <cellStyle name="Normal 2 5 3 3 2 5 2" xfId="37912" xr:uid="{00000000-0005-0000-0000-000041270000}"/>
    <cellStyle name="Normal 2 5 3 3 2 5 3" xfId="22679" xr:uid="{00000000-0005-0000-0000-000042270000}"/>
    <cellStyle name="Normal 2 5 3 3 2 6" xfId="32900" xr:uid="{00000000-0005-0000-0000-000043270000}"/>
    <cellStyle name="Normal 2 5 3 3 2 7" xfId="17666" xr:uid="{00000000-0005-0000-0000-000044270000}"/>
    <cellStyle name="Normal 2 5 3 3 3" xfId="3359" xr:uid="{00000000-0005-0000-0000-000045270000}"/>
    <cellStyle name="Normal 2 5 3 3 3 2" xfId="13433" xr:uid="{00000000-0005-0000-0000-000046270000}"/>
    <cellStyle name="Normal 2 5 3 3 3 2 2" xfId="43764" xr:uid="{00000000-0005-0000-0000-000047270000}"/>
    <cellStyle name="Normal 2 5 3 3 3 2 3" xfId="28531" xr:uid="{00000000-0005-0000-0000-000048270000}"/>
    <cellStyle name="Normal 2 5 3 3 3 3" xfId="8413" xr:uid="{00000000-0005-0000-0000-000049270000}"/>
    <cellStyle name="Normal 2 5 3 3 3 3 2" xfId="38747" xr:uid="{00000000-0005-0000-0000-00004A270000}"/>
    <cellStyle name="Normal 2 5 3 3 3 3 3" xfId="23514" xr:uid="{00000000-0005-0000-0000-00004B270000}"/>
    <cellStyle name="Normal 2 5 3 3 3 4" xfId="33734" xr:uid="{00000000-0005-0000-0000-00004C270000}"/>
    <cellStyle name="Normal 2 5 3 3 3 5" xfId="18501" xr:uid="{00000000-0005-0000-0000-00004D270000}"/>
    <cellStyle name="Normal 2 5 3 3 4" xfId="5052" xr:uid="{00000000-0005-0000-0000-00004E270000}"/>
    <cellStyle name="Normal 2 5 3 3 4 2" xfId="15104" xr:uid="{00000000-0005-0000-0000-00004F270000}"/>
    <cellStyle name="Normal 2 5 3 3 4 2 2" xfId="45435" xr:uid="{00000000-0005-0000-0000-000050270000}"/>
    <cellStyle name="Normal 2 5 3 3 4 2 3" xfId="30202" xr:uid="{00000000-0005-0000-0000-000051270000}"/>
    <cellStyle name="Normal 2 5 3 3 4 3" xfId="10084" xr:uid="{00000000-0005-0000-0000-000052270000}"/>
    <cellStyle name="Normal 2 5 3 3 4 3 2" xfId="40418" xr:uid="{00000000-0005-0000-0000-000053270000}"/>
    <cellStyle name="Normal 2 5 3 3 4 3 3" xfId="25185" xr:uid="{00000000-0005-0000-0000-000054270000}"/>
    <cellStyle name="Normal 2 5 3 3 4 4" xfId="35405" xr:uid="{00000000-0005-0000-0000-000055270000}"/>
    <cellStyle name="Normal 2 5 3 3 4 5" xfId="20172" xr:uid="{00000000-0005-0000-0000-000056270000}"/>
    <cellStyle name="Normal 2 5 3 3 5" xfId="11762" xr:uid="{00000000-0005-0000-0000-000057270000}"/>
    <cellStyle name="Normal 2 5 3 3 5 2" xfId="42093" xr:uid="{00000000-0005-0000-0000-000058270000}"/>
    <cellStyle name="Normal 2 5 3 3 5 3" xfId="26860" xr:uid="{00000000-0005-0000-0000-000059270000}"/>
    <cellStyle name="Normal 2 5 3 3 6" xfId="6741" xr:uid="{00000000-0005-0000-0000-00005A270000}"/>
    <cellStyle name="Normal 2 5 3 3 6 2" xfId="37076" xr:uid="{00000000-0005-0000-0000-00005B270000}"/>
    <cellStyle name="Normal 2 5 3 3 6 3" xfId="21843" xr:uid="{00000000-0005-0000-0000-00005C270000}"/>
    <cellStyle name="Normal 2 5 3 3 7" xfId="32064" xr:uid="{00000000-0005-0000-0000-00005D270000}"/>
    <cellStyle name="Normal 2 5 3 3 8" xfId="16830" xr:uid="{00000000-0005-0000-0000-00005E270000}"/>
    <cellStyle name="Normal 2 5 3 4" xfId="2088" xr:uid="{00000000-0005-0000-0000-00005F270000}"/>
    <cellStyle name="Normal 2 5 3 4 2" xfId="3778" xr:uid="{00000000-0005-0000-0000-000060270000}"/>
    <cellStyle name="Normal 2 5 3 4 2 2" xfId="13851" xr:uid="{00000000-0005-0000-0000-000061270000}"/>
    <cellStyle name="Normal 2 5 3 4 2 2 2" xfId="44182" xr:uid="{00000000-0005-0000-0000-000062270000}"/>
    <cellStyle name="Normal 2 5 3 4 2 2 3" xfId="28949" xr:uid="{00000000-0005-0000-0000-000063270000}"/>
    <cellStyle name="Normal 2 5 3 4 2 3" xfId="8831" xr:uid="{00000000-0005-0000-0000-000064270000}"/>
    <cellStyle name="Normal 2 5 3 4 2 3 2" xfId="39165" xr:uid="{00000000-0005-0000-0000-000065270000}"/>
    <cellStyle name="Normal 2 5 3 4 2 3 3" xfId="23932" xr:uid="{00000000-0005-0000-0000-000066270000}"/>
    <cellStyle name="Normal 2 5 3 4 2 4" xfId="34152" xr:uid="{00000000-0005-0000-0000-000067270000}"/>
    <cellStyle name="Normal 2 5 3 4 2 5" xfId="18919" xr:uid="{00000000-0005-0000-0000-000068270000}"/>
    <cellStyle name="Normal 2 5 3 4 3" xfId="5470" xr:uid="{00000000-0005-0000-0000-000069270000}"/>
    <cellStyle name="Normal 2 5 3 4 3 2" xfId="15522" xr:uid="{00000000-0005-0000-0000-00006A270000}"/>
    <cellStyle name="Normal 2 5 3 4 3 2 2" xfId="45853" xr:uid="{00000000-0005-0000-0000-00006B270000}"/>
    <cellStyle name="Normal 2 5 3 4 3 2 3" xfId="30620" xr:uid="{00000000-0005-0000-0000-00006C270000}"/>
    <cellStyle name="Normal 2 5 3 4 3 3" xfId="10502" xr:uid="{00000000-0005-0000-0000-00006D270000}"/>
    <cellStyle name="Normal 2 5 3 4 3 3 2" xfId="40836" xr:uid="{00000000-0005-0000-0000-00006E270000}"/>
    <cellStyle name="Normal 2 5 3 4 3 3 3" xfId="25603" xr:uid="{00000000-0005-0000-0000-00006F270000}"/>
    <cellStyle name="Normal 2 5 3 4 3 4" xfId="35823" xr:uid="{00000000-0005-0000-0000-000070270000}"/>
    <cellStyle name="Normal 2 5 3 4 3 5" xfId="20590" xr:uid="{00000000-0005-0000-0000-000071270000}"/>
    <cellStyle name="Normal 2 5 3 4 4" xfId="12180" xr:uid="{00000000-0005-0000-0000-000072270000}"/>
    <cellStyle name="Normal 2 5 3 4 4 2" xfId="42511" xr:uid="{00000000-0005-0000-0000-000073270000}"/>
    <cellStyle name="Normal 2 5 3 4 4 3" xfId="27278" xr:uid="{00000000-0005-0000-0000-000074270000}"/>
    <cellStyle name="Normal 2 5 3 4 5" xfId="7159" xr:uid="{00000000-0005-0000-0000-000075270000}"/>
    <cellStyle name="Normal 2 5 3 4 5 2" xfId="37494" xr:uid="{00000000-0005-0000-0000-000076270000}"/>
    <cellStyle name="Normal 2 5 3 4 5 3" xfId="22261" xr:uid="{00000000-0005-0000-0000-000077270000}"/>
    <cellStyle name="Normal 2 5 3 4 6" xfId="32482" xr:uid="{00000000-0005-0000-0000-000078270000}"/>
    <cellStyle name="Normal 2 5 3 4 7" xfId="17248" xr:uid="{00000000-0005-0000-0000-000079270000}"/>
    <cellStyle name="Normal 2 5 3 5" xfId="2941" xr:uid="{00000000-0005-0000-0000-00007A270000}"/>
    <cellStyle name="Normal 2 5 3 5 2" xfId="13015" xr:uid="{00000000-0005-0000-0000-00007B270000}"/>
    <cellStyle name="Normal 2 5 3 5 2 2" xfId="43346" xr:uid="{00000000-0005-0000-0000-00007C270000}"/>
    <cellStyle name="Normal 2 5 3 5 2 3" xfId="28113" xr:uid="{00000000-0005-0000-0000-00007D270000}"/>
    <cellStyle name="Normal 2 5 3 5 3" xfId="7995" xr:uid="{00000000-0005-0000-0000-00007E270000}"/>
    <cellStyle name="Normal 2 5 3 5 3 2" xfId="38329" xr:uid="{00000000-0005-0000-0000-00007F270000}"/>
    <cellStyle name="Normal 2 5 3 5 3 3" xfId="23096" xr:uid="{00000000-0005-0000-0000-000080270000}"/>
    <cellStyle name="Normal 2 5 3 5 4" xfId="33316" xr:uid="{00000000-0005-0000-0000-000081270000}"/>
    <cellStyle name="Normal 2 5 3 5 5" xfId="18083" xr:uid="{00000000-0005-0000-0000-000082270000}"/>
    <cellStyle name="Normal 2 5 3 6" xfId="4634" xr:uid="{00000000-0005-0000-0000-000083270000}"/>
    <cellStyle name="Normal 2 5 3 6 2" xfId="14686" xr:uid="{00000000-0005-0000-0000-000084270000}"/>
    <cellStyle name="Normal 2 5 3 6 2 2" xfId="45017" xr:uid="{00000000-0005-0000-0000-000085270000}"/>
    <cellStyle name="Normal 2 5 3 6 2 3" xfId="29784" xr:uid="{00000000-0005-0000-0000-000086270000}"/>
    <cellStyle name="Normal 2 5 3 6 3" xfId="9666" xr:uid="{00000000-0005-0000-0000-000087270000}"/>
    <cellStyle name="Normal 2 5 3 6 3 2" xfId="40000" xr:uid="{00000000-0005-0000-0000-000088270000}"/>
    <cellStyle name="Normal 2 5 3 6 3 3" xfId="24767" xr:uid="{00000000-0005-0000-0000-000089270000}"/>
    <cellStyle name="Normal 2 5 3 6 4" xfId="34987" xr:uid="{00000000-0005-0000-0000-00008A270000}"/>
    <cellStyle name="Normal 2 5 3 6 5" xfId="19754" xr:uid="{00000000-0005-0000-0000-00008B270000}"/>
    <cellStyle name="Normal 2 5 3 7" xfId="11344" xr:uid="{00000000-0005-0000-0000-00008C270000}"/>
    <cellStyle name="Normal 2 5 3 7 2" xfId="41675" xr:uid="{00000000-0005-0000-0000-00008D270000}"/>
    <cellStyle name="Normal 2 5 3 7 3" xfId="26442" xr:uid="{00000000-0005-0000-0000-00008E270000}"/>
    <cellStyle name="Normal 2 5 3 8" xfId="6323" xr:uid="{00000000-0005-0000-0000-00008F270000}"/>
    <cellStyle name="Normal 2 5 3 8 2" xfId="36658" xr:uid="{00000000-0005-0000-0000-000090270000}"/>
    <cellStyle name="Normal 2 5 3 8 3" xfId="21425" xr:uid="{00000000-0005-0000-0000-000091270000}"/>
    <cellStyle name="Normal 2 5 3 9" xfId="31647" xr:uid="{00000000-0005-0000-0000-000092270000}"/>
    <cellStyle name="Normal 2 5 4" xfId="1348" xr:uid="{00000000-0005-0000-0000-000093270000}"/>
    <cellStyle name="Normal 2 5 4 2" xfId="1771" xr:uid="{00000000-0005-0000-0000-000094270000}"/>
    <cellStyle name="Normal 2 5 4 2 2" xfId="2610" xr:uid="{00000000-0005-0000-0000-000095270000}"/>
    <cellStyle name="Normal 2 5 4 2 2 2" xfId="4300" xr:uid="{00000000-0005-0000-0000-000096270000}"/>
    <cellStyle name="Normal 2 5 4 2 2 2 2" xfId="14373" xr:uid="{00000000-0005-0000-0000-000097270000}"/>
    <cellStyle name="Normal 2 5 4 2 2 2 2 2" xfId="44704" xr:uid="{00000000-0005-0000-0000-000098270000}"/>
    <cellStyle name="Normal 2 5 4 2 2 2 2 3" xfId="29471" xr:uid="{00000000-0005-0000-0000-000099270000}"/>
    <cellStyle name="Normal 2 5 4 2 2 2 3" xfId="9353" xr:uid="{00000000-0005-0000-0000-00009A270000}"/>
    <cellStyle name="Normal 2 5 4 2 2 2 3 2" xfId="39687" xr:uid="{00000000-0005-0000-0000-00009B270000}"/>
    <cellStyle name="Normal 2 5 4 2 2 2 3 3" xfId="24454" xr:uid="{00000000-0005-0000-0000-00009C270000}"/>
    <cellStyle name="Normal 2 5 4 2 2 2 4" xfId="34674" xr:uid="{00000000-0005-0000-0000-00009D270000}"/>
    <cellStyle name="Normal 2 5 4 2 2 2 5" xfId="19441" xr:uid="{00000000-0005-0000-0000-00009E270000}"/>
    <cellStyle name="Normal 2 5 4 2 2 3" xfId="5992" xr:uid="{00000000-0005-0000-0000-00009F270000}"/>
    <cellStyle name="Normal 2 5 4 2 2 3 2" xfId="16044" xr:uid="{00000000-0005-0000-0000-0000A0270000}"/>
    <cellStyle name="Normal 2 5 4 2 2 3 2 2" xfId="46375" xr:uid="{00000000-0005-0000-0000-0000A1270000}"/>
    <cellStyle name="Normal 2 5 4 2 2 3 2 3" xfId="31142" xr:uid="{00000000-0005-0000-0000-0000A2270000}"/>
    <cellStyle name="Normal 2 5 4 2 2 3 3" xfId="11024" xr:uid="{00000000-0005-0000-0000-0000A3270000}"/>
    <cellStyle name="Normal 2 5 4 2 2 3 3 2" xfId="41358" xr:uid="{00000000-0005-0000-0000-0000A4270000}"/>
    <cellStyle name="Normal 2 5 4 2 2 3 3 3" xfId="26125" xr:uid="{00000000-0005-0000-0000-0000A5270000}"/>
    <cellStyle name="Normal 2 5 4 2 2 3 4" xfId="36345" xr:uid="{00000000-0005-0000-0000-0000A6270000}"/>
    <cellStyle name="Normal 2 5 4 2 2 3 5" xfId="21112" xr:uid="{00000000-0005-0000-0000-0000A7270000}"/>
    <cellStyle name="Normal 2 5 4 2 2 4" xfId="12702" xr:uid="{00000000-0005-0000-0000-0000A8270000}"/>
    <cellStyle name="Normal 2 5 4 2 2 4 2" xfId="43033" xr:uid="{00000000-0005-0000-0000-0000A9270000}"/>
    <cellStyle name="Normal 2 5 4 2 2 4 3" xfId="27800" xr:uid="{00000000-0005-0000-0000-0000AA270000}"/>
    <cellStyle name="Normal 2 5 4 2 2 5" xfId="7681" xr:uid="{00000000-0005-0000-0000-0000AB270000}"/>
    <cellStyle name="Normal 2 5 4 2 2 5 2" xfId="38016" xr:uid="{00000000-0005-0000-0000-0000AC270000}"/>
    <cellStyle name="Normal 2 5 4 2 2 5 3" xfId="22783" xr:uid="{00000000-0005-0000-0000-0000AD270000}"/>
    <cellStyle name="Normal 2 5 4 2 2 6" xfId="33004" xr:uid="{00000000-0005-0000-0000-0000AE270000}"/>
    <cellStyle name="Normal 2 5 4 2 2 7" xfId="17770" xr:uid="{00000000-0005-0000-0000-0000AF270000}"/>
    <cellStyle name="Normal 2 5 4 2 3" xfId="3463" xr:uid="{00000000-0005-0000-0000-0000B0270000}"/>
    <cellStyle name="Normal 2 5 4 2 3 2" xfId="13537" xr:uid="{00000000-0005-0000-0000-0000B1270000}"/>
    <cellStyle name="Normal 2 5 4 2 3 2 2" xfId="43868" xr:uid="{00000000-0005-0000-0000-0000B2270000}"/>
    <cellStyle name="Normal 2 5 4 2 3 2 3" xfId="28635" xr:uid="{00000000-0005-0000-0000-0000B3270000}"/>
    <cellStyle name="Normal 2 5 4 2 3 3" xfId="8517" xr:uid="{00000000-0005-0000-0000-0000B4270000}"/>
    <cellStyle name="Normal 2 5 4 2 3 3 2" xfId="38851" xr:uid="{00000000-0005-0000-0000-0000B5270000}"/>
    <cellStyle name="Normal 2 5 4 2 3 3 3" xfId="23618" xr:uid="{00000000-0005-0000-0000-0000B6270000}"/>
    <cellStyle name="Normal 2 5 4 2 3 4" xfId="33838" xr:uid="{00000000-0005-0000-0000-0000B7270000}"/>
    <cellStyle name="Normal 2 5 4 2 3 5" xfId="18605" xr:uid="{00000000-0005-0000-0000-0000B8270000}"/>
    <cellStyle name="Normal 2 5 4 2 4" xfId="5156" xr:uid="{00000000-0005-0000-0000-0000B9270000}"/>
    <cellStyle name="Normal 2 5 4 2 4 2" xfId="15208" xr:uid="{00000000-0005-0000-0000-0000BA270000}"/>
    <cellStyle name="Normal 2 5 4 2 4 2 2" xfId="45539" xr:uid="{00000000-0005-0000-0000-0000BB270000}"/>
    <cellStyle name="Normal 2 5 4 2 4 2 3" xfId="30306" xr:uid="{00000000-0005-0000-0000-0000BC270000}"/>
    <cellStyle name="Normal 2 5 4 2 4 3" xfId="10188" xr:uid="{00000000-0005-0000-0000-0000BD270000}"/>
    <cellStyle name="Normal 2 5 4 2 4 3 2" xfId="40522" xr:uid="{00000000-0005-0000-0000-0000BE270000}"/>
    <cellStyle name="Normal 2 5 4 2 4 3 3" xfId="25289" xr:uid="{00000000-0005-0000-0000-0000BF270000}"/>
    <cellStyle name="Normal 2 5 4 2 4 4" xfId="35509" xr:uid="{00000000-0005-0000-0000-0000C0270000}"/>
    <cellStyle name="Normal 2 5 4 2 4 5" xfId="20276" xr:uid="{00000000-0005-0000-0000-0000C1270000}"/>
    <cellStyle name="Normal 2 5 4 2 5" xfId="11866" xr:uid="{00000000-0005-0000-0000-0000C2270000}"/>
    <cellStyle name="Normal 2 5 4 2 5 2" xfId="42197" xr:uid="{00000000-0005-0000-0000-0000C3270000}"/>
    <cellStyle name="Normal 2 5 4 2 5 3" xfId="26964" xr:uid="{00000000-0005-0000-0000-0000C4270000}"/>
    <cellStyle name="Normal 2 5 4 2 6" xfId="6845" xr:uid="{00000000-0005-0000-0000-0000C5270000}"/>
    <cellStyle name="Normal 2 5 4 2 6 2" xfId="37180" xr:uid="{00000000-0005-0000-0000-0000C6270000}"/>
    <cellStyle name="Normal 2 5 4 2 6 3" xfId="21947" xr:uid="{00000000-0005-0000-0000-0000C7270000}"/>
    <cellStyle name="Normal 2 5 4 2 7" xfId="32168" xr:uid="{00000000-0005-0000-0000-0000C8270000}"/>
    <cellStyle name="Normal 2 5 4 2 8" xfId="16934" xr:uid="{00000000-0005-0000-0000-0000C9270000}"/>
    <cellStyle name="Normal 2 5 4 3" xfId="2192" xr:uid="{00000000-0005-0000-0000-0000CA270000}"/>
    <cellStyle name="Normal 2 5 4 3 2" xfId="3882" xr:uid="{00000000-0005-0000-0000-0000CB270000}"/>
    <cellStyle name="Normal 2 5 4 3 2 2" xfId="13955" xr:uid="{00000000-0005-0000-0000-0000CC270000}"/>
    <cellStyle name="Normal 2 5 4 3 2 2 2" xfId="44286" xr:uid="{00000000-0005-0000-0000-0000CD270000}"/>
    <cellStyle name="Normal 2 5 4 3 2 2 3" xfId="29053" xr:uid="{00000000-0005-0000-0000-0000CE270000}"/>
    <cellStyle name="Normal 2 5 4 3 2 3" xfId="8935" xr:uid="{00000000-0005-0000-0000-0000CF270000}"/>
    <cellStyle name="Normal 2 5 4 3 2 3 2" xfId="39269" xr:uid="{00000000-0005-0000-0000-0000D0270000}"/>
    <cellStyle name="Normal 2 5 4 3 2 3 3" xfId="24036" xr:uid="{00000000-0005-0000-0000-0000D1270000}"/>
    <cellStyle name="Normal 2 5 4 3 2 4" xfId="34256" xr:uid="{00000000-0005-0000-0000-0000D2270000}"/>
    <cellStyle name="Normal 2 5 4 3 2 5" xfId="19023" xr:uid="{00000000-0005-0000-0000-0000D3270000}"/>
    <cellStyle name="Normal 2 5 4 3 3" xfId="5574" xr:uid="{00000000-0005-0000-0000-0000D4270000}"/>
    <cellStyle name="Normal 2 5 4 3 3 2" xfId="15626" xr:uid="{00000000-0005-0000-0000-0000D5270000}"/>
    <cellStyle name="Normal 2 5 4 3 3 2 2" xfId="45957" xr:uid="{00000000-0005-0000-0000-0000D6270000}"/>
    <cellStyle name="Normal 2 5 4 3 3 2 3" xfId="30724" xr:uid="{00000000-0005-0000-0000-0000D7270000}"/>
    <cellStyle name="Normal 2 5 4 3 3 3" xfId="10606" xr:uid="{00000000-0005-0000-0000-0000D8270000}"/>
    <cellStyle name="Normal 2 5 4 3 3 3 2" xfId="40940" xr:uid="{00000000-0005-0000-0000-0000D9270000}"/>
    <cellStyle name="Normal 2 5 4 3 3 3 3" xfId="25707" xr:uid="{00000000-0005-0000-0000-0000DA270000}"/>
    <cellStyle name="Normal 2 5 4 3 3 4" xfId="35927" xr:uid="{00000000-0005-0000-0000-0000DB270000}"/>
    <cellStyle name="Normal 2 5 4 3 3 5" xfId="20694" xr:uid="{00000000-0005-0000-0000-0000DC270000}"/>
    <cellStyle name="Normal 2 5 4 3 4" xfId="12284" xr:uid="{00000000-0005-0000-0000-0000DD270000}"/>
    <cellStyle name="Normal 2 5 4 3 4 2" xfId="42615" xr:uid="{00000000-0005-0000-0000-0000DE270000}"/>
    <cellStyle name="Normal 2 5 4 3 4 3" xfId="27382" xr:uid="{00000000-0005-0000-0000-0000DF270000}"/>
    <cellStyle name="Normal 2 5 4 3 5" xfId="7263" xr:uid="{00000000-0005-0000-0000-0000E0270000}"/>
    <cellStyle name="Normal 2 5 4 3 5 2" xfId="37598" xr:uid="{00000000-0005-0000-0000-0000E1270000}"/>
    <cellStyle name="Normal 2 5 4 3 5 3" xfId="22365" xr:uid="{00000000-0005-0000-0000-0000E2270000}"/>
    <cellStyle name="Normal 2 5 4 3 6" xfId="32586" xr:uid="{00000000-0005-0000-0000-0000E3270000}"/>
    <cellStyle name="Normal 2 5 4 3 7" xfId="17352" xr:uid="{00000000-0005-0000-0000-0000E4270000}"/>
    <cellStyle name="Normal 2 5 4 4" xfId="3045" xr:uid="{00000000-0005-0000-0000-0000E5270000}"/>
    <cellStyle name="Normal 2 5 4 4 2" xfId="13119" xr:uid="{00000000-0005-0000-0000-0000E6270000}"/>
    <cellStyle name="Normal 2 5 4 4 2 2" xfId="43450" xr:uid="{00000000-0005-0000-0000-0000E7270000}"/>
    <cellStyle name="Normal 2 5 4 4 2 3" xfId="28217" xr:uid="{00000000-0005-0000-0000-0000E8270000}"/>
    <cellStyle name="Normal 2 5 4 4 3" xfId="8099" xr:uid="{00000000-0005-0000-0000-0000E9270000}"/>
    <cellStyle name="Normal 2 5 4 4 3 2" xfId="38433" xr:uid="{00000000-0005-0000-0000-0000EA270000}"/>
    <cellStyle name="Normal 2 5 4 4 3 3" xfId="23200" xr:uid="{00000000-0005-0000-0000-0000EB270000}"/>
    <cellStyle name="Normal 2 5 4 4 4" xfId="33420" xr:uid="{00000000-0005-0000-0000-0000EC270000}"/>
    <cellStyle name="Normal 2 5 4 4 5" xfId="18187" xr:uid="{00000000-0005-0000-0000-0000ED270000}"/>
    <cellStyle name="Normal 2 5 4 5" xfId="4738" xr:uid="{00000000-0005-0000-0000-0000EE270000}"/>
    <cellStyle name="Normal 2 5 4 5 2" xfId="14790" xr:uid="{00000000-0005-0000-0000-0000EF270000}"/>
    <cellStyle name="Normal 2 5 4 5 2 2" xfId="45121" xr:uid="{00000000-0005-0000-0000-0000F0270000}"/>
    <cellStyle name="Normal 2 5 4 5 2 3" xfId="29888" xr:uid="{00000000-0005-0000-0000-0000F1270000}"/>
    <cellStyle name="Normal 2 5 4 5 3" xfId="9770" xr:uid="{00000000-0005-0000-0000-0000F2270000}"/>
    <cellStyle name="Normal 2 5 4 5 3 2" xfId="40104" xr:uid="{00000000-0005-0000-0000-0000F3270000}"/>
    <cellStyle name="Normal 2 5 4 5 3 3" xfId="24871" xr:uid="{00000000-0005-0000-0000-0000F4270000}"/>
    <cellStyle name="Normal 2 5 4 5 4" xfId="35091" xr:uid="{00000000-0005-0000-0000-0000F5270000}"/>
    <cellStyle name="Normal 2 5 4 5 5" xfId="19858" xr:uid="{00000000-0005-0000-0000-0000F6270000}"/>
    <cellStyle name="Normal 2 5 4 6" xfId="11448" xr:uid="{00000000-0005-0000-0000-0000F7270000}"/>
    <cellStyle name="Normal 2 5 4 6 2" xfId="41779" xr:uid="{00000000-0005-0000-0000-0000F8270000}"/>
    <cellStyle name="Normal 2 5 4 6 3" xfId="26546" xr:uid="{00000000-0005-0000-0000-0000F9270000}"/>
    <cellStyle name="Normal 2 5 4 7" xfId="6427" xr:uid="{00000000-0005-0000-0000-0000FA270000}"/>
    <cellStyle name="Normal 2 5 4 7 2" xfId="36762" xr:uid="{00000000-0005-0000-0000-0000FB270000}"/>
    <cellStyle name="Normal 2 5 4 7 3" xfId="21529" xr:uid="{00000000-0005-0000-0000-0000FC270000}"/>
    <cellStyle name="Normal 2 5 4 8" xfId="31750" xr:uid="{00000000-0005-0000-0000-0000FD270000}"/>
    <cellStyle name="Normal 2 5 4 9" xfId="16516" xr:uid="{00000000-0005-0000-0000-0000FE270000}"/>
    <cellStyle name="Normal 2 5 5" xfId="1561" xr:uid="{00000000-0005-0000-0000-0000FF270000}"/>
    <cellStyle name="Normal 2 5 5 2" xfId="2402" xr:uid="{00000000-0005-0000-0000-000000280000}"/>
    <cellStyle name="Normal 2 5 5 2 2" xfId="4092" xr:uid="{00000000-0005-0000-0000-000001280000}"/>
    <cellStyle name="Normal 2 5 5 2 2 2" xfId="14165" xr:uid="{00000000-0005-0000-0000-000002280000}"/>
    <cellStyle name="Normal 2 5 5 2 2 2 2" xfId="44496" xr:uid="{00000000-0005-0000-0000-000003280000}"/>
    <cellStyle name="Normal 2 5 5 2 2 2 3" xfId="29263" xr:uid="{00000000-0005-0000-0000-000004280000}"/>
    <cellStyle name="Normal 2 5 5 2 2 3" xfId="9145" xr:uid="{00000000-0005-0000-0000-000005280000}"/>
    <cellStyle name="Normal 2 5 5 2 2 3 2" xfId="39479" xr:uid="{00000000-0005-0000-0000-000006280000}"/>
    <cellStyle name="Normal 2 5 5 2 2 3 3" xfId="24246" xr:uid="{00000000-0005-0000-0000-000007280000}"/>
    <cellStyle name="Normal 2 5 5 2 2 4" xfId="34466" xr:uid="{00000000-0005-0000-0000-000008280000}"/>
    <cellStyle name="Normal 2 5 5 2 2 5" xfId="19233" xr:uid="{00000000-0005-0000-0000-000009280000}"/>
    <cellStyle name="Normal 2 5 5 2 3" xfId="5784" xr:uid="{00000000-0005-0000-0000-00000A280000}"/>
    <cellStyle name="Normal 2 5 5 2 3 2" xfId="15836" xr:uid="{00000000-0005-0000-0000-00000B280000}"/>
    <cellStyle name="Normal 2 5 5 2 3 2 2" xfId="46167" xr:uid="{00000000-0005-0000-0000-00000C280000}"/>
    <cellStyle name="Normal 2 5 5 2 3 2 3" xfId="30934" xr:uid="{00000000-0005-0000-0000-00000D280000}"/>
    <cellStyle name="Normal 2 5 5 2 3 3" xfId="10816" xr:uid="{00000000-0005-0000-0000-00000E280000}"/>
    <cellStyle name="Normal 2 5 5 2 3 3 2" xfId="41150" xr:uid="{00000000-0005-0000-0000-00000F280000}"/>
    <cellStyle name="Normal 2 5 5 2 3 3 3" xfId="25917" xr:uid="{00000000-0005-0000-0000-000010280000}"/>
    <cellStyle name="Normal 2 5 5 2 3 4" xfId="36137" xr:uid="{00000000-0005-0000-0000-000011280000}"/>
    <cellStyle name="Normal 2 5 5 2 3 5" xfId="20904" xr:uid="{00000000-0005-0000-0000-000012280000}"/>
    <cellStyle name="Normal 2 5 5 2 4" xfId="12494" xr:uid="{00000000-0005-0000-0000-000013280000}"/>
    <cellStyle name="Normal 2 5 5 2 4 2" xfId="42825" xr:uid="{00000000-0005-0000-0000-000014280000}"/>
    <cellStyle name="Normal 2 5 5 2 4 3" xfId="27592" xr:uid="{00000000-0005-0000-0000-000015280000}"/>
    <cellStyle name="Normal 2 5 5 2 5" xfId="7473" xr:uid="{00000000-0005-0000-0000-000016280000}"/>
    <cellStyle name="Normal 2 5 5 2 5 2" xfId="37808" xr:uid="{00000000-0005-0000-0000-000017280000}"/>
    <cellStyle name="Normal 2 5 5 2 5 3" xfId="22575" xr:uid="{00000000-0005-0000-0000-000018280000}"/>
    <cellStyle name="Normal 2 5 5 2 6" xfId="32796" xr:uid="{00000000-0005-0000-0000-000019280000}"/>
    <cellStyle name="Normal 2 5 5 2 7" xfId="17562" xr:uid="{00000000-0005-0000-0000-00001A280000}"/>
    <cellStyle name="Normal 2 5 5 3" xfId="3255" xr:uid="{00000000-0005-0000-0000-00001B280000}"/>
    <cellStyle name="Normal 2 5 5 3 2" xfId="13329" xr:uid="{00000000-0005-0000-0000-00001C280000}"/>
    <cellStyle name="Normal 2 5 5 3 2 2" xfId="43660" xr:uid="{00000000-0005-0000-0000-00001D280000}"/>
    <cellStyle name="Normal 2 5 5 3 2 3" xfId="28427" xr:uid="{00000000-0005-0000-0000-00001E280000}"/>
    <cellStyle name="Normal 2 5 5 3 3" xfId="8309" xr:uid="{00000000-0005-0000-0000-00001F280000}"/>
    <cellStyle name="Normal 2 5 5 3 3 2" xfId="38643" xr:uid="{00000000-0005-0000-0000-000020280000}"/>
    <cellStyle name="Normal 2 5 5 3 3 3" xfId="23410" xr:uid="{00000000-0005-0000-0000-000021280000}"/>
    <cellStyle name="Normal 2 5 5 3 4" xfId="33630" xr:uid="{00000000-0005-0000-0000-000022280000}"/>
    <cellStyle name="Normal 2 5 5 3 5" xfId="18397" xr:uid="{00000000-0005-0000-0000-000023280000}"/>
    <cellStyle name="Normal 2 5 5 4" xfId="4948" xr:uid="{00000000-0005-0000-0000-000024280000}"/>
    <cellStyle name="Normal 2 5 5 4 2" xfId="15000" xr:uid="{00000000-0005-0000-0000-000025280000}"/>
    <cellStyle name="Normal 2 5 5 4 2 2" xfId="45331" xr:uid="{00000000-0005-0000-0000-000026280000}"/>
    <cellStyle name="Normal 2 5 5 4 2 3" xfId="30098" xr:uid="{00000000-0005-0000-0000-000027280000}"/>
    <cellStyle name="Normal 2 5 5 4 3" xfId="9980" xr:uid="{00000000-0005-0000-0000-000028280000}"/>
    <cellStyle name="Normal 2 5 5 4 3 2" xfId="40314" xr:uid="{00000000-0005-0000-0000-000029280000}"/>
    <cellStyle name="Normal 2 5 5 4 3 3" xfId="25081" xr:uid="{00000000-0005-0000-0000-00002A280000}"/>
    <cellStyle name="Normal 2 5 5 4 4" xfId="35301" xr:uid="{00000000-0005-0000-0000-00002B280000}"/>
    <cellStyle name="Normal 2 5 5 4 5" xfId="20068" xr:uid="{00000000-0005-0000-0000-00002C280000}"/>
    <cellStyle name="Normal 2 5 5 5" xfId="11658" xr:uid="{00000000-0005-0000-0000-00002D280000}"/>
    <cellStyle name="Normal 2 5 5 5 2" xfId="41989" xr:uid="{00000000-0005-0000-0000-00002E280000}"/>
    <cellStyle name="Normal 2 5 5 5 3" xfId="26756" xr:uid="{00000000-0005-0000-0000-00002F280000}"/>
    <cellStyle name="Normal 2 5 5 6" xfId="6637" xr:uid="{00000000-0005-0000-0000-000030280000}"/>
    <cellStyle name="Normal 2 5 5 6 2" xfId="36972" xr:uid="{00000000-0005-0000-0000-000031280000}"/>
    <cellStyle name="Normal 2 5 5 6 3" xfId="21739" xr:uid="{00000000-0005-0000-0000-000032280000}"/>
    <cellStyle name="Normal 2 5 5 7" xfId="31960" xr:uid="{00000000-0005-0000-0000-000033280000}"/>
    <cellStyle name="Normal 2 5 5 8" xfId="16726" xr:uid="{00000000-0005-0000-0000-000034280000}"/>
    <cellStyle name="Normal 2 5 6" xfId="1982" xr:uid="{00000000-0005-0000-0000-000035280000}"/>
    <cellStyle name="Normal 2 5 6 2" xfId="3674" xr:uid="{00000000-0005-0000-0000-000036280000}"/>
    <cellStyle name="Normal 2 5 6 2 2" xfId="13747" xr:uid="{00000000-0005-0000-0000-000037280000}"/>
    <cellStyle name="Normal 2 5 6 2 2 2" xfId="44078" xr:uid="{00000000-0005-0000-0000-000038280000}"/>
    <cellStyle name="Normal 2 5 6 2 2 3" xfId="28845" xr:uid="{00000000-0005-0000-0000-000039280000}"/>
    <cellStyle name="Normal 2 5 6 2 3" xfId="8727" xr:uid="{00000000-0005-0000-0000-00003A280000}"/>
    <cellStyle name="Normal 2 5 6 2 3 2" xfId="39061" xr:uid="{00000000-0005-0000-0000-00003B280000}"/>
    <cellStyle name="Normal 2 5 6 2 3 3" xfId="23828" xr:uid="{00000000-0005-0000-0000-00003C280000}"/>
    <cellStyle name="Normal 2 5 6 2 4" xfId="34048" xr:uid="{00000000-0005-0000-0000-00003D280000}"/>
    <cellStyle name="Normal 2 5 6 2 5" xfId="18815" xr:uid="{00000000-0005-0000-0000-00003E280000}"/>
    <cellStyle name="Normal 2 5 6 3" xfId="5366" xr:uid="{00000000-0005-0000-0000-00003F280000}"/>
    <cellStyle name="Normal 2 5 6 3 2" xfId="15418" xr:uid="{00000000-0005-0000-0000-000040280000}"/>
    <cellStyle name="Normal 2 5 6 3 2 2" xfId="45749" xr:uid="{00000000-0005-0000-0000-000041280000}"/>
    <cellStyle name="Normal 2 5 6 3 2 3" xfId="30516" xr:uid="{00000000-0005-0000-0000-000042280000}"/>
    <cellStyle name="Normal 2 5 6 3 3" xfId="10398" xr:uid="{00000000-0005-0000-0000-000043280000}"/>
    <cellStyle name="Normal 2 5 6 3 3 2" xfId="40732" xr:uid="{00000000-0005-0000-0000-000044280000}"/>
    <cellStyle name="Normal 2 5 6 3 3 3" xfId="25499" xr:uid="{00000000-0005-0000-0000-000045280000}"/>
    <cellStyle name="Normal 2 5 6 3 4" xfId="35719" xr:uid="{00000000-0005-0000-0000-000046280000}"/>
    <cellStyle name="Normal 2 5 6 3 5" xfId="20486" xr:uid="{00000000-0005-0000-0000-000047280000}"/>
    <cellStyle name="Normal 2 5 6 4" xfId="12076" xr:uid="{00000000-0005-0000-0000-000048280000}"/>
    <cellStyle name="Normal 2 5 6 4 2" xfId="42407" xr:uid="{00000000-0005-0000-0000-000049280000}"/>
    <cellStyle name="Normal 2 5 6 4 3" xfId="27174" xr:uid="{00000000-0005-0000-0000-00004A280000}"/>
    <cellStyle name="Normal 2 5 6 5" xfId="7055" xr:uid="{00000000-0005-0000-0000-00004B280000}"/>
    <cellStyle name="Normal 2 5 6 5 2" xfId="37390" xr:uid="{00000000-0005-0000-0000-00004C280000}"/>
    <cellStyle name="Normal 2 5 6 5 3" xfId="22157" xr:uid="{00000000-0005-0000-0000-00004D280000}"/>
    <cellStyle name="Normal 2 5 6 6" xfId="32378" xr:uid="{00000000-0005-0000-0000-00004E280000}"/>
    <cellStyle name="Normal 2 5 6 7" xfId="17144" xr:uid="{00000000-0005-0000-0000-00004F280000}"/>
    <cellStyle name="Normal 2 5 7" xfId="2833" xr:uid="{00000000-0005-0000-0000-000050280000}"/>
    <cellStyle name="Normal 2 5 7 2" xfId="12911" xr:uid="{00000000-0005-0000-0000-000051280000}"/>
    <cellStyle name="Normal 2 5 7 2 2" xfId="43242" xr:uid="{00000000-0005-0000-0000-000052280000}"/>
    <cellStyle name="Normal 2 5 7 2 3" xfId="28009" xr:uid="{00000000-0005-0000-0000-000053280000}"/>
    <cellStyle name="Normal 2 5 7 3" xfId="7891" xr:uid="{00000000-0005-0000-0000-000054280000}"/>
    <cellStyle name="Normal 2 5 7 3 2" xfId="38225" xr:uid="{00000000-0005-0000-0000-000055280000}"/>
    <cellStyle name="Normal 2 5 7 3 3" xfId="22992" xr:uid="{00000000-0005-0000-0000-000056280000}"/>
    <cellStyle name="Normal 2 5 7 4" xfId="33212" xr:uid="{00000000-0005-0000-0000-000057280000}"/>
    <cellStyle name="Normal 2 5 7 5" xfId="17979" xr:uid="{00000000-0005-0000-0000-000058280000}"/>
    <cellStyle name="Normal 2 5 8" xfId="4527" xr:uid="{00000000-0005-0000-0000-000059280000}"/>
    <cellStyle name="Normal 2 5 8 2" xfId="14582" xr:uid="{00000000-0005-0000-0000-00005A280000}"/>
    <cellStyle name="Normal 2 5 8 2 2" xfId="44913" xr:uid="{00000000-0005-0000-0000-00005B280000}"/>
    <cellStyle name="Normal 2 5 8 2 3" xfId="29680" xr:uid="{00000000-0005-0000-0000-00005C280000}"/>
    <cellStyle name="Normal 2 5 8 3" xfId="9562" xr:uid="{00000000-0005-0000-0000-00005D280000}"/>
    <cellStyle name="Normal 2 5 8 3 2" xfId="39896" xr:uid="{00000000-0005-0000-0000-00005E280000}"/>
    <cellStyle name="Normal 2 5 8 3 3" xfId="24663" xr:uid="{00000000-0005-0000-0000-00005F280000}"/>
    <cellStyle name="Normal 2 5 8 4" xfId="34883" xr:uid="{00000000-0005-0000-0000-000060280000}"/>
    <cellStyle name="Normal 2 5 8 5" xfId="19650" xr:uid="{00000000-0005-0000-0000-000061280000}"/>
    <cellStyle name="Normal 2 5 9" xfId="11238" xr:uid="{00000000-0005-0000-0000-000062280000}"/>
    <cellStyle name="Normal 2 5 9 2" xfId="41571" xr:uid="{00000000-0005-0000-0000-000063280000}"/>
    <cellStyle name="Normal 2 5 9 3" xfId="26338" xr:uid="{00000000-0005-0000-0000-000064280000}"/>
    <cellStyle name="Normal 2 6" xfId="31440" xr:uid="{00000000-0005-0000-0000-000065280000}"/>
    <cellStyle name="Normal 2 7" xfId="46797" xr:uid="{00000000-0005-0000-0000-000066280000}"/>
    <cellStyle name="Normal 2 8" xfId="46826" xr:uid="{00000000-0005-0000-0000-000067280000}"/>
    <cellStyle name="Normal 20" xfId="143" xr:uid="{00000000-0005-0000-0000-000068280000}"/>
    <cellStyle name="Normal 21" xfId="144" xr:uid="{00000000-0005-0000-0000-000069280000}"/>
    <cellStyle name="Normal 210 2 2" xfId="46888" xr:uid="{27C58D99-7EE1-47EC-91DA-28EDB215041C}"/>
    <cellStyle name="Normal 22" xfId="145" xr:uid="{00000000-0005-0000-0000-00006A280000}"/>
    <cellStyle name="Normal 23" xfId="146" xr:uid="{00000000-0005-0000-0000-00006B280000}"/>
    <cellStyle name="Normal 24" xfId="147" xr:uid="{00000000-0005-0000-0000-00006C280000}"/>
    <cellStyle name="Normal 25" xfId="148" xr:uid="{00000000-0005-0000-0000-00006D280000}"/>
    <cellStyle name="Normal 26" xfId="149" xr:uid="{00000000-0005-0000-0000-00006E280000}"/>
    <cellStyle name="Normal 26 2" xfId="150" xr:uid="{00000000-0005-0000-0000-00006F280000}"/>
    <cellStyle name="Normal 26_Sheet2" xfId="366" xr:uid="{00000000-0005-0000-0000-000070280000}"/>
    <cellStyle name="Normal 27" xfId="151" xr:uid="{00000000-0005-0000-0000-000071280000}"/>
    <cellStyle name="Normal 27 2" xfId="152" xr:uid="{00000000-0005-0000-0000-000072280000}"/>
    <cellStyle name="Normal 27_Sheet2" xfId="365" xr:uid="{00000000-0005-0000-0000-000073280000}"/>
    <cellStyle name="Normal 28" xfId="153" xr:uid="{00000000-0005-0000-0000-000074280000}"/>
    <cellStyle name="Normal 28 2" xfId="154" xr:uid="{00000000-0005-0000-0000-000075280000}"/>
    <cellStyle name="Normal 28 3" xfId="850" xr:uid="{00000000-0005-0000-0000-000076280000}"/>
    <cellStyle name="Normal 28 3 10" xfId="6218" xr:uid="{00000000-0005-0000-0000-000077280000}"/>
    <cellStyle name="Normal 28 3 10 2" xfId="36555" xr:uid="{00000000-0005-0000-0000-000078280000}"/>
    <cellStyle name="Normal 28 3 10 3" xfId="21322" xr:uid="{00000000-0005-0000-0000-000079280000}"/>
    <cellStyle name="Normal 28 3 11" xfId="31546" xr:uid="{00000000-0005-0000-0000-00007A280000}"/>
    <cellStyle name="Normal 28 3 12" xfId="16307" xr:uid="{00000000-0005-0000-0000-00007B280000}"/>
    <cellStyle name="Normal 28 3 2" xfId="1182" xr:uid="{00000000-0005-0000-0000-00007C280000}"/>
    <cellStyle name="Normal 28 3 2 10" xfId="31598" xr:uid="{00000000-0005-0000-0000-00007D280000}"/>
    <cellStyle name="Normal 28 3 2 11" xfId="16361" xr:uid="{00000000-0005-0000-0000-00007E280000}"/>
    <cellStyle name="Normal 28 3 2 2" xfId="1290" xr:uid="{00000000-0005-0000-0000-00007F280000}"/>
    <cellStyle name="Normal 28 3 2 2 10" xfId="16465" xr:uid="{00000000-0005-0000-0000-000080280000}"/>
    <cellStyle name="Normal 28 3 2 2 2" xfId="1507" xr:uid="{00000000-0005-0000-0000-000081280000}"/>
    <cellStyle name="Normal 28 3 2 2 2 2" xfId="1928" xr:uid="{00000000-0005-0000-0000-000082280000}"/>
    <cellStyle name="Normal 28 3 2 2 2 2 2" xfId="2767" xr:uid="{00000000-0005-0000-0000-000083280000}"/>
    <cellStyle name="Normal 28 3 2 2 2 2 2 2" xfId="4457" xr:uid="{00000000-0005-0000-0000-000084280000}"/>
    <cellStyle name="Normal 28 3 2 2 2 2 2 2 2" xfId="14530" xr:uid="{00000000-0005-0000-0000-000085280000}"/>
    <cellStyle name="Normal 28 3 2 2 2 2 2 2 2 2" xfId="44861" xr:uid="{00000000-0005-0000-0000-000086280000}"/>
    <cellStyle name="Normal 28 3 2 2 2 2 2 2 2 3" xfId="29628" xr:uid="{00000000-0005-0000-0000-000087280000}"/>
    <cellStyle name="Normal 28 3 2 2 2 2 2 2 3" xfId="9510" xr:uid="{00000000-0005-0000-0000-000088280000}"/>
    <cellStyle name="Normal 28 3 2 2 2 2 2 2 3 2" xfId="39844" xr:uid="{00000000-0005-0000-0000-000089280000}"/>
    <cellStyle name="Normal 28 3 2 2 2 2 2 2 3 3" xfId="24611" xr:uid="{00000000-0005-0000-0000-00008A280000}"/>
    <cellStyle name="Normal 28 3 2 2 2 2 2 2 4" xfId="34831" xr:uid="{00000000-0005-0000-0000-00008B280000}"/>
    <cellStyle name="Normal 28 3 2 2 2 2 2 2 5" xfId="19598" xr:uid="{00000000-0005-0000-0000-00008C280000}"/>
    <cellStyle name="Normal 28 3 2 2 2 2 2 3" xfId="6149" xr:uid="{00000000-0005-0000-0000-00008D280000}"/>
    <cellStyle name="Normal 28 3 2 2 2 2 2 3 2" xfId="16201" xr:uid="{00000000-0005-0000-0000-00008E280000}"/>
    <cellStyle name="Normal 28 3 2 2 2 2 2 3 2 2" xfId="46532" xr:uid="{00000000-0005-0000-0000-00008F280000}"/>
    <cellStyle name="Normal 28 3 2 2 2 2 2 3 2 3" xfId="31299" xr:uid="{00000000-0005-0000-0000-000090280000}"/>
    <cellStyle name="Normal 28 3 2 2 2 2 2 3 3" xfId="11181" xr:uid="{00000000-0005-0000-0000-000091280000}"/>
    <cellStyle name="Normal 28 3 2 2 2 2 2 3 3 2" xfId="41515" xr:uid="{00000000-0005-0000-0000-000092280000}"/>
    <cellStyle name="Normal 28 3 2 2 2 2 2 3 3 3" xfId="26282" xr:uid="{00000000-0005-0000-0000-000093280000}"/>
    <cellStyle name="Normal 28 3 2 2 2 2 2 3 4" xfId="36502" xr:uid="{00000000-0005-0000-0000-000094280000}"/>
    <cellStyle name="Normal 28 3 2 2 2 2 2 3 5" xfId="21269" xr:uid="{00000000-0005-0000-0000-000095280000}"/>
    <cellStyle name="Normal 28 3 2 2 2 2 2 4" xfId="12859" xr:uid="{00000000-0005-0000-0000-000096280000}"/>
    <cellStyle name="Normal 28 3 2 2 2 2 2 4 2" xfId="43190" xr:uid="{00000000-0005-0000-0000-000097280000}"/>
    <cellStyle name="Normal 28 3 2 2 2 2 2 4 3" xfId="27957" xr:uid="{00000000-0005-0000-0000-000098280000}"/>
    <cellStyle name="Normal 28 3 2 2 2 2 2 5" xfId="7838" xr:uid="{00000000-0005-0000-0000-000099280000}"/>
    <cellStyle name="Normal 28 3 2 2 2 2 2 5 2" xfId="38173" xr:uid="{00000000-0005-0000-0000-00009A280000}"/>
    <cellStyle name="Normal 28 3 2 2 2 2 2 5 3" xfId="22940" xr:uid="{00000000-0005-0000-0000-00009B280000}"/>
    <cellStyle name="Normal 28 3 2 2 2 2 2 6" xfId="33161" xr:uid="{00000000-0005-0000-0000-00009C280000}"/>
    <cellStyle name="Normal 28 3 2 2 2 2 2 7" xfId="17927" xr:uid="{00000000-0005-0000-0000-00009D280000}"/>
    <cellStyle name="Normal 28 3 2 2 2 2 3" xfId="3620" xr:uid="{00000000-0005-0000-0000-00009E280000}"/>
    <cellStyle name="Normal 28 3 2 2 2 2 3 2" xfId="13694" xr:uid="{00000000-0005-0000-0000-00009F280000}"/>
    <cellStyle name="Normal 28 3 2 2 2 2 3 2 2" xfId="44025" xr:uid="{00000000-0005-0000-0000-0000A0280000}"/>
    <cellStyle name="Normal 28 3 2 2 2 2 3 2 3" xfId="28792" xr:uid="{00000000-0005-0000-0000-0000A1280000}"/>
    <cellStyle name="Normal 28 3 2 2 2 2 3 3" xfId="8674" xr:uid="{00000000-0005-0000-0000-0000A2280000}"/>
    <cellStyle name="Normal 28 3 2 2 2 2 3 3 2" xfId="39008" xr:uid="{00000000-0005-0000-0000-0000A3280000}"/>
    <cellStyle name="Normal 28 3 2 2 2 2 3 3 3" xfId="23775" xr:uid="{00000000-0005-0000-0000-0000A4280000}"/>
    <cellStyle name="Normal 28 3 2 2 2 2 3 4" xfId="33995" xr:uid="{00000000-0005-0000-0000-0000A5280000}"/>
    <cellStyle name="Normal 28 3 2 2 2 2 3 5" xfId="18762" xr:uid="{00000000-0005-0000-0000-0000A6280000}"/>
    <cellStyle name="Normal 28 3 2 2 2 2 4" xfId="5313" xr:uid="{00000000-0005-0000-0000-0000A7280000}"/>
    <cellStyle name="Normal 28 3 2 2 2 2 4 2" xfId="15365" xr:uid="{00000000-0005-0000-0000-0000A8280000}"/>
    <cellStyle name="Normal 28 3 2 2 2 2 4 2 2" xfId="45696" xr:uid="{00000000-0005-0000-0000-0000A9280000}"/>
    <cellStyle name="Normal 28 3 2 2 2 2 4 2 3" xfId="30463" xr:uid="{00000000-0005-0000-0000-0000AA280000}"/>
    <cellStyle name="Normal 28 3 2 2 2 2 4 3" xfId="10345" xr:uid="{00000000-0005-0000-0000-0000AB280000}"/>
    <cellStyle name="Normal 28 3 2 2 2 2 4 3 2" xfId="40679" xr:uid="{00000000-0005-0000-0000-0000AC280000}"/>
    <cellStyle name="Normal 28 3 2 2 2 2 4 3 3" xfId="25446" xr:uid="{00000000-0005-0000-0000-0000AD280000}"/>
    <cellStyle name="Normal 28 3 2 2 2 2 4 4" xfId="35666" xr:uid="{00000000-0005-0000-0000-0000AE280000}"/>
    <cellStyle name="Normal 28 3 2 2 2 2 4 5" xfId="20433" xr:uid="{00000000-0005-0000-0000-0000AF280000}"/>
    <cellStyle name="Normal 28 3 2 2 2 2 5" xfId="12023" xr:uid="{00000000-0005-0000-0000-0000B0280000}"/>
    <cellStyle name="Normal 28 3 2 2 2 2 5 2" xfId="42354" xr:uid="{00000000-0005-0000-0000-0000B1280000}"/>
    <cellStyle name="Normal 28 3 2 2 2 2 5 3" xfId="27121" xr:uid="{00000000-0005-0000-0000-0000B2280000}"/>
    <cellStyle name="Normal 28 3 2 2 2 2 6" xfId="7002" xr:uid="{00000000-0005-0000-0000-0000B3280000}"/>
    <cellStyle name="Normal 28 3 2 2 2 2 6 2" xfId="37337" xr:uid="{00000000-0005-0000-0000-0000B4280000}"/>
    <cellStyle name="Normal 28 3 2 2 2 2 6 3" xfId="22104" xr:uid="{00000000-0005-0000-0000-0000B5280000}"/>
    <cellStyle name="Normal 28 3 2 2 2 2 7" xfId="32325" xr:uid="{00000000-0005-0000-0000-0000B6280000}"/>
    <cellStyle name="Normal 28 3 2 2 2 2 8" xfId="17091" xr:uid="{00000000-0005-0000-0000-0000B7280000}"/>
    <cellStyle name="Normal 28 3 2 2 2 3" xfId="2349" xr:uid="{00000000-0005-0000-0000-0000B8280000}"/>
    <cellStyle name="Normal 28 3 2 2 2 3 2" xfId="4039" xr:uid="{00000000-0005-0000-0000-0000B9280000}"/>
    <cellStyle name="Normal 28 3 2 2 2 3 2 2" xfId="14112" xr:uid="{00000000-0005-0000-0000-0000BA280000}"/>
    <cellStyle name="Normal 28 3 2 2 2 3 2 2 2" xfId="44443" xr:uid="{00000000-0005-0000-0000-0000BB280000}"/>
    <cellStyle name="Normal 28 3 2 2 2 3 2 2 3" xfId="29210" xr:uid="{00000000-0005-0000-0000-0000BC280000}"/>
    <cellStyle name="Normal 28 3 2 2 2 3 2 3" xfId="9092" xr:uid="{00000000-0005-0000-0000-0000BD280000}"/>
    <cellStyle name="Normal 28 3 2 2 2 3 2 3 2" xfId="39426" xr:uid="{00000000-0005-0000-0000-0000BE280000}"/>
    <cellStyle name="Normal 28 3 2 2 2 3 2 3 3" xfId="24193" xr:uid="{00000000-0005-0000-0000-0000BF280000}"/>
    <cellStyle name="Normal 28 3 2 2 2 3 2 4" xfId="34413" xr:uid="{00000000-0005-0000-0000-0000C0280000}"/>
    <cellStyle name="Normal 28 3 2 2 2 3 2 5" xfId="19180" xr:uid="{00000000-0005-0000-0000-0000C1280000}"/>
    <cellStyle name="Normal 28 3 2 2 2 3 3" xfId="5731" xr:uid="{00000000-0005-0000-0000-0000C2280000}"/>
    <cellStyle name="Normal 28 3 2 2 2 3 3 2" xfId="15783" xr:uid="{00000000-0005-0000-0000-0000C3280000}"/>
    <cellStyle name="Normal 28 3 2 2 2 3 3 2 2" xfId="46114" xr:uid="{00000000-0005-0000-0000-0000C4280000}"/>
    <cellStyle name="Normal 28 3 2 2 2 3 3 2 3" xfId="30881" xr:uid="{00000000-0005-0000-0000-0000C5280000}"/>
    <cellStyle name="Normal 28 3 2 2 2 3 3 3" xfId="10763" xr:uid="{00000000-0005-0000-0000-0000C6280000}"/>
    <cellStyle name="Normal 28 3 2 2 2 3 3 3 2" xfId="41097" xr:uid="{00000000-0005-0000-0000-0000C7280000}"/>
    <cellStyle name="Normal 28 3 2 2 2 3 3 3 3" xfId="25864" xr:uid="{00000000-0005-0000-0000-0000C8280000}"/>
    <cellStyle name="Normal 28 3 2 2 2 3 3 4" xfId="36084" xr:uid="{00000000-0005-0000-0000-0000C9280000}"/>
    <cellStyle name="Normal 28 3 2 2 2 3 3 5" xfId="20851" xr:uid="{00000000-0005-0000-0000-0000CA280000}"/>
    <cellStyle name="Normal 28 3 2 2 2 3 4" xfId="12441" xr:uid="{00000000-0005-0000-0000-0000CB280000}"/>
    <cellStyle name="Normal 28 3 2 2 2 3 4 2" xfId="42772" xr:uid="{00000000-0005-0000-0000-0000CC280000}"/>
    <cellStyle name="Normal 28 3 2 2 2 3 4 3" xfId="27539" xr:uid="{00000000-0005-0000-0000-0000CD280000}"/>
    <cellStyle name="Normal 28 3 2 2 2 3 5" xfId="7420" xr:uid="{00000000-0005-0000-0000-0000CE280000}"/>
    <cellStyle name="Normal 28 3 2 2 2 3 5 2" xfId="37755" xr:uid="{00000000-0005-0000-0000-0000CF280000}"/>
    <cellStyle name="Normal 28 3 2 2 2 3 5 3" xfId="22522" xr:uid="{00000000-0005-0000-0000-0000D0280000}"/>
    <cellStyle name="Normal 28 3 2 2 2 3 6" xfId="32743" xr:uid="{00000000-0005-0000-0000-0000D1280000}"/>
    <cellStyle name="Normal 28 3 2 2 2 3 7" xfId="17509" xr:uid="{00000000-0005-0000-0000-0000D2280000}"/>
    <cellStyle name="Normal 28 3 2 2 2 4" xfId="3202" xr:uid="{00000000-0005-0000-0000-0000D3280000}"/>
    <cellStyle name="Normal 28 3 2 2 2 4 2" xfId="13276" xr:uid="{00000000-0005-0000-0000-0000D4280000}"/>
    <cellStyle name="Normal 28 3 2 2 2 4 2 2" xfId="43607" xr:uid="{00000000-0005-0000-0000-0000D5280000}"/>
    <cellStyle name="Normal 28 3 2 2 2 4 2 3" xfId="28374" xr:uid="{00000000-0005-0000-0000-0000D6280000}"/>
    <cellStyle name="Normal 28 3 2 2 2 4 3" xfId="8256" xr:uid="{00000000-0005-0000-0000-0000D7280000}"/>
    <cellStyle name="Normal 28 3 2 2 2 4 3 2" xfId="38590" xr:uid="{00000000-0005-0000-0000-0000D8280000}"/>
    <cellStyle name="Normal 28 3 2 2 2 4 3 3" xfId="23357" xr:uid="{00000000-0005-0000-0000-0000D9280000}"/>
    <cellStyle name="Normal 28 3 2 2 2 4 4" xfId="33577" xr:uid="{00000000-0005-0000-0000-0000DA280000}"/>
    <cellStyle name="Normal 28 3 2 2 2 4 5" xfId="18344" xr:uid="{00000000-0005-0000-0000-0000DB280000}"/>
    <cellStyle name="Normal 28 3 2 2 2 5" xfId="4895" xr:uid="{00000000-0005-0000-0000-0000DC280000}"/>
    <cellStyle name="Normal 28 3 2 2 2 5 2" xfId="14947" xr:uid="{00000000-0005-0000-0000-0000DD280000}"/>
    <cellStyle name="Normal 28 3 2 2 2 5 2 2" xfId="45278" xr:uid="{00000000-0005-0000-0000-0000DE280000}"/>
    <cellStyle name="Normal 28 3 2 2 2 5 2 3" xfId="30045" xr:uid="{00000000-0005-0000-0000-0000DF280000}"/>
    <cellStyle name="Normal 28 3 2 2 2 5 3" xfId="9927" xr:uid="{00000000-0005-0000-0000-0000E0280000}"/>
    <cellStyle name="Normal 28 3 2 2 2 5 3 2" xfId="40261" xr:uid="{00000000-0005-0000-0000-0000E1280000}"/>
    <cellStyle name="Normal 28 3 2 2 2 5 3 3" xfId="25028" xr:uid="{00000000-0005-0000-0000-0000E2280000}"/>
    <cellStyle name="Normal 28 3 2 2 2 5 4" xfId="35248" xr:uid="{00000000-0005-0000-0000-0000E3280000}"/>
    <cellStyle name="Normal 28 3 2 2 2 5 5" xfId="20015" xr:uid="{00000000-0005-0000-0000-0000E4280000}"/>
    <cellStyle name="Normal 28 3 2 2 2 6" xfId="11605" xr:uid="{00000000-0005-0000-0000-0000E5280000}"/>
    <cellStyle name="Normal 28 3 2 2 2 6 2" xfId="41936" xr:uid="{00000000-0005-0000-0000-0000E6280000}"/>
    <cellStyle name="Normal 28 3 2 2 2 6 3" xfId="26703" xr:uid="{00000000-0005-0000-0000-0000E7280000}"/>
    <cellStyle name="Normal 28 3 2 2 2 7" xfId="6584" xr:uid="{00000000-0005-0000-0000-0000E8280000}"/>
    <cellStyle name="Normal 28 3 2 2 2 7 2" xfId="36919" xr:uid="{00000000-0005-0000-0000-0000E9280000}"/>
    <cellStyle name="Normal 28 3 2 2 2 7 3" xfId="21686" xr:uid="{00000000-0005-0000-0000-0000EA280000}"/>
    <cellStyle name="Normal 28 3 2 2 2 8" xfId="31907" xr:uid="{00000000-0005-0000-0000-0000EB280000}"/>
    <cellStyle name="Normal 28 3 2 2 2 9" xfId="16673" xr:uid="{00000000-0005-0000-0000-0000EC280000}"/>
    <cellStyle name="Normal 28 3 2 2 3" xfId="1720" xr:uid="{00000000-0005-0000-0000-0000ED280000}"/>
    <cellStyle name="Normal 28 3 2 2 3 2" xfId="2559" xr:uid="{00000000-0005-0000-0000-0000EE280000}"/>
    <cellStyle name="Normal 28 3 2 2 3 2 2" xfId="4249" xr:uid="{00000000-0005-0000-0000-0000EF280000}"/>
    <cellStyle name="Normal 28 3 2 2 3 2 2 2" xfId="14322" xr:uid="{00000000-0005-0000-0000-0000F0280000}"/>
    <cellStyle name="Normal 28 3 2 2 3 2 2 2 2" xfId="44653" xr:uid="{00000000-0005-0000-0000-0000F1280000}"/>
    <cellStyle name="Normal 28 3 2 2 3 2 2 2 3" xfId="29420" xr:uid="{00000000-0005-0000-0000-0000F2280000}"/>
    <cellStyle name="Normal 28 3 2 2 3 2 2 3" xfId="9302" xr:uid="{00000000-0005-0000-0000-0000F3280000}"/>
    <cellStyle name="Normal 28 3 2 2 3 2 2 3 2" xfId="39636" xr:uid="{00000000-0005-0000-0000-0000F4280000}"/>
    <cellStyle name="Normal 28 3 2 2 3 2 2 3 3" xfId="24403" xr:uid="{00000000-0005-0000-0000-0000F5280000}"/>
    <cellStyle name="Normal 28 3 2 2 3 2 2 4" xfId="34623" xr:uid="{00000000-0005-0000-0000-0000F6280000}"/>
    <cellStyle name="Normal 28 3 2 2 3 2 2 5" xfId="19390" xr:uid="{00000000-0005-0000-0000-0000F7280000}"/>
    <cellStyle name="Normal 28 3 2 2 3 2 3" xfId="5941" xr:uid="{00000000-0005-0000-0000-0000F8280000}"/>
    <cellStyle name="Normal 28 3 2 2 3 2 3 2" xfId="15993" xr:uid="{00000000-0005-0000-0000-0000F9280000}"/>
    <cellStyle name="Normal 28 3 2 2 3 2 3 2 2" xfId="46324" xr:uid="{00000000-0005-0000-0000-0000FA280000}"/>
    <cellStyle name="Normal 28 3 2 2 3 2 3 2 3" xfId="31091" xr:uid="{00000000-0005-0000-0000-0000FB280000}"/>
    <cellStyle name="Normal 28 3 2 2 3 2 3 3" xfId="10973" xr:uid="{00000000-0005-0000-0000-0000FC280000}"/>
    <cellStyle name="Normal 28 3 2 2 3 2 3 3 2" xfId="41307" xr:uid="{00000000-0005-0000-0000-0000FD280000}"/>
    <cellStyle name="Normal 28 3 2 2 3 2 3 3 3" xfId="26074" xr:uid="{00000000-0005-0000-0000-0000FE280000}"/>
    <cellStyle name="Normal 28 3 2 2 3 2 3 4" xfId="36294" xr:uid="{00000000-0005-0000-0000-0000FF280000}"/>
    <cellStyle name="Normal 28 3 2 2 3 2 3 5" xfId="21061" xr:uid="{00000000-0005-0000-0000-000000290000}"/>
    <cellStyle name="Normal 28 3 2 2 3 2 4" xfId="12651" xr:uid="{00000000-0005-0000-0000-000001290000}"/>
    <cellStyle name="Normal 28 3 2 2 3 2 4 2" xfId="42982" xr:uid="{00000000-0005-0000-0000-000002290000}"/>
    <cellStyle name="Normal 28 3 2 2 3 2 4 3" xfId="27749" xr:uid="{00000000-0005-0000-0000-000003290000}"/>
    <cellStyle name="Normal 28 3 2 2 3 2 5" xfId="7630" xr:uid="{00000000-0005-0000-0000-000004290000}"/>
    <cellStyle name="Normal 28 3 2 2 3 2 5 2" xfId="37965" xr:uid="{00000000-0005-0000-0000-000005290000}"/>
    <cellStyle name="Normal 28 3 2 2 3 2 5 3" xfId="22732" xr:uid="{00000000-0005-0000-0000-000006290000}"/>
    <cellStyle name="Normal 28 3 2 2 3 2 6" xfId="32953" xr:uid="{00000000-0005-0000-0000-000007290000}"/>
    <cellStyle name="Normal 28 3 2 2 3 2 7" xfId="17719" xr:uid="{00000000-0005-0000-0000-000008290000}"/>
    <cellStyle name="Normal 28 3 2 2 3 3" xfId="3412" xr:uid="{00000000-0005-0000-0000-000009290000}"/>
    <cellStyle name="Normal 28 3 2 2 3 3 2" xfId="13486" xr:uid="{00000000-0005-0000-0000-00000A290000}"/>
    <cellStyle name="Normal 28 3 2 2 3 3 2 2" xfId="43817" xr:uid="{00000000-0005-0000-0000-00000B290000}"/>
    <cellStyle name="Normal 28 3 2 2 3 3 2 3" xfId="28584" xr:uid="{00000000-0005-0000-0000-00000C290000}"/>
    <cellStyle name="Normal 28 3 2 2 3 3 3" xfId="8466" xr:uid="{00000000-0005-0000-0000-00000D290000}"/>
    <cellStyle name="Normal 28 3 2 2 3 3 3 2" xfId="38800" xr:uid="{00000000-0005-0000-0000-00000E290000}"/>
    <cellStyle name="Normal 28 3 2 2 3 3 3 3" xfId="23567" xr:uid="{00000000-0005-0000-0000-00000F290000}"/>
    <cellStyle name="Normal 28 3 2 2 3 3 4" xfId="33787" xr:uid="{00000000-0005-0000-0000-000010290000}"/>
    <cellStyle name="Normal 28 3 2 2 3 3 5" xfId="18554" xr:uid="{00000000-0005-0000-0000-000011290000}"/>
    <cellStyle name="Normal 28 3 2 2 3 4" xfId="5105" xr:uid="{00000000-0005-0000-0000-000012290000}"/>
    <cellStyle name="Normal 28 3 2 2 3 4 2" xfId="15157" xr:uid="{00000000-0005-0000-0000-000013290000}"/>
    <cellStyle name="Normal 28 3 2 2 3 4 2 2" xfId="45488" xr:uid="{00000000-0005-0000-0000-000014290000}"/>
    <cellStyle name="Normal 28 3 2 2 3 4 2 3" xfId="30255" xr:uid="{00000000-0005-0000-0000-000015290000}"/>
    <cellStyle name="Normal 28 3 2 2 3 4 3" xfId="10137" xr:uid="{00000000-0005-0000-0000-000016290000}"/>
    <cellStyle name="Normal 28 3 2 2 3 4 3 2" xfId="40471" xr:uid="{00000000-0005-0000-0000-000017290000}"/>
    <cellStyle name="Normal 28 3 2 2 3 4 3 3" xfId="25238" xr:uid="{00000000-0005-0000-0000-000018290000}"/>
    <cellStyle name="Normal 28 3 2 2 3 4 4" xfId="35458" xr:uid="{00000000-0005-0000-0000-000019290000}"/>
    <cellStyle name="Normal 28 3 2 2 3 4 5" xfId="20225" xr:uid="{00000000-0005-0000-0000-00001A290000}"/>
    <cellStyle name="Normal 28 3 2 2 3 5" xfId="11815" xr:uid="{00000000-0005-0000-0000-00001B290000}"/>
    <cellStyle name="Normal 28 3 2 2 3 5 2" xfId="42146" xr:uid="{00000000-0005-0000-0000-00001C290000}"/>
    <cellStyle name="Normal 28 3 2 2 3 5 3" xfId="26913" xr:uid="{00000000-0005-0000-0000-00001D290000}"/>
    <cellStyle name="Normal 28 3 2 2 3 6" xfId="6794" xr:uid="{00000000-0005-0000-0000-00001E290000}"/>
    <cellStyle name="Normal 28 3 2 2 3 6 2" xfId="37129" xr:uid="{00000000-0005-0000-0000-00001F290000}"/>
    <cellStyle name="Normal 28 3 2 2 3 6 3" xfId="21896" xr:uid="{00000000-0005-0000-0000-000020290000}"/>
    <cellStyle name="Normal 28 3 2 2 3 7" xfId="32117" xr:uid="{00000000-0005-0000-0000-000021290000}"/>
    <cellStyle name="Normal 28 3 2 2 3 8" xfId="16883" xr:uid="{00000000-0005-0000-0000-000022290000}"/>
    <cellStyle name="Normal 28 3 2 2 4" xfId="2141" xr:uid="{00000000-0005-0000-0000-000023290000}"/>
    <cellStyle name="Normal 28 3 2 2 4 2" xfId="3831" xr:uid="{00000000-0005-0000-0000-000024290000}"/>
    <cellStyle name="Normal 28 3 2 2 4 2 2" xfId="13904" xr:uid="{00000000-0005-0000-0000-000025290000}"/>
    <cellStyle name="Normal 28 3 2 2 4 2 2 2" xfId="44235" xr:uid="{00000000-0005-0000-0000-000026290000}"/>
    <cellStyle name="Normal 28 3 2 2 4 2 2 3" xfId="29002" xr:uid="{00000000-0005-0000-0000-000027290000}"/>
    <cellStyle name="Normal 28 3 2 2 4 2 3" xfId="8884" xr:uid="{00000000-0005-0000-0000-000028290000}"/>
    <cellStyle name="Normal 28 3 2 2 4 2 3 2" xfId="39218" xr:uid="{00000000-0005-0000-0000-000029290000}"/>
    <cellStyle name="Normal 28 3 2 2 4 2 3 3" xfId="23985" xr:uid="{00000000-0005-0000-0000-00002A290000}"/>
    <cellStyle name="Normal 28 3 2 2 4 2 4" xfId="34205" xr:uid="{00000000-0005-0000-0000-00002B290000}"/>
    <cellStyle name="Normal 28 3 2 2 4 2 5" xfId="18972" xr:uid="{00000000-0005-0000-0000-00002C290000}"/>
    <cellStyle name="Normal 28 3 2 2 4 3" xfId="5523" xr:uid="{00000000-0005-0000-0000-00002D290000}"/>
    <cellStyle name="Normal 28 3 2 2 4 3 2" xfId="15575" xr:uid="{00000000-0005-0000-0000-00002E290000}"/>
    <cellStyle name="Normal 28 3 2 2 4 3 2 2" xfId="45906" xr:uid="{00000000-0005-0000-0000-00002F290000}"/>
    <cellStyle name="Normal 28 3 2 2 4 3 2 3" xfId="30673" xr:uid="{00000000-0005-0000-0000-000030290000}"/>
    <cellStyle name="Normal 28 3 2 2 4 3 3" xfId="10555" xr:uid="{00000000-0005-0000-0000-000031290000}"/>
    <cellStyle name="Normal 28 3 2 2 4 3 3 2" xfId="40889" xr:uid="{00000000-0005-0000-0000-000032290000}"/>
    <cellStyle name="Normal 28 3 2 2 4 3 3 3" xfId="25656" xr:uid="{00000000-0005-0000-0000-000033290000}"/>
    <cellStyle name="Normal 28 3 2 2 4 3 4" xfId="35876" xr:uid="{00000000-0005-0000-0000-000034290000}"/>
    <cellStyle name="Normal 28 3 2 2 4 3 5" xfId="20643" xr:uid="{00000000-0005-0000-0000-000035290000}"/>
    <cellStyle name="Normal 28 3 2 2 4 4" xfId="12233" xr:uid="{00000000-0005-0000-0000-000036290000}"/>
    <cellStyle name="Normal 28 3 2 2 4 4 2" xfId="42564" xr:uid="{00000000-0005-0000-0000-000037290000}"/>
    <cellStyle name="Normal 28 3 2 2 4 4 3" xfId="27331" xr:uid="{00000000-0005-0000-0000-000038290000}"/>
    <cellStyle name="Normal 28 3 2 2 4 5" xfId="7212" xr:uid="{00000000-0005-0000-0000-000039290000}"/>
    <cellStyle name="Normal 28 3 2 2 4 5 2" xfId="37547" xr:uid="{00000000-0005-0000-0000-00003A290000}"/>
    <cellStyle name="Normal 28 3 2 2 4 5 3" xfId="22314" xr:uid="{00000000-0005-0000-0000-00003B290000}"/>
    <cellStyle name="Normal 28 3 2 2 4 6" xfId="32535" xr:uid="{00000000-0005-0000-0000-00003C290000}"/>
    <cellStyle name="Normal 28 3 2 2 4 7" xfId="17301" xr:uid="{00000000-0005-0000-0000-00003D290000}"/>
    <cellStyle name="Normal 28 3 2 2 5" xfId="2994" xr:uid="{00000000-0005-0000-0000-00003E290000}"/>
    <cellStyle name="Normal 28 3 2 2 5 2" xfId="13068" xr:uid="{00000000-0005-0000-0000-00003F290000}"/>
    <cellStyle name="Normal 28 3 2 2 5 2 2" xfId="43399" xr:uid="{00000000-0005-0000-0000-000040290000}"/>
    <cellStyle name="Normal 28 3 2 2 5 2 3" xfId="28166" xr:uid="{00000000-0005-0000-0000-000041290000}"/>
    <cellStyle name="Normal 28 3 2 2 5 3" xfId="8048" xr:uid="{00000000-0005-0000-0000-000042290000}"/>
    <cellStyle name="Normal 28 3 2 2 5 3 2" xfId="38382" xr:uid="{00000000-0005-0000-0000-000043290000}"/>
    <cellStyle name="Normal 28 3 2 2 5 3 3" xfId="23149" xr:uid="{00000000-0005-0000-0000-000044290000}"/>
    <cellStyle name="Normal 28 3 2 2 5 4" xfId="33369" xr:uid="{00000000-0005-0000-0000-000045290000}"/>
    <cellStyle name="Normal 28 3 2 2 5 5" xfId="18136" xr:uid="{00000000-0005-0000-0000-000046290000}"/>
    <cellStyle name="Normal 28 3 2 2 6" xfId="4687" xr:uid="{00000000-0005-0000-0000-000047290000}"/>
    <cellStyle name="Normal 28 3 2 2 6 2" xfId="14739" xr:uid="{00000000-0005-0000-0000-000048290000}"/>
    <cellStyle name="Normal 28 3 2 2 6 2 2" xfId="45070" xr:uid="{00000000-0005-0000-0000-000049290000}"/>
    <cellStyle name="Normal 28 3 2 2 6 2 3" xfId="29837" xr:uid="{00000000-0005-0000-0000-00004A290000}"/>
    <cellStyle name="Normal 28 3 2 2 6 3" xfId="9719" xr:uid="{00000000-0005-0000-0000-00004B290000}"/>
    <cellStyle name="Normal 28 3 2 2 6 3 2" xfId="40053" xr:uid="{00000000-0005-0000-0000-00004C290000}"/>
    <cellStyle name="Normal 28 3 2 2 6 3 3" xfId="24820" xr:uid="{00000000-0005-0000-0000-00004D290000}"/>
    <cellStyle name="Normal 28 3 2 2 6 4" xfId="35040" xr:uid="{00000000-0005-0000-0000-00004E290000}"/>
    <cellStyle name="Normal 28 3 2 2 6 5" xfId="19807" xr:uid="{00000000-0005-0000-0000-00004F290000}"/>
    <cellStyle name="Normal 28 3 2 2 7" xfId="11397" xr:uid="{00000000-0005-0000-0000-000050290000}"/>
    <cellStyle name="Normal 28 3 2 2 7 2" xfId="41728" xr:uid="{00000000-0005-0000-0000-000051290000}"/>
    <cellStyle name="Normal 28 3 2 2 7 3" xfId="26495" xr:uid="{00000000-0005-0000-0000-000052290000}"/>
    <cellStyle name="Normal 28 3 2 2 8" xfId="6376" xr:uid="{00000000-0005-0000-0000-000053290000}"/>
    <cellStyle name="Normal 28 3 2 2 8 2" xfId="36711" xr:uid="{00000000-0005-0000-0000-000054290000}"/>
    <cellStyle name="Normal 28 3 2 2 8 3" xfId="21478" xr:uid="{00000000-0005-0000-0000-000055290000}"/>
    <cellStyle name="Normal 28 3 2 2 9" xfId="31699" xr:uid="{00000000-0005-0000-0000-000056290000}"/>
    <cellStyle name="Normal 28 3 2 3" xfId="1403" xr:uid="{00000000-0005-0000-0000-000057290000}"/>
    <cellStyle name="Normal 28 3 2 3 2" xfId="1824" xr:uid="{00000000-0005-0000-0000-000058290000}"/>
    <cellStyle name="Normal 28 3 2 3 2 2" xfId="2663" xr:uid="{00000000-0005-0000-0000-000059290000}"/>
    <cellStyle name="Normal 28 3 2 3 2 2 2" xfId="4353" xr:uid="{00000000-0005-0000-0000-00005A290000}"/>
    <cellStyle name="Normal 28 3 2 3 2 2 2 2" xfId="14426" xr:uid="{00000000-0005-0000-0000-00005B290000}"/>
    <cellStyle name="Normal 28 3 2 3 2 2 2 2 2" xfId="44757" xr:uid="{00000000-0005-0000-0000-00005C290000}"/>
    <cellStyle name="Normal 28 3 2 3 2 2 2 2 3" xfId="29524" xr:uid="{00000000-0005-0000-0000-00005D290000}"/>
    <cellStyle name="Normal 28 3 2 3 2 2 2 3" xfId="9406" xr:uid="{00000000-0005-0000-0000-00005E290000}"/>
    <cellStyle name="Normal 28 3 2 3 2 2 2 3 2" xfId="39740" xr:uid="{00000000-0005-0000-0000-00005F290000}"/>
    <cellStyle name="Normal 28 3 2 3 2 2 2 3 3" xfId="24507" xr:uid="{00000000-0005-0000-0000-000060290000}"/>
    <cellStyle name="Normal 28 3 2 3 2 2 2 4" xfId="34727" xr:uid="{00000000-0005-0000-0000-000061290000}"/>
    <cellStyle name="Normal 28 3 2 3 2 2 2 5" xfId="19494" xr:uid="{00000000-0005-0000-0000-000062290000}"/>
    <cellStyle name="Normal 28 3 2 3 2 2 3" xfId="6045" xr:uid="{00000000-0005-0000-0000-000063290000}"/>
    <cellStyle name="Normal 28 3 2 3 2 2 3 2" xfId="16097" xr:uid="{00000000-0005-0000-0000-000064290000}"/>
    <cellStyle name="Normal 28 3 2 3 2 2 3 2 2" xfId="46428" xr:uid="{00000000-0005-0000-0000-000065290000}"/>
    <cellStyle name="Normal 28 3 2 3 2 2 3 2 3" xfId="31195" xr:uid="{00000000-0005-0000-0000-000066290000}"/>
    <cellStyle name="Normal 28 3 2 3 2 2 3 3" xfId="11077" xr:uid="{00000000-0005-0000-0000-000067290000}"/>
    <cellStyle name="Normal 28 3 2 3 2 2 3 3 2" xfId="41411" xr:uid="{00000000-0005-0000-0000-000068290000}"/>
    <cellStyle name="Normal 28 3 2 3 2 2 3 3 3" xfId="26178" xr:uid="{00000000-0005-0000-0000-000069290000}"/>
    <cellStyle name="Normal 28 3 2 3 2 2 3 4" xfId="36398" xr:uid="{00000000-0005-0000-0000-00006A290000}"/>
    <cellStyle name="Normal 28 3 2 3 2 2 3 5" xfId="21165" xr:uid="{00000000-0005-0000-0000-00006B290000}"/>
    <cellStyle name="Normal 28 3 2 3 2 2 4" xfId="12755" xr:uid="{00000000-0005-0000-0000-00006C290000}"/>
    <cellStyle name="Normal 28 3 2 3 2 2 4 2" xfId="43086" xr:uid="{00000000-0005-0000-0000-00006D290000}"/>
    <cellStyle name="Normal 28 3 2 3 2 2 4 3" xfId="27853" xr:uid="{00000000-0005-0000-0000-00006E290000}"/>
    <cellStyle name="Normal 28 3 2 3 2 2 5" xfId="7734" xr:uid="{00000000-0005-0000-0000-00006F290000}"/>
    <cellStyle name="Normal 28 3 2 3 2 2 5 2" xfId="38069" xr:uid="{00000000-0005-0000-0000-000070290000}"/>
    <cellStyle name="Normal 28 3 2 3 2 2 5 3" xfId="22836" xr:uid="{00000000-0005-0000-0000-000071290000}"/>
    <cellStyle name="Normal 28 3 2 3 2 2 6" xfId="33057" xr:uid="{00000000-0005-0000-0000-000072290000}"/>
    <cellStyle name="Normal 28 3 2 3 2 2 7" xfId="17823" xr:uid="{00000000-0005-0000-0000-000073290000}"/>
    <cellStyle name="Normal 28 3 2 3 2 3" xfId="3516" xr:uid="{00000000-0005-0000-0000-000074290000}"/>
    <cellStyle name="Normal 28 3 2 3 2 3 2" xfId="13590" xr:uid="{00000000-0005-0000-0000-000075290000}"/>
    <cellStyle name="Normal 28 3 2 3 2 3 2 2" xfId="43921" xr:uid="{00000000-0005-0000-0000-000076290000}"/>
    <cellStyle name="Normal 28 3 2 3 2 3 2 3" xfId="28688" xr:uid="{00000000-0005-0000-0000-000077290000}"/>
    <cellStyle name="Normal 28 3 2 3 2 3 3" xfId="8570" xr:uid="{00000000-0005-0000-0000-000078290000}"/>
    <cellStyle name="Normal 28 3 2 3 2 3 3 2" xfId="38904" xr:uid="{00000000-0005-0000-0000-000079290000}"/>
    <cellStyle name="Normal 28 3 2 3 2 3 3 3" xfId="23671" xr:uid="{00000000-0005-0000-0000-00007A290000}"/>
    <cellStyle name="Normal 28 3 2 3 2 3 4" xfId="33891" xr:uid="{00000000-0005-0000-0000-00007B290000}"/>
    <cellStyle name="Normal 28 3 2 3 2 3 5" xfId="18658" xr:uid="{00000000-0005-0000-0000-00007C290000}"/>
    <cellStyle name="Normal 28 3 2 3 2 4" xfId="5209" xr:uid="{00000000-0005-0000-0000-00007D290000}"/>
    <cellStyle name="Normal 28 3 2 3 2 4 2" xfId="15261" xr:uid="{00000000-0005-0000-0000-00007E290000}"/>
    <cellStyle name="Normal 28 3 2 3 2 4 2 2" xfId="45592" xr:uid="{00000000-0005-0000-0000-00007F290000}"/>
    <cellStyle name="Normal 28 3 2 3 2 4 2 3" xfId="30359" xr:uid="{00000000-0005-0000-0000-000080290000}"/>
    <cellStyle name="Normal 28 3 2 3 2 4 3" xfId="10241" xr:uid="{00000000-0005-0000-0000-000081290000}"/>
    <cellStyle name="Normal 28 3 2 3 2 4 3 2" xfId="40575" xr:uid="{00000000-0005-0000-0000-000082290000}"/>
    <cellStyle name="Normal 28 3 2 3 2 4 3 3" xfId="25342" xr:uid="{00000000-0005-0000-0000-000083290000}"/>
    <cellStyle name="Normal 28 3 2 3 2 4 4" xfId="35562" xr:uid="{00000000-0005-0000-0000-000084290000}"/>
    <cellStyle name="Normal 28 3 2 3 2 4 5" xfId="20329" xr:uid="{00000000-0005-0000-0000-000085290000}"/>
    <cellStyle name="Normal 28 3 2 3 2 5" xfId="11919" xr:uid="{00000000-0005-0000-0000-000086290000}"/>
    <cellStyle name="Normal 28 3 2 3 2 5 2" xfId="42250" xr:uid="{00000000-0005-0000-0000-000087290000}"/>
    <cellStyle name="Normal 28 3 2 3 2 5 3" xfId="27017" xr:uid="{00000000-0005-0000-0000-000088290000}"/>
    <cellStyle name="Normal 28 3 2 3 2 6" xfId="6898" xr:uid="{00000000-0005-0000-0000-000089290000}"/>
    <cellStyle name="Normal 28 3 2 3 2 6 2" xfId="37233" xr:uid="{00000000-0005-0000-0000-00008A290000}"/>
    <cellStyle name="Normal 28 3 2 3 2 6 3" xfId="22000" xr:uid="{00000000-0005-0000-0000-00008B290000}"/>
    <cellStyle name="Normal 28 3 2 3 2 7" xfId="32221" xr:uid="{00000000-0005-0000-0000-00008C290000}"/>
    <cellStyle name="Normal 28 3 2 3 2 8" xfId="16987" xr:uid="{00000000-0005-0000-0000-00008D290000}"/>
    <cellStyle name="Normal 28 3 2 3 3" xfId="2245" xr:uid="{00000000-0005-0000-0000-00008E290000}"/>
    <cellStyle name="Normal 28 3 2 3 3 2" xfId="3935" xr:uid="{00000000-0005-0000-0000-00008F290000}"/>
    <cellStyle name="Normal 28 3 2 3 3 2 2" xfId="14008" xr:uid="{00000000-0005-0000-0000-000090290000}"/>
    <cellStyle name="Normal 28 3 2 3 3 2 2 2" xfId="44339" xr:uid="{00000000-0005-0000-0000-000091290000}"/>
    <cellStyle name="Normal 28 3 2 3 3 2 2 3" xfId="29106" xr:uid="{00000000-0005-0000-0000-000092290000}"/>
    <cellStyle name="Normal 28 3 2 3 3 2 3" xfId="8988" xr:uid="{00000000-0005-0000-0000-000093290000}"/>
    <cellStyle name="Normal 28 3 2 3 3 2 3 2" xfId="39322" xr:uid="{00000000-0005-0000-0000-000094290000}"/>
    <cellStyle name="Normal 28 3 2 3 3 2 3 3" xfId="24089" xr:uid="{00000000-0005-0000-0000-000095290000}"/>
    <cellStyle name="Normal 28 3 2 3 3 2 4" xfId="34309" xr:uid="{00000000-0005-0000-0000-000096290000}"/>
    <cellStyle name="Normal 28 3 2 3 3 2 5" xfId="19076" xr:uid="{00000000-0005-0000-0000-000097290000}"/>
    <cellStyle name="Normal 28 3 2 3 3 3" xfId="5627" xr:uid="{00000000-0005-0000-0000-000098290000}"/>
    <cellStyle name="Normal 28 3 2 3 3 3 2" xfId="15679" xr:uid="{00000000-0005-0000-0000-000099290000}"/>
    <cellStyle name="Normal 28 3 2 3 3 3 2 2" xfId="46010" xr:uid="{00000000-0005-0000-0000-00009A290000}"/>
    <cellStyle name="Normal 28 3 2 3 3 3 2 3" xfId="30777" xr:uid="{00000000-0005-0000-0000-00009B290000}"/>
    <cellStyle name="Normal 28 3 2 3 3 3 3" xfId="10659" xr:uid="{00000000-0005-0000-0000-00009C290000}"/>
    <cellStyle name="Normal 28 3 2 3 3 3 3 2" xfId="40993" xr:uid="{00000000-0005-0000-0000-00009D290000}"/>
    <cellStyle name="Normal 28 3 2 3 3 3 3 3" xfId="25760" xr:uid="{00000000-0005-0000-0000-00009E290000}"/>
    <cellStyle name="Normal 28 3 2 3 3 3 4" xfId="35980" xr:uid="{00000000-0005-0000-0000-00009F290000}"/>
    <cellStyle name="Normal 28 3 2 3 3 3 5" xfId="20747" xr:uid="{00000000-0005-0000-0000-0000A0290000}"/>
    <cellStyle name="Normal 28 3 2 3 3 4" xfId="12337" xr:uid="{00000000-0005-0000-0000-0000A1290000}"/>
    <cellStyle name="Normal 28 3 2 3 3 4 2" xfId="42668" xr:uid="{00000000-0005-0000-0000-0000A2290000}"/>
    <cellStyle name="Normal 28 3 2 3 3 4 3" xfId="27435" xr:uid="{00000000-0005-0000-0000-0000A3290000}"/>
    <cellStyle name="Normal 28 3 2 3 3 5" xfId="7316" xr:uid="{00000000-0005-0000-0000-0000A4290000}"/>
    <cellStyle name="Normal 28 3 2 3 3 5 2" xfId="37651" xr:uid="{00000000-0005-0000-0000-0000A5290000}"/>
    <cellStyle name="Normal 28 3 2 3 3 5 3" xfId="22418" xr:uid="{00000000-0005-0000-0000-0000A6290000}"/>
    <cellStyle name="Normal 28 3 2 3 3 6" xfId="32639" xr:uid="{00000000-0005-0000-0000-0000A7290000}"/>
    <cellStyle name="Normal 28 3 2 3 3 7" xfId="17405" xr:uid="{00000000-0005-0000-0000-0000A8290000}"/>
    <cellStyle name="Normal 28 3 2 3 4" xfId="3098" xr:uid="{00000000-0005-0000-0000-0000A9290000}"/>
    <cellStyle name="Normal 28 3 2 3 4 2" xfId="13172" xr:uid="{00000000-0005-0000-0000-0000AA290000}"/>
    <cellStyle name="Normal 28 3 2 3 4 2 2" xfId="43503" xr:uid="{00000000-0005-0000-0000-0000AB290000}"/>
    <cellStyle name="Normal 28 3 2 3 4 2 3" xfId="28270" xr:uid="{00000000-0005-0000-0000-0000AC290000}"/>
    <cellStyle name="Normal 28 3 2 3 4 3" xfId="8152" xr:uid="{00000000-0005-0000-0000-0000AD290000}"/>
    <cellStyle name="Normal 28 3 2 3 4 3 2" xfId="38486" xr:uid="{00000000-0005-0000-0000-0000AE290000}"/>
    <cellStyle name="Normal 28 3 2 3 4 3 3" xfId="23253" xr:uid="{00000000-0005-0000-0000-0000AF290000}"/>
    <cellStyle name="Normal 28 3 2 3 4 4" xfId="33473" xr:uid="{00000000-0005-0000-0000-0000B0290000}"/>
    <cellStyle name="Normal 28 3 2 3 4 5" xfId="18240" xr:uid="{00000000-0005-0000-0000-0000B1290000}"/>
    <cellStyle name="Normal 28 3 2 3 5" xfId="4791" xr:uid="{00000000-0005-0000-0000-0000B2290000}"/>
    <cellStyle name="Normal 28 3 2 3 5 2" xfId="14843" xr:uid="{00000000-0005-0000-0000-0000B3290000}"/>
    <cellStyle name="Normal 28 3 2 3 5 2 2" xfId="45174" xr:uid="{00000000-0005-0000-0000-0000B4290000}"/>
    <cellStyle name="Normal 28 3 2 3 5 2 3" xfId="29941" xr:uid="{00000000-0005-0000-0000-0000B5290000}"/>
    <cellStyle name="Normal 28 3 2 3 5 3" xfId="9823" xr:uid="{00000000-0005-0000-0000-0000B6290000}"/>
    <cellStyle name="Normal 28 3 2 3 5 3 2" xfId="40157" xr:uid="{00000000-0005-0000-0000-0000B7290000}"/>
    <cellStyle name="Normal 28 3 2 3 5 3 3" xfId="24924" xr:uid="{00000000-0005-0000-0000-0000B8290000}"/>
    <cellStyle name="Normal 28 3 2 3 5 4" xfId="35144" xr:uid="{00000000-0005-0000-0000-0000B9290000}"/>
    <cellStyle name="Normal 28 3 2 3 5 5" xfId="19911" xr:uid="{00000000-0005-0000-0000-0000BA290000}"/>
    <cellStyle name="Normal 28 3 2 3 6" xfId="11501" xr:uid="{00000000-0005-0000-0000-0000BB290000}"/>
    <cellStyle name="Normal 28 3 2 3 6 2" xfId="41832" xr:uid="{00000000-0005-0000-0000-0000BC290000}"/>
    <cellStyle name="Normal 28 3 2 3 6 3" xfId="26599" xr:uid="{00000000-0005-0000-0000-0000BD290000}"/>
    <cellStyle name="Normal 28 3 2 3 7" xfId="6480" xr:uid="{00000000-0005-0000-0000-0000BE290000}"/>
    <cellStyle name="Normal 28 3 2 3 7 2" xfId="36815" xr:uid="{00000000-0005-0000-0000-0000BF290000}"/>
    <cellStyle name="Normal 28 3 2 3 7 3" xfId="21582" xr:uid="{00000000-0005-0000-0000-0000C0290000}"/>
    <cellStyle name="Normal 28 3 2 3 8" xfId="31803" xr:uid="{00000000-0005-0000-0000-0000C1290000}"/>
    <cellStyle name="Normal 28 3 2 3 9" xfId="16569" xr:uid="{00000000-0005-0000-0000-0000C2290000}"/>
    <cellStyle name="Normal 28 3 2 4" xfId="1616" xr:uid="{00000000-0005-0000-0000-0000C3290000}"/>
    <cellStyle name="Normal 28 3 2 4 2" xfId="2455" xr:uid="{00000000-0005-0000-0000-0000C4290000}"/>
    <cellStyle name="Normal 28 3 2 4 2 2" xfId="4145" xr:uid="{00000000-0005-0000-0000-0000C5290000}"/>
    <cellStyle name="Normal 28 3 2 4 2 2 2" xfId="14218" xr:uid="{00000000-0005-0000-0000-0000C6290000}"/>
    <cellStyle name="Normal 28 3 2 4 2 2 2 2" xfId="44549" xr:uid="{00000000-0005-0000-0000-0000C7290000}"/>
    <cellStyle name="Normal 28 3 2 4 2 2 2 3" xfId="29316" xr:uid="{00000000-0005-0000-0000-0000C8290000}"/>
    <cellStyle name="Normal 28 3 2 4 2 2 3" xfId="9198" xr:uid="{00000000-0005-0000-0000-0000C9290000}"/>
    <cellStyle name="Normal 28 3 2 4 2 2 3 2" xfId="39532" xr:uid="{00000000-0005-0000-0000-0000CA290000}"/>
    <cellStyle name="Normal 28 3 2 4 2 2 3 3" xfId="24299" xr:uid="{00000000-0005-0000-0000-0000CB290000}"/>
    <cellStyle name="Normal 28 3 2 4 2 2 4" xfId="34519" xr:uid="{00000000-0005-0000-0000-0000CC290000}"/>
    <cellStyle name="Normal 28 3 2 4 2 2 5" xfId="19286" xr:uid="{00000000-0005-0000-0000-0000CD290000}"/>
    <cellStyle name="Normal 28 3 2 4 2 3" xfId="5837" xr:uid="{00000000-0005-0000-0000-0000CE290000}"/>
    <cellStyle name="Normal 28 3 2 4 2 3 2" xfId="15889" xr:uid="{00000000-0005-0000-0000-0000CF290000}"/>
    <cellStyle name="Normal 28 3 2 4 2 3 2 2" xfId="46220" xr:uid="{00000000-0005-0000-0000-0000D0290000}"/>
    <cellStyle name="Normal 28 3 2 4 2 3 2 3" xfId="30987" xr:uid="{00000000-0005-0000-0000-0000D1290000}"/>
    <cellStyle name="Normal 28 3 2 4 2 3 3" xfId="10869" xr:uid="{00000000-0005-0000-0000-0000D2290000}"/>
    <cellStyle name="Normal 28 3 2 4 2 3 3 2" xfId="41203" xr:uid="{00000000-0005-0000-0000-0000D3290000}"/>
    <cellStyle name="Normal 28 3 2 4 2 3 3 3" xfId="25970" xr:uid="{00000000-0005-0000-0000-0000D4290000}"/>
    <cellStyle name="Normal 28 3 2 4 2 3 4" xfId="36190" xr:uid="{00000000-0005-0000-0000-0000D5290000}"/>
    <cellStyle name="Normal 28 3 2 4 2 3 5" xfId="20957" xr:uid="{00000000-0005-0000-0000-0000D6290000}"/>
    <cellStyle name="Normal 28 3 2 4 2 4" xfId="12547" xr:uid="{00000000-0005-0000-0000-0000D7290000}"/>
    <cellStyle name="Normal 28 3 2 4 2 4 2" xfId="42878" xr:uid="{00000000-0005-0000-0000-0000D8290000}"/>
    <cellStyle name="Normal 28 3 2 4 2 4 3" xfId="27645" xr:uid="{00000000-0005-0000-0000-0000D9290000}"/>
    <cellStyle name="Normal 28 3 2 4 2 5" xfId="7526" xr:uid="{00000000-0005-0000-0000-0000DA290000}"/>
    <cellStyle name="Normal 28 3 2 4 2 5 2" xfId="37861" xr:uid="{00000000-0005-0000-0000-0000DB290000}"/>
    <cellStyle name="Normal 28 3 2 4 2 5 3" xfId="22628" xr:uid="{00000000-0005-0000-0000-0000DC290000}"/>
    <cellStyle name="Normal 28 3 2 4 2 6" xfId="32849" xr:uid="{00000000-0005-0000-0000-0000DD290000}"/>
    <cellStyle name="Normal 28 3 2 4 2 7" xfId="17615" xr:uid="{00000000-0005-0000-0000-0000DE290000}"/>
    <cellStyle name="Normal 28 3 2 4 3" xfId="3308" xr:uid="{00000000-0005-0000-0000-0000DF290000}"/>
    <cellStyle name="Normal 28 3 2 4 3 2" xfId="13382" xr:uid="{00000000-0005-0000-0000-0000E0290000}"/>
    <cellStyle name="Normal 28 3 2 4 3 2 2" xfId="43713" xr:uid="{00000000-0005-0000-0000-0000E1290000}"/>
    <cellStyle name="Normal 28 3 2 4 3 2 3" xfId="28480" xr:uid="{00000000-0005-0000-0000-0000E2290000}"/>
    <cellStyle name="Normal 28 3 2 4 3 3" xfId="8362" xr:uid="{00000000-0005-0000-0000-0000E3290000}"/>
    <cellStyle name="Normal 28 3 2 4 3 3 2" xfId="38696" xr:uid="{00000000-0005-0000-0000-0000E4290000}"/>
    <cellStyle name="Normal 28 3 2 4 3 3 3" xfId="23463" xr:uid="{00000000-0005-0000-0000-0000E5290000}"/>
    <cellStyle name="Normal 28 3 2 4 3 4" xfId="33683" xr:uid="{00000000-0005-0000-0000-0000E6290000}"/>
    <cellStyle name="Normal 28 3 2 4 3 5" xfId="18450" xr:uid="{00000000-0005-0000-0000-0000E7290000}"/>
    <cellStyle name="Normal 28 3 2 4 4" xfId="5001" xr:uid="{00000000-0005-0000-0000-0000E8290000}"/>
    <cellStyle name="Normal 28 3 2 4 4 2" xfId="15053" xr:uid="{00000000-0005-0000-0000-0000E9290000}"/>
    <cellStyle name="Normal 28 3 2 4 4 2 2" xfId="45384" xr:uid="{00000000-0005-0000-0000-0000EA290000}"/>
    <cellStyle name="Normal 28 3 2 4 4 2 3" xfId="30151" xr:uid="{00000000-0005-0000-0000-0000EB290000}"/>
    <cellStyle name="Normal 28 3 2 4 4 3" xfId="10033" xr:uid="{00000000-0005-0000-0000-0000EC290000}"/>
    <cellStyle name="Normal 28 3 2 4 4 3 2" xfId="40367" xr:uid="{00000000-0005-0000-0000-0000ED290000}"/>
    <cellStyle name="Normal 28 3 2 4 4 3 3" xfId="25134" xr:uid="{00000000-0005-0000-0000-0000EE290000}"/>
    <cellStyle name="Normal 28 3 2 4 4 4" xfId="35354" xr:uid="{00000000-0005-0000-0000-0000EF290000}"/>
    <cellStyle name="Normal 28 3 2 4 4 5" xfId="20121" xr:uid="{00000000-0005-0000-0000-0000F0290000}"/>
    <cellStyle name="Normal 28 3 2 4 5" xfId="11711" xr:uid="{00000000-0005-0000-0000-0000F1290000}"/>
    <cellStyle name="Normal 28 3 2 4 5 2" xfId="42042" xr:uid="{00000000-0005-0000-0000-0000F2290000}"/>
    <cellStyle name="Normal 28 3 2 4 5 3" xfId="26809" xr:uid="{00000000-0005-0000-0000-0000F3290000}"/>
    <cellStyle name="Normal 28 3 2 4 6" xfId="6690" xr:uid="{00000000-0005-0000-0000-0000F4290000}"/>
    <cellStyle name="Normal 28 3 2 4 6 2" xfId="37025" xr:uid="{00000000-0005-0000-0000-0000F5290000}"/>
    <cellStyle name="Normal 28 3 2 4 6 3" xfId="21792" xr:uid="{00000000-0005-0000-0000-0000F6290000}"/>
    <cellStyle name="Normal 28 3 2 4 7" xfId="32013" xr:uid="{00000000-0005-0000-0000-0000F7290000}"/>
    <cellStyle name="Normal 28 3 2 4 8" xfId="16779" xr:uid="{00000000-0005-0000-0000-0000F8290000}"/>
    <cellStyle name="Normal 28 3 2 5" xfId="2037" xr:uid="{00000000-0005-0000-0000-0000F9290000}"/>
    <cellStyle name="Normal 28 3 2 5 2" xfId="3727" xr:uid="{00000000-0005-0000-0000-0000FA290000}"/>
    <cellStyle name="Normal 28 3 2 5 2 2" xfId="13800" xr:uid="{00000000-0005-0000-0000-0000FB290000}"/>
    <cellStyle name="Normal 28 3 2 5 2 2 2" xfId="44131" xr:uid="{00000000-0005-0000-0000-0000FC290000}"/>
    <cellStyle name="Normal 28 3 2 5 2 2 3" xfId="28898" xr:uid="{00000000-0005-0000-0000-0000FD290000}"/>
    <cellStyle name="Normal 28 3 2 5 2 3" xfId="8780" xr:uid="{00000000-0005-0000-0000-0000FE290000}"/>
    <cellStyle name="Normal 28 3 2 5 2 3 2" xfId="39114" xr:uid="{00000000-0005-0000-0000-0000FF290000}"/>
    <cellStyle name="Normal 28 3 2 5 2 3 3" xfId="23881" xr:uid="{00000000-0005-0000-0000-0000002A0000}"/>
    <cellStyle name="Normal 28 3 2 5 2 4" xfId="34101" xr:uid="{00000000-0005-0000-0000-0000012A0000}"/>
    <cellStyle name="Normal 28 3 2 5 2 5" xfId="18868" xr:uid="{00000000-0005-0000-0000-0000022A0000}"/>
    <cellStyle name="Normal 28 3 2 5 3" xfId="5419" xr:uid="{00000000-0005-0000-0000-0000032A0000}"/>
    <cellStyle name="Normal 28 3 2 5 3 2" xfId="15471" xr:uid="{00000000-0005-0000-0000-0000042A0000}"/>
    <cellStyle name="Normal 28 3 2 5 3 2 2" xfId="45802" xr:uid="{00000000-0005-0000-0000-0000052A0000}"/>
    <cellStyle name="Normal 28 3 2 5 3 2 3" xfId="30569" xr:uid="{00000000-0005-0000-0000-0000062A0000}"/>
    <cellStyle name="Normal 28 3 2 5 3 3" xfId="10451" xr:uid="{00000000-0005-0000-0000-0000072A0000}"/>
    <cellStyle name="Normal 28 3 2 5 3 3 2" xfId="40785" xr:uid="{00000000-0005-0000-0000-0000082A0000}"/>
    <cellStyle name="Normal 28 3 2 5 3 3 3" xfId="25552" xr:uid="{00000000-0005-0000-0000-0000092A0000}"/>
    <cellStyle name="Normal 28 3 2 5 3 4" xfId="35772" xr:uid="{00000000-0005-0000-0000-00000A2A0000}"/>
    <cellStyle name="Normal 28 3 2 5 3 5" xfId="20539" xr:uid="{00000000-0005-0000-0000-00000B2A0000}"/>
    <cellStyle name="Normal 28 3 2 5 4" xfId="12129" xr:uid="{00000000-0005-0000-0000-00000C2A0000}"/>
    <cellStyle name="Normal 28 3 2 5 4 2" xfId="42460" xr:uid="{00000000-0005-0000-0000-00000D2A0000}"/>
    <cellStyle name="Normal 28 3 2 5 4 3" xfId="27227" xr:uid="{00000000-0005-0000-0000-00000E2A0000}"/>
    <cellStyle name="Normal 28 3 2 5 5" xfId="7108" xr:uid="{00000000-0005-0000-0000-00000F2A0000}"/>
    <cellStyle name="Normal 28 3 2 5 5 2" xfId="37443" xr:uid="{00000000-0005-0000-0000-0000102A0000}"/>
    <cellStyle name="Normal 28 3 2 5 5 3" xfId="22210" xr:uid="{00000000-0005-0000-0000-0000112A0000}"/>
    <cellStyle name="Normal 28 3 2 5 6" xfId="32431" xr:uid="{00000000-0005-0000-0000-0000122A0000}"/>
    <cellStyle name="Normal 28 3 2 5 7" xfId="17197" xr:uid="{00000000-0005-0000-0000-0000132A0000}"/>
    <cellStyle name="Normal 28 3 2 6" xfId="2890" xr:uid="{00000000-0005-0000-0000-0000142A0000}"/>
    <cellStyle name="Normal 28 3 2 6 2" xfId="12964" xr:uid="{00000000-0005-0000-0000-0000152A0000}"/>
    <cellStyle name="Normal 28 3 2 6 2 2" xfId="43295" xr:uid="{00000000-0005-0000-0000-0000162A0000}"/>
    <cellStyle name="Normal 28 3 2 6 2 3" xfId="28062" xr:uid="{00000000-0005-0000-0000-0000172A0000}"/>
    <cellStyle name="Normal 28 3 2 6 3" xfId="7944" xr:uid="{00000000-0005-0000-0000-0000182A0000}"/>
    <cellStyle name="Normal 28 3 2 6 3 2" xfId="38278" xr:uid="{00000000-0005-0000-0000-0000192A0000}"/>
    <cellStyle name="Normal 28 3 2 6 3 3" xfId="23045" xr:uid="{00000000-0005-0000-0000-00001A2A0000}"/>
    <cellStyle name="Normal 28 3 2 6 4" xfId="33265" xr:uid="{00000000-0005-0000-0000-00001B2A0000}"/>
    <cellStyle name="Normal 28 3 2 6 5" xfId="18032" xr:uid="{00000000-0005-0000-0000-00001C2A0000}"/>
    <cellStyle name="Normal 28 3 2 7" xfId="4583" xr:uid="{00000000-0005-0000-0000-00001D2A0000}"/>
    <cellStyle name="Normal 28 3 2 7 2" xfId="14635" xr:uid="{00000000-0005-0000-0000-00001E2A0000}"/>
    <cellStyle name="Normal 28 3 2 7 2 2" xfId="44966" xr:uid="{00000000-0005-0000-0000-00001F2A0000}"/>
    <cellStyle name="Normal 28 3 2 7 2 3" xfId="29733" xr:uid="{00000000-0005-0000-0000-0000202A0000}"/>
    <cellStyle name="Normal 28 3 2 7 3" xfId="9615" xr:uid="{00000000-0005-0000-0000-0000212A0000}"/>
    <cellStyle name="Normal 28 3 2 7 3 2" xfId="39949" xr:uid="{00000000-0005-0000-0000-0000222A0000}"/>
    <cellStyle name="Normal 28 3 2 7 3 3" xfId="24716" xr:uid="{00000000-0005-0000-0000-0000232A0000}"/>
    <cellStyle name="Normal 28 3 2 7 4" xfId="34936" xr:uid="{00000000-0005-0000-0000-0000242A0000}"/>
    <cellStyle name="Normal 28 3 2 7 5" xfId="19703" xr:uid="{00000000-0005-0000-0000-0000252A0000}"/>
    <cellStyle name="Normal 28 3 2 8" xfId="11293" xr:uid="{00000000-0005-0000-0000-0000262A0000}"/>
    <cellStyle name="Normal 28 3 2 8 2" xfId="41624" xr:uid="{00000000-0005-0000-0000-0000272A0000}"/>
    <cellStyle name="Normal 28 3 2 8 3" xfId="26391" xr:uid="{00000000-0005-0000-0000-0000282A0000}"/>
    <cellStyle name="Normal 28 3 2 9" xfId="6272" xr:uid="{00000000-0005-0000-0000-0000292A0000}"/>
    <cellStyle name="Normal 28 3 2 9 2" xfId="36607" xr:uid="{00000000-0005-0000-0000-00002A2A0000}"/>
    <cellStyle name="Normal 28 3 2 9 3" xfId="21374" xr:uid="{00000000-0005-0000-0000-00002B2A0000}"/>
    <cellStyle name="Normal 28 3 3" xfId="1236" xr:uid="{00000000-0005-0000-0000-00002C2A0000}"/>
    <cellStyle name="Normal 28 3 3 10" xfId="16413" xr:uid="{00000000-0005-0000-0000-00002D2A0000}"/>
    <cellStyle name="Normal 28 3 3 2" xfId="1455" xr:uid="{00000000-0005-0000-0000-00002E2A0000}"/>
    <cellStyle name="Normal 28 3 3 2 2" xfId="1876" xr:uid="{00000000-0005-0000-0000-00002F2A0000}"/>
    <cellStyle name="Normal 28 3 3 2 2 2" xfId="2715" xr:uid="{00000000-0005-0000-0000-0000302A0000}"/>
    <cellStyle name="Normal 28 3 3 2 2 2 2" xfId="4405" xr:uid="{00000000-0005-0000-0000-0000312A0000}"/>
    <cellStyle name="Normal 28 3 3 2 2 2 2 2" xfId="14478" xr:uid="{00000000-0005-0000-0000-0000322A0000}"/>
    <cellStyle name="Normal 28 3 3 2 2 2 2 2 2" xfId="44809" xr:uid="{00000000-0005-0000-0000-0000332A0000}"/>
    <cellStyle name="Normal 28 3 3 2 2 2 2 2 3" xfId="29576" xr:uid="{00000000-0005-0000-0000-0000342A0000}"/>
    <cellStyle name="Normal 28 3 3 2 2 2 2 3" xfId="9458" xr:uid="{00000000-0005-0000-0000-0000352A0000}"/>
    <cellStyle name="Normal 28 3 3 2 2 2 2 3 2" xfId="39792" xr:uid="{00000000-0005-0000-0000-0000362A0000}"/>
    <cellStyle name="Normal 28 3 3 2 2 2 2 3 3" xfId="24559" xr:uid="{00000000-0005-0000-0000-0000372A0000}"/>
    <cellStyle name="Normal 28 3 3 2 2 2 2 4" xfId="34779" xr:uid="{00000000-0005-0000-0000-0000382A0000}"/>
    <cellStyle name="Normal 28 3 3 2 2 2 2 5" xfId="19546" xr:uid="{00000000-0005-0000-0000-0000392A0000}"/>
    <cellStyle name="Normal 28 3 3 2 2 2 3" xfId="6097" xr:uid="{00000000-0005-0000-0000-00003A2A0000}"/>
    <cellStyle name="Normal 28 3 3 2 2 2 3 2" xfId="16149" xr:uid="{00000000-0005-0000-0000-00003B2A0000}"/>
    <cellStyle name="Normal 28 3 3 2 2 2 3 2 2" xfId="46480" xr:uid="{00000000-0005-0000-0000-00003C2A0000}"/>
    <cellStyle name="Normal 28 3 3 2 2 2 3 2 3" xfId="31247" xr:uid="{00000000-0005-0000-0000-00003D2A0000}"/>
    <cellStyle name="Normal 28 3 3 2 2 2 3 3" xfId="11129" xr:uid="{00000000-0005-0000-0000-00003E2A0000}"/>
    <cellStyle name="Normal 28 3 3 2 2 2 3 3 2" xfId="41463" xr:uid="{00000000-0005-0000-0000-00003F2A0000}"/>
    <cellStyle name="Normal 28 3 3 2 2 2 3 3 3" xfId="26230" xr:uid="{00000000-0005-0000-0000-0000402A0000}"/>
    <cellStyle name="Normal 28 3 3 2 2 2 3 4" xfId="36450" xr:uid="{00000000-0005-0000-0000-0000412A0000}"/>
    <cellStyle name="Normal 28 3 3 2 2 2 3 5" xfId="21217" xr:uid="{00000000-0005-0000-0000-0000422A0000}"/>
    <cellStyle name="Normal 28 3 3 2 2 2 4" xfId="12807" xr:uid="{00000000-0005-0000-0000-0000432A0000}"/>
    <cellStyle name="Normal 28 3 3 2 2 2 4 2" xfId="43138" xr:uid="{00000000-0005-0000-0000-0000442A0000}"/>
    <cellStyle name="Normal 28 3 3 2 2 2 4 3" xfId="27905" xr:uid="{00000000-0005-0000-0000-0000452A0000}"/>
    <cellStyle name="Normal 28 3 3 2 2 2 5" xfId="7786" xr:uid="{00000000-0005-0000-0000-0000462A0000}"/>
    <cellStyle name="Normal 28 3 3 2 2 2 5 2" xfId="38121" xr:uid="{00000000-0005-0000-0000-0000472A0000}"/>
    <cellStyle name="Normal 28 3 3 2 2 2 5 3" xfId="22888" xr:uid="{00000000-0005-0000-0000-0000482A0000}"/>
    <cellStyle name="Normal 28 3 3 2 2 2 6" xfId="33109" xr:uid="{00000000-0005-0000-0000-0000492A0000}"/>
    <cellStyle name="Normal 28 3 3 2 2 2 7" xfId="17875" xr:uid="{00000000-0005-0000-0000-00004A2A0000}"/>
    <cellStyle name="Normal 28 3 3 2 2 3" xfId="3568" xr:uid="{00000000-0005-0000-0000-00004B2A0000}"/>
    <cellStyle name="Normal 28 3 3 2 2 3 2" xfId="13642" xr:uid="{00000000-0005-0000-0000-00004C2A0000}"/>
    <cellStyle name="Normal 28 3 3 2 2 3 2 2" xfId="43973" xr:uid="{00000000-0005-0000-0000-00004D2A0000}"/>
    <cellStyle name="Normal 28 3 3 2 2 3 2 3" xfId="28740" xr:uid="{00000000-0005-0000-0000-00004E2A0000}"/>
    <cellStyle name="Normal 28 3 3 2 2 3 3" xfId="8622" xr:uid="{00000000-0005-0000-0000-00004F2A0000}"/>
    <cellStyle name="Normal 28 3 3 2 2 3 3 2" xfId="38956" xr:uid="{00000000-0005-0000-0000-0000502A0000}"/>
    <cellStyle name="Normal 28 3 3 2 2 3 3 3" xfId="23723" xr:uid="{00000000-0005-0000-0000-0000512A0000}"/>
    <cellStyle name="Normal 28 3 3 2 2 3 4" xfId="33943" xr:uid="{00000000-0005-0000-0000-0000522A0000}"/>
    <cellStyle name="Normal 28 3 3 2 2 3 5" xfId="18710" xr:uid="{00000000-0005-0000-0000-0000532A0000}"/>
    <cellStyle name="Normal 28 3 3 2 2 4" xfId="5261" xr:uid="{00000000-0005-0000-0000-0000542A0000}"/>
    <cellStyle name="Normal 28 3 3 2 2 4 2" xfId="15313" xr:uid="{00000000-0005-0000-0000-0000552A0000}"/>
    <cellStyle name="Normal 28 3 3 2 2 4 2 2" xfId="45644" xr:uid="{00000000-0005-0000-0000-0000562A0000}"/>
    <cellStyle name="Normal 28 3 3 2 2 4 2 3" xfId="30411" xr:uid="{00000000-0005-0000-0000-0000572A0000}"/>
    <cellStyle name="Normal 28 3 3 2 2 4 3" xfId="10293" xr:uid="{00000000-0005-0000-0000-0000582A0000}"/>
    <cellStyle name="Normal 28 3 3 2 2 4 3 2" xfId="40627" xr:uid="{00000000-0005-0000-0000-0000592A0000}"/>
    <cellStyle name="Normal 28 3 3 2 2 4 3 3" xfId="25394" xr:uid="{00000000-0005-0000-0000-00005A2A0000}"/>
    <cellStyle name="Normal 28 3 3 2 2 4 4" xfId="35614" xr:uid="{00000000-0005-0000-0000-00005B2A0000}"/>
    <cellStyle name="Normal 28 3 3 2 2 4 5" xfId="20381" xr:uid="{00000000-0005-0000-0000-00005C2A0000}"/>
    <cellStyle name="Normal 28 3 3 2 2 5" xfId="11971" xr:uid="{00000000-0005-0000-0000-00005D2A0000}"/>
    <cellStyle name="Normal 28 3 3 2 2 5 2" xfId="42302" xr:uid="{00000000-0005-0000-0000-00005E2A0000}"/>
    <cellStyle name="Normal 28 3 3 2 2 5 3" xfId="27069" xr:uid="{00000000-0005-0000-0000-00005F2A0000}"/>
    <cellStyle name="Normal 28 3 3 2 2 6" xfId="6950" xr:uid="{00000000-0005-0000-0000-0000602A0000}"/>
    <cellStyle name="Normal 28 3 3 2 2 6 2" xfId="37285" xr:uid="{00000000-0005-0000-0000-0000612A0000}"/>
    <cellStyle name="Normal 28 3 3 2 2 6 3" xfId="22052" xr:uid="{00000000-0005-0000-0000-0000622A0000}"/>
    <cellStyle name="Normal 28 3 3 2 2 7" xfId="32273" xr:uid="{00000000-0005-0000-0000-0000632A0000}"/>
    <cellStyle name="Normal 28 3 3 2 2 8" xfId="17039" xr:uid="{00000000-0005-0000-0000-0000642A0000}"/>
    <cellStyle name="Normal 28 3 3 2 3" xfId="2297" xr:uid="{00000000-0005-0000-0000-0000652A0000}"/>
    <cellStyle name="Normal 28 3 3 2 3 2" xfId="3987" xr:uid="{00000000-0005-0000-0000-0000662A0000}"/>
    <cellStyle name="Normal 28 3 3 2 3 2 2" xfId="14060" xr:uid="{00000000-0005-0000-0000-0000672A0000}"/>
    <cellStyle name="Normal 28 3 3 2 3 2 2 2" xfId="44391" xr:uid="{00000000-0005-0000-0000-0000682A0000}"/>
    <cellStyle name="Normal 28 3 3 2 3 2 2 3" xfId="29158" xr:uid="{00000000-0005-0000-0000-0000692A0000}"/>
    <cellStyle name="Normal 28 3 3 2 3 2 3" xfId="9040" xr:uid="{00000000-0005-0000-0000-00006A2A0000}"/>
    <cellStyle name="Normal 28 3 3 2 3 2 3 2" xfId="39374" xr:uid="{00000000-0005-0000-0000-00006B2A0000}"/>
    <cellStyle name="Normal 28 3 3 2 3 2 3 3" xfId="24141" xr:uid="{00000000-0005-0000-0000-00006C2A0000}"/>
    <cellStyle name="Normal 28 3 3 2 3 2 4" xfId="34361" xr:uid="{00000000-0005-0000-0000-00006D2A0000}"/>
    <cellStyle name="Normal 28 3 3 2 3 2 5" xfId="19128" xr:uid="{00000000-0005-0000-0000-00006E2A0000}"/>
    <cellStyle name="Normal 28 3 3 2 3 3" xfId="5679" xr:uid="{00000000-0005-0000-0000-00006F2A0000}"/>
    <cellStyle name="Normal 28 3 3 2 3 3 2" xfId="15731" xr:uid="{00000000-0005-0000-0000-0000702A0000}"/>
    <cellStyle name="Normal 28 3 3 2 3 3 2 2" xfId="46062" xr:uid="{00000000-0005-0000-0000-0000712A0000}"/>
    <cellStyle name="Normal 28 3 3 2 3 3 2 3" xfId="30829" xr:uid="{00000000-0005-0000-0000-0000722A0000}"/>
    <cellStyle name="Normal 28 3 3 2 3 3 3" xfId="10711" xr:uid="{00000000-0005-0000-0000-0000732A0000}"/>
    <cellStyle name="Normal 28 3 3 2 3 3 3 2" xfId="41045" xr:uid="{00000000-0005-0000-0000-0000742A0000}"/>
    <cellStyle name="Normal 28 3 3 2 3 3 3 3" xfId="25812" xr:uid="{00000000-0005-0000-0000-0000752A0000}"/>
    <cellStyle name="Normal 28 3 3 2 3 3 4" xfId="36032" xr:uid="{00000000-0005-0000-0000-0000762A0000}"/>
    <cellStyle name="Normal 28 3 3 2 3 3 5" xfId="20799" xr:uid="{00000000-0005-0000-0000-0000772A0000}"/>
    <cellStyle name="Normal 28 3 3 2 3 4" xfId="12389" xr:uid="{00000000-0005-0000-0000-0000782A0000}"/>
    <cellStyle name="Normal 28 3 3 2 3 4 2" xfId="42720" xr:uid="{00000000-0005-0000-0000-0000792A0000}"/>
    <cellStyle name="Normal 28 3 3 2 3 4 3" xfId="27487" xr:uid="{00000000-0005-0000-0000-00007A2A0000}"/>
    <cellStyle name="Normal 28 3 3 2 3 5" xfId="7368" xr:uid="{00000000-0005-0000-0000-00007B2A0000}"/>
    <cellStyle name="Normal 28 3 3 2 3 5 2" xfId="37703" xr:uid="{00000000-0005-0000-0000-00007C2A0000}"/>
    <cellStyle name="Normal 28 3 3 2 3 5 3" xfId="22470" xr:uid="{00000000-0005-0000-0000-00007D2A0000}"/>
    <cellStyle name="Normal 28 3 3 2 3 6" xfId="32691" xr:uid="{00000000-0005-0000-0000-00007E2A0000}"/>
    <cellStyle name="Normal 28 3 3 2 3 7" xfId="17457" xr:uid="{00000000-0005-0000-0000-00007F2A0000}"/>
    <cellStyle name="Normal 28 3 3 2 4" xfId="3150" xr:uid="{00000000-0005-0000-0000-0000802A0000}"/>
    <cellStyle name="Normal 28 3 3 2 4 2" xfId="13224" xr:uid="{00000000-0005-0000-0000-0000812A0000}"/>
    <cellStyle name="Normal 28 3 3 2 4 2 2" xfId="43555" xr:uid="{00000000-0005-0000-0000-0000822A0000}"/>
    <cellStyle name="Normal 28 3 3 2 4 2 3" xfId="28322" xr:uid="{00000000-0005-0000-0000-0000832A0000}"/>
    <cellStyle name="Normal 28 3 3 2 4 3" xfId="8204" xr:uid="{00000000-0005-0000-0000-0000842A0000}"/>
    <cellStyle name="Normal 28 3 3 2 4 3 2" xfId="38538" xr:uid="{00000000-0005-0000-0000-0000852A0000}"/>
    <cellStyle name="Normal 28 3 3 2 4 3 3" xfId="23305" xr:uid="{00000000-0005-0000-0000-0000862A0000}"/>
    <cellStyle name="Normal 28 3 3 2 4 4" xfId="33525" xr:uid="{00000000-0005-0000-0000-0000872A0000}"/>
    <cellStyle name="Normal 28 3 3 2 4 5" xfId="18292" xr:uid="{00000000-0005-0000-0000-0000882A0000}"/>
    <cellStyle name="Normal 28 3 3 2 5" xfId="4843" xr:uid="{00000000-0005-0000-0000-0000892A0000}"/>
    <cellStyle name="Normal 28 3 3 2 5 2" xfId="14895" xr:uid="{00000000-0005-0000-0000-00008A2A0000}"/>
    <cellStyle name="Normal 28 3 3 2 5 2 2" xfId="45226" xr:uid="{00000000-0005-0000-0000-00008B2A0000}"/>
    <cellStyle name="Normal 28 3 3 2 5 2 3" xfId="29993" xr:uid="{00000000-0005-0000-0000-00008C2A0000}"/>
    <cellStyle name="Normal 28 3 3 2 5 3" xfId="9875" xr:uid="{00000000-0005-0000-0000-00008D2A0000}"/>
    <cellStyle name="Normal 28 3 3 2 5 3 2" xfId="40209" xr:uid="{00000000-0005-0000-0000-00008E2A0000}"/>
    <cellStyle name="Normal 28 3 3 2 5 3 3" xfId="24976" xr:uid="{00000000-0005-0000-0000-00008F2A0000}"/>
    <cellStyle name="Normal 28 3 3 2 5 4" xfId="35196" xr:uid="{00000000-0005-0000-0000-0000902A0000}"/>
    <cellStyle name="Normal 28 3 3 2 5 5" xfId="19963" xr:uid="{00000000-0005-0000-0000-0000912A0000}"/>
    <cellStyle name="Normal 28 3 3 2 6" xfId="11553" xr:uid="{00000000-0005-0000-0000-0000922A0000}"/>
    <cellStyle name="Normal 28 3 3 2 6 2" xfId="41884" xr:uid="{00000000-0005-0000-0000-0000932A0000}"/>
    <cellStyle name="Normal 28 3 3 2 6 3" xfId="26651" xr:uid="{00000000-0005-0000-0000-0000942A0000}"/>
    <cellStyle name="Normal 28 3 3 2 7" xfId="6532" xr:uid="{00000000-0005-0000-0000-0000952A0000}"/>
    <cellStyle name="Normal 28 3 3 2 7 2" xfId="36867" xr:uid="{00000000-0005-0000-0000-0000962A0000}"/>
    <cellStyle name="Normal 28 3 3 2 7 3" xfId="21634" xr:uid="{00000000-0005-0000-0000-0000972A0000}"/>
    <cellStyle name="Normal 28 3 3 2 8" xfId="31855" xr:uid="{00000000-0005-0000-0000-0000982A0000}"/>
    <cellStyle name="Normal 28 3 3 2 9" xfId="16621" xr:uid="{00000000-0005-0000-0000-0000992A0000}"/>
    <cellStyle name="Normal 28 3 3 3" xfId="1668" xr:uid="{00000000-0005-0000-0000-00009A2A0000}"/>
    <cellStyle name="Normal 28 3 3 3 2" xfId="2507" xr:uid="{00000000-0005-0000-0000-00009B2A0000}"/>
    <cellStyle name="Normal 28 3 3 3 2 2" xfId="4197" xr:uid="{00000000-0005-0000-0000-00009C2A0000}"/>
    <cellStyle name="Normal 28 3 3 3 2 2 2" xfId="14270" xr:uid="{00000000-0005-0000-0000-00009D2A0000}"/>
    <cellStyle name="Normal 28 3 3 3 2 2 2 2" xfId="44601" xr:uid="{00000000-0005-0000-0000-00009E2A0000}"/>
    <cellStyle name="Normal 28 3 3 3 2 2 2 3" xfId="29368" xr:uid="{00000000-0005-0000-0000-00009F2A0000}"/>
    <cellStyle name="Normal 28 3 3 3 2 2 3" xfId="9250" xr:uid="{00000000-0005-0000-0000-0000A02A0000}"/>
    <cellStyle name="Normal 28 3 3 3 2 2 3 2" xfId="39584" xr:uid="{00000000-0005-0000-0000-0000A12A0000}"/>
    <cellStyle name="Normal 28 3 3 3 2 2 3 3" xfId="24351" xr:uid="{00000000-0005-0000-0000-0000A22A0000}"/>
    <cellStyle name="Normal 28 3 3 3 2 2 4" xfId="34571" xr:uid="{00000000-0005-0000-0000-0000A32A0000}"/>
    <cellStyle name="Normal 28 3 3 3 2 2 5" xfId="19338" xr:uid="{00000000-0005-0000-0000-0000A42A0000}"/>
    <cellStyle name="Normal 28 3 3 3 2 3" xfId="5889" xr:uid="{00000000-0005-0000-0000-0000A52A0000}"/>
    <cellStyle name="Normal 28 3 3 3 2 3 2" xfId="15941" xr:uid="{00000000-0005-0000-0000-0000A62A0000}"/>
    <cellStyle name="Normal 28 3 3 3 2 3 2 2" xfId="46272" xr:uid="{00000000-0005-0000-0000-0000A72A0000}"/>
    <cellStyle name="Normal 28 3 3 3 2 3 2 3" xfId="31039" xr:uid="{00000000-0005-0000-0000-0000A82A0000}"/>
    <cellStyle name="Normal 28 3 3 3 2 3 3" xfId="10921" xr:uid="{00000000-0005-0000-0000-0000A92A0000}"/>
    <cellStyle name="Normal 28 3 3 3 2 3 3 2" xfId="41255" xr:uid="{00000000-0005-0000-0000-0000AA2A0000}"/>
    <cellStyle name="Normal 28 3 3 3 2 3 3 3" xfId="26022" xr:uid="{00000000-0005-0000-0000-0000AB2A0000}"/>
    <cellStyle name="Normal 28 3 3 3 2 3 4" xfId="36242" xr:uid="{00000000-0005-0000-0000-0000AC2A0000}"/>
    <cellStyle name="Normal 28 3 3 3 2 3 5" xfId="21009" xr:uid="{00000000-0005-0000-0000-0000AD2A0000}"/>
    <cellStyle name="Normal 28 3 3 3 2 4" xfId="12599" xr:uid="{00000000-0005-0000-0000-0000AE2A0000}"/>
    <cellStyle name="Normal 28 3 3 3 2 4 2" xfId="42930" xr:uid="{00000000-0005-0000-0000-0000AF2A0000}"/>
    <cellStyle name="Normal 28 3 3 3 2 4 3" xfId="27697" xr:uid="{00000000-0005-0000-0000-0000B02A0000}"/>
    <cellStyle name="Normal 28 3 3 3 2 5" xfId="7578" xr:uid="{00000000-0005-0000-0000-0000B12A0000}"/>
    <cellStyle name="Normal 28 3 3 3 2 5 2" xfId="37913" xr:uid="{00000000-0005-0000-0000-0000B22A0000}"/>
    <cellStyle name="Normal 28 3 3 3 2 5 3" xfId="22680" xr:uid="{00000000-0005-0000-0000-0000B32A0000}"/>
    <cellStyle name="Normal 28 3 3 3 2 6" xfId="32901" xr:uid="{00000000-0005-0000-0000-0000B42A0000}"/>
    <cellStyle name="Normal 28 3 3 3 2 7" xfId="17667" xr:uid="{00000000-0005-0000-0000-0000B52A0000}"/>
    <cellStyle name="Normal 28 3 3 3 3" xfId="3360" xr:uid="{00000000-0005-0000-0000-0000B62A0000}"/>
    <cellStyle name="Normal 28 3 3 3 3 2" xfId="13434" xr:uid="{00000000-0005-0000-0000-0000B72A0000}"/>
    <cellStyle name="Normal 28 3 3 3 3 2 2" xfId="43765" xr:uid="{00000000-0005-0000-0000-0000B82A0000}"/>
    <cellStyle name="Normal 28 3 3 3 3 2 3" xfId="28532" xr:uid="{00000000-0005-0000-0000-0000B92A0000}"/>
    <cellStyle name="Normal 28 3 3 3 3 3" xfId="8414" xr:uid="{00000000-0005-0000-0000-0000BA2A0000}"/>
    <cellStyle name="Normal 28 3 3 3 3 3 2" xfId="38748" xr:uid="{00000000-0005-0000-0000-0000BB2A0000}"/>
    <cellStyle name="Normal 28 3 3 3 3 3 3" xfId="23515" xr:uid="{00000000-0005-0000-0000-0000BC2A0000}"/>
    <cellStyle name="Normal 28 3 3 3 3 4" xfId="33735" xr:uid="{00000000-0005-0000-0000-0000BD2A0000}"/>
    <cellStyle name="Normal 28 3 3 3 3 5" xfId="18502" xr:uid="{00000000-0005-0000-0000-0000BE2A0000}"/>
    <cellStyle name="Normal 28 3 3 3 4" xfId="5053" xr:uid="{00000000-0005-0000-0000-0000BF2A0000}"/>
    <cellStyle name="Normal 28 3 3 3 4 2" xfId="15105" xr:uid="{00000000-0005-0000-0000-0000C02A0000}"/>
    <cellStyle name="Normal 28 3 3 3 4 2 2" xfId="45436" xr:uid="{00000000-0005-0000-0000-0000C12A0000}"/>
    <cellStyle name="Normal 28 3 3 3 4 2 3" xfId="30203" xr:uid="{00000000-0005-0000-0000-0000C22A0000}"/>
    <cellStyle name="Normal 28 3 3 3 4 3" xfId="10085" xr:uid="{00000000-0005-0000-0000-0000C32A0000}"/>
    <cellStyle name="Normal 28 3 3 3 4 3 2" xfId="40419" xr:uid="{00000000-0005-0000-0000-0000C42A0000}"/>
    <cellStyle name="Normal 28 3 3 3 4 3 3" xfId="25186" xr:uid="{00000000-0005-0000-0000-0000C52A0000}"/>
    <cellStyle name="Normal 28 3 3 3 4 4" xfId="35406" xr:uid="{00000000-0005-0000-0000-0000C62A0000}"/>
    <cellStyle name="Normal 28 3 3 3 4 5" xfId="20173" xr:uid="{00000000-0005-0000-0000-0000C72A0000}"/>
    <cellStyle name="Normal 28 3 3 3 5" xfId="11763" xr:uid="{00000000-0005-0000-0000-0000C82A0000}"/>
    <cellStyle name="Normal 28 3 3 3 5 2" xfId="42094" xr:uid="{00000000-0005-0000-0000-0000C92A0000}"/>
    <cellStyle name="Normal 28 3 3 3 5 3" xfId="26861" xr:uid="{00000000-0005-0000-0000-0000CA2A0000}"/>
    <cellStyle name="Normal 28 3 3 3 6" xfId="6742" xr:uid="{00000000-0005-0000-0000-0000CB2A0000}"/>
    <cellStyle name="Normal 28 3 3 3 6 2" xfId="37077" xr:uid="{00000000-0005-0000-0000-0000CC2A0000}"/>
    <cellStyle name="Normal 28 3 3 3 6 3" xfId="21844" xr:uid="{00000000-0005-0000-0000-0000CD2A0000}"/>
    <cellStyle name="Normal 28 3 3 3 7" xfId="32065" xr:uid="{00000000-0005-0000-0000-0000CE2A0000}"/>
    <cellStyle name="Normal 28 3 3 3 8" xfId="16831" xr:uid="{00000000-0005-0000-0000-0000CF2A0000}"/>
    <cellStyle name="Normal 28 3 3 4" xfId="2089" xr:uid="{00000000-0005-0000-0000-0000D02A0000}"/>
    <cellStyle name="Normal 28 3 3 4 2" xfId="3779" xr:uid="{00000000-0005-0000-0000-0000D12A0000}"/>
    <cellStyle name="Normal 28 3 3 4 2 2" xfId="13852" xr:uid="{00000000-0005-0000-0000-0000D22A0000}"/>
    <cellStyle name="Normal 28 3 3 4 2 2 2" xfId="44183" xr:uid="{00000000-0005-0000-0000-0000D32A0000}"/>
    <cellStyle name="Normal 28 3 3 4 2 2 3" xfId="28950" xr:uid="{00000000-0005-0000-0000-0000D42A0000}"/>
    <cellStyle name="Normal 28 3 3 4 2 3" xfId="8832" xr:uid="{00000000-0005-0000-0000-0000D52A0000}"/>
    <cellStyle name="Normal 28 3 3 4 2 3 2" xfId="39166" xr:uid="{00000000-0005-0000-0000-0000D62A0000}"/>
    <cellStyle name="Normal 28 3 3 4 2 3 3" xfId="23933" xr:uid="{00000000-0005-0000-0000-0000D72A0000}"/>
    <cellStyle name="Normal 28 3 3 4 2 4" xfId="34153" xr:uid="{00000000-0005-0000-0000-0000D82A0000}"/>
    <cellStyle name="Normal 28 3 3 4 2 5" xfId="18920" xr:uid="{00000000-0005-0000-0000-0000D92A0000}"/>
    <cellStyle name="Normal 28 3 3 4 3" xfId="5471" xr:uid="{00000000-0005-0000-0000-0000DA2A0000}"/>
    <cellStyle name="Normal 28 3 3 4 3 2" xfId="15523" xr:uid="{00000000-0005-0000-0000-0000DB2A0000}"/>
    <cellStyle name="Normal 28 3 3 4 3 2 2" xfId="45854" xr:uid="{00000000-0005-0000-0000-0000DC2A0000}"/>
    <cellStyle name="Normal 28 3 3 4 3 2 3" xfId="30621" xr:uid="{00000000-0005-0000-0000-0000DD2A0000}"/>
    <cellStyle name="Normal 28 3 3 4 3 3" xfId="10503" xr:uid="{00000000-0005-0000-0000-0000DE2A0000}"/>
    <cellStyle name="Normal 28 3 3 4 3 3 2" xfId="40837" xr:uid="{00000000-0005-0000-0000-0000DF2A0000}"/>
    <cellStyle name="Normal 28 3 3 4 3 3 3" xfId="25604" xr:uid="{00000000-0005-0000-0000-0000E02A0000}"/>
    <cellStyle name="Normal 28 3 3 4 3 4" xfId="35824" xr:uid="{00000000-0005-0000-0000-0000E12A0000}"/>
    <cellStyle name="Normal 28 3 3 4 3 5" xfId="20591" xr:uid="{00000000-0005-0000-0000-0000E22A0000}"/>
    <cellStyle name="Normal 28 3 3 4 4" xfId="12181" xr:uid="{00000000-0005-0000-0000-0000E32A0000}"/>
    <cellStyle name="Normal 28 3 3 4 4 2" xfId="42512" xr:uid="{00000000-0005-0000-0000-0000E42A0000}"/>
    <cellStyle name="Normal 28 3 3 4 4 3" xfId="27279" xr:uid="{00000000-0005-0000-0000-0000E52A0000}"/>
    <cellStyle name="Normal 28 3 3 4 5" xfId="7160" xr:uid="{00000000-0005-0000-0000-0000E62A0000}"/>
    <cellStyle name="Normal 28 3 3 4 5 2" xfId="37495" xr:uid="{00000000-0005-0000-0000-0000E72A0000}"/>
    <cellStyle name="Normal 28 3 3 4 5 3" xfId="22262" xr:uid="{00000000-0005-0000-0000-0000E82A0000}"/>
    <cellStyle name="Normal 28 3 3 4 6" xfId="32483" xr:uid="{00000000-0005-0000-0000-0000E92A0000}"/>
    <cellStyle name="Normal 28 3 3 4 7" xfId="17249" xr:uid="{00000000-0005-0000-0000-0000EA2A0000}"/>
    <cellStyle name="Normal 28 3 3 5" xfId="2942" xr:uid="{00000000-0005-0000-0000-0000EB2A0000}"/>
    <cellStyle name="Normal 28 3 3 5 2" xfId="13016" xr:uid="{00000000-0005-0000-0000-0000EC2A0000}"/>
    <cellStyle name="Normal 28 3 3 5 2 2" xfId="43347" xr:uid="{00000000-0005-0000-0000-0000ED2A0000}"/>
    <cellStyle name="Normal 28 3 3 5 2 3" xfId="28114" xr:uid="{00000000-0005-0000-0000-0000EE2A0000}"/>
    <cellStyle name="Normal 28 3 3 5 3" xfId="7996" xr:uid="{00000000-0005-0000-0000-0000EF2A0000}"/>
    <cellStyle name="Normal 28 3 3 5 3 2" xfId="38330" xr:uid="{00000000-0005-0000-0000-0000F02A0000}"/>
    <cellStyle name="Normal 28 3 3 5 3 3" xfId="23097" xr:uid="{00000000-0005-0000-0000-0000F12A0000}"/>
    <cellStyle name="Normal 28 3 3 5 4" xfId="33317" xr:uid="{00000000-0005-0000-0000-0000F22A0000}"/>
    <cellStyle name="Normal 28 3 3 5 5" xfId="18084" xr:uid="{00000000-0005-0000-0000-0000F32A0000}"/>
    <cellStyle name="Normal 28 3 3 6" xfId="4635" xr:uid="{00000000-0005-0000-0000-0000F42A0000}"/>
    <cellStyle name="Normal 28 3 3 6 2" xfId="14687" xr:uid="{00000000-0005-0000-0000-0000F52A0000}"/>
    <cellStyle name="Normal 28 3 3 6 2 2" xfId="45018" xr:uid="{00000000-0005-0000-0000-0000F62A0000}"/>
    <cellStyle name="Normal 28 3 3 6 2 3" xfId="29785" xr:uid="{00000000-0005-0000-0000-0000F72A0000}"/>
    <cellStyle name="Normal 28 3 3 6 3" xfId="9667" xr:uid="{00000000-0005-0000-0000-0000F82A0000}"/>
    <cellStyle name="Normal 28 3 3 6 3 2" xfId="40001" xr:uid="{00000000-0005-0000-0000-0000F92A0000}"/>
    <cellStyle name="Normal 28 3 3 6 3 3" xfId="24768" xr:uid="{00000000-0005-0000-0000-0000FA2A0000}"/>
    <cellStyle name="Normal 28 3 3 6 4" xfId="34988" xr:uid="{00000000-0005-0000-0000-0000FB2A0000}"/>
    <cellStyle name="Normal 28 3 3 6 5" xfId="19755" xr:uid="{00000000-0005-0000-0000-0000FC2A0000}"/>
    <cellStyle name="Normal 28 3 3 7" xfId="11345" xr:uid="{00000000-0005-0000-0000-0000FD2A0000}"/>
    <cellStyle name="Normal 28 3 3 7 2" xfId="41676" xr:uid="{00000000-0005-0000-0000-0000FE2A0000}"/>
    <cellStyle name="Normal 28 3 3 7 3" xfId="26443" xr:uid="{00000000-0005-0000-0000-0000FF2A0000}"/>
    <cellStyle name="Normal 28 3 3 8" xfId="6324" xr:uid="{00000000-0005-0000-0000-0000002B0000}"/>
    <cellStyle name="Normal 28 3 3 8 2" xfId="36659" xr:uid="{00000000-0005-0000-0000-0000012B0000}"/>
    <cellStyle name="Normal 28 3 3 8 3" xfId="21426" xr:uid="{00000000-0005-0000-0000-0000022B0000}"/>
    <cellStyle name="Normal 28 3 3 9" xfId="31648" xr:uid="{00000000-0005-0000-0000-0000032B0000}"/>
    <cellStyle name="Normal 28 3 4" xfId="1349" xr:uid="{00000000-0005-0000-0000-0000042B0000}"/>
    <cellStyle name="Normal 28 3 4 2" xfId="1772" xr:uid="{00000000-0005-0000-0000-0000052B0000}"/>
    <cellStyle name="Normal 28 3 4 2 2" xfId="2611" xr:uid="{00000000-0005-0000-0000-0000062B0000}"/>
    <cellStyle name="Normal 28 3 4 2 2 2" xfId="4301" xr:uid="{00000000-0005-0000-0000-0000072B0000}"/>
    <cellStyle name="Normal 28 3 4 2 2 2 2" xfId="14374" xr:uid="{00000000-0005-0000-0000-0000082B0000}"/>
    <cellStyle name="Normal 28 3 4 2 2 2 2 2" xfId="44705" xr:uid="{00000000-0005-0000-0000-0000092B0000}"/>
    <cellStyle name="Normal 28 3 4 2 2 2 2 3" xfId="29472" xr:uid="{00000000-0005-0000-0000-00000A2B0000}"/>
    <cellStyle name="Normal 28 3 4 2 2 2 3" xfId="9354" xr:uid="{00000000-0005-0000-0000-00000B2B0000}"/>
    <cellStyle name="Normal 28 3 4 2 2 2 3 2" xfId="39688" xr:uid="{00000000-0005-0000-0000-00000C2B0000}"/>
    <cellStyle name="Normal 28 3 4 2 2 2 3 3" xfId="24455" xr:uid="{00000000-0005-0000-0000-00000D2B0000}"/>
    <cellStyle name="Normal 28 3 4 2 2 2 4" xfId="34675" xr:uid="{00000000-0005-0000-0000-00000E2B0000}"/>
    <cellStyle name="Normal 28 3 4 2 2 2 5" xfId="19442" xr:uid="{00000000-0005-0000-0000-00000F2B0000}"/>
    <cellStyle name="Normal 28 3 4 2 2 3" xfId="5993" xr:uid="{00000000-0005-0000-0000-0000102B0000}"/>
    <cellStyle name="Normal 28 3 4 2 2 3 2" xfId="16045" xr:uid="{00000000-0005-0000-0000-0000112B0000}"/>
    <cellStyle name="Normal 28 3 4 2 2 3 2 2" xfId="46376" xr:uid="{00000000-0005-0000-0000-0000122B0000}"/>
    <cellStyle name="Normal 28 3 4 2 2 3 2 3" xfId="31143" xr:uid="{00000000-0005-0000-0000-0000132B0000}"/>
    <cellStyle name="Normal 28 3 4 2 2 3 3" xfId="11025" xr:uid="{00000000-0005-0000-0000-0000142B0000}"/>
    <cellStyle name="Normal 28 3 4 2 2 3 3 2" xfId="41359" xr:uid="{00000000-0005-0000-0000-0000152B0000}"/>
    <cellStyle name="Normal 28 3 4 2 2 3 3 3" xfId="26126" xr:uid="{00000000-0005-0000-0000-0000162B0000}"/>
    <cellStyle name="Normal 28 3 4 2 2 3 4" xfId="36346" xr:uid="{00000000-0005-0000-0000-0000172B0000}"/>
    <cellStyle name="Normal 28 3 4 2 2 3 5" xfId="21113" xr:uid="{00000000-0005-0000-0000-0000182B0000}"/>
    <cellStyle name="Normal 28 3 4 2 2 4" xfId="12703" xr:uid="{00000000-0005-0000-0000-0000192B0000}"/>
    <cellStyle name="Normal 28 3 4 2 2 4 2" xfId="43034" xr:uid="{00000000-0005-0000-0000-00001A2B0000}"/>
    <cellStyle name="Normal 28 3 4 2 2 4 3" xfId="27801" xr:uid="{00000000-0005-0000-0000-00001B2B0000}"/>
    <cellStyle name="Normal 28 3 4 2 2 5" xfId="7682" xr:uid="{00000000-0005-0000-0000-00001C2B0000}"/>
    <cellStyle name="Normal 28 3 4 2 2 5 2" xfId="38017" xr:uid="{00000000-0005-0000-0000-00001D2B0000}"/>
    <cellStyle name="Normal 28 3 4 2 2 5 3" xfId="22784" xr:uid="{00000000-0005-0000-0000-00001E2B0000}"/>
    <cellStyle name="Normal 28 3 4 2 2 6" xfId="33005" xr:uid="{00000000-0005-0000-0000-00001F2B0000}"/>
    <cellStyle name="Normal 28 3 4 2 2 7" xfId="17771" xr:uid="{00000000-0005-0000-0000-0000202B0000}"/>
    <cellStyle name="Normal 28 3 4 2 3" xfId="3464" xr:uid="{00000000-0005-0000-0000-0000212B0000}"/>
    <cellStyle name="Normal 28 3 4 2 3 2" xfId="13538" xr:uid="{00000000-0005-0000-0000-0000222B0000}"/>
    <cellStyle name="Normal 28 3 4 2 3 2 2" xfId="43869" xr:uid="{00000000-0005-0000-0000-0000232B0000}"/>
    <cellStyle name="Normal 28 3 4 2 3 2 3" xfId="28636" xr:uid="{00000000-0005-0000-0000-0000242B0000}"/>
    <cellStyle name="Normal 28 3 4 2 3 3" xfId="8518" xr:uid="{00000000-0005-0000-0000-0000252B0000}"/>
    <cellStyle name="Normal 28 3 4 2 3 3 2" xfId="38852" xr:uid="{00000000-0005-0000-0000-0000262B0000}"/>
    <cellStyle name="Normal 28 3 4 2 3 3 3" xfId="23619" xr:uid="{00000000-0005-0000-0000-0000272B0000}"/>
    <cellStyle name="Normal 28 3 4 2 3 4" xfId="33839" xr:uid="{00000000-0005-0000-0000-0000282B0000}"/>
    <cellStyle name="Normal 28 3 4 2 3 5" xfId="18606" xr:uid="{00000000-0005-0000-0000-0000292B0000}"/>
    <cellStyle name="Normal 28 3 4 2 4" xfId="5157" xr:uid="{00000000-0005-0000-0000-00002A2B0000}"/>
    <cellStyle name="Normal 28 3 4 2 4 2" xfId="15209" xr:uid="{00000000-0005-0000-0000-00002B2B0000}"/>
    <cellStyle name="Normal 28 3 4 2 4 2 2" xfId="45540" xr:uid="{00000000-0005-0000-0000-00002C2B0000}"/>
    <cellStyle name="Normal 28 3 4 2 4 2 3" xfId="30307" xr:uid="{00000000-0005-0000-0000-00002D2B0000}"/>
    <cellStyle name="Normal 28 3 4 2 4 3" xfId="10189" xr:uid="{00000000-0005-0000-0000-00002E2B0000}"/>
    <cellStyle name="Normal 28 3 4 2 4 3 2" xfId="40523" xr:uid="{00000000-0005-0000-0000-00002F2B0000}"/>
    <cellStyle name="Normal 28 3 4 2 4 3 3" xfId="25290" xr:uid="{00000000-0005-0000-0000-0000302B0000}"/>
    <cellStyle name="Normal 28 3 4 2 4 4" xfId="35510" xr:uid="{00000000-0005-0000-0000-0000312B0000}"/>
    <cellStyle name="Normal 28 3 4 2 4 5" xfId="20277" xr:uid="{00000000-0005-0000-0000-0000322B0000}"/>
    <cellStyle name="Normal 28 3 4 2 5" xfId="11867" xr:uid="{00000000-0005-0000-0000-0000332B0000}"/>
    <cellStyle name="Normal 28 3 4 2 5 2" xfId="42198" xr:uid="{00000000-0005-0000-0000-0000342B0000}"/>
    <cellStyle name="Normal 28 3 4 2 5 3" xfId="26965" xr:uid="{00000000-0005-0000-0000-0000352B0000}"/>
    <cellStyle name="Normal 28 3 4 2 6" xfId="6846" xr:uid="{00000000-0005-0000-0000-0000362B0000}"/>
    <cellStyle name="Normal 28 3 4 2 6 2" xfId="37181" xr:uid="{00000000-0005-0000-0000-0000372B0000}"/>
    <cellStyle name="Normal 28 3 4 2 6 3" xfId="21948" xr:uid="{00000000-0005-0000-0000-0000382B0000}"/>
    <cellStyle name="Normal 28 3 4 2 7" xfId="32169" xr:uid="{00000000-0005-0000-0000-0000392B0000}"/>
    <cellStyle name="Normal 28 3 4 2 8" xfId="16935" xr:uid="{00000000-0005-0000-0000-00003A2B0000}"/>
    <cellStyle name="Normal 28 3 4 3" xfId="2193" xr:uid="{00000000-0005-0000-0000-00003B2B0000}"/>
    <cellStyle name="Normal 28 3 4 3 2" xfId="3883" xr:uid="{00000000-0005-0000-0000-00003C2B0000}"/>
    <cellStyle name="Normal 28 3 4 3 2 2" xfId="13956" xr:uid="{00000000-0005-0000-0000-00003D2B0000}"/>
    <cellStyle name="Normal 28 3 4 3 2 2 2" xfId="44287" xr:uid="{00000000-0005-0000-0000-00003E2B0000}"/>
    <cellStyle name="Normal 28 3 4 3 2 2 3" xfId="29054" xr:uid="{00000000-0005-0000-0000-00003F2B0000}"/>
    <cellStyle name="Normal 28 3 4 3 2 3" xfId="8936" xr:uid="{00000000-0005-0000-0000-0000402B0000}"/>
    <cellStyle name="Normal 28 3 4 3 2 3 2" xfId="39270" xr:uid="{00000000-0005-0000-0000-0000412B0000}"/>
    <cellStyle name="Normal 28 3 4 3 2 3 3" xfId="24037" xr:uid="{00000000-0005-0000-0000-0000422B0000}"/>
    <cellStyle name="Normal 28 3 4 3 2 4" xfId="34257" xr:uid="{00000000-0005-0000-0000-0000432B0000}"/>
    <cellStyle name="Normal 28 3 4 3 2 5" xfId="19024" xr:uid="{00000000-0005-0000-0000-0000442B0000}"/>
    <cellStyle name="Normal 28 3 4 3 3" xfId="5575" xr:uid="{00000000-0005-0000-0000-0000452B0000}"/>
    <cellStyle name="Normal 28 3 4 3 3 2" xfId="15627" xr:uid="{00000000-0005-0000-0000-0000462B0000}"/>
    <cellStyle name="Normal 28 3 4 3 3 2 2" xfId="45958" xr:uid="{00000000-0005-0000-0000-0000472B0000}"/>
    <cellStyle name="Normal 28 3 4 3 3 2 3" xfId="30725" xr:uid="{00000000-0005-0000-0000-0000482B0000}"/>
    <cellStyle name="Normal 28 3 4 3 3 3" xfId="10607" xr:uid="{00000000-0005-0000-0000-0000492B0000}"/>
    <cellStyle name="Normal 28 3 4 3 3 3 2" xfId="40941" xr:uid="{00000000-0005-0000-0000-00004A2B0000}"/>
    <cellStyle name="Normal 28 3 4 3 3 3 3" xfId="25708" xr:uid="{00000000-0005-0000-0000-00004B2B0000}"/>
    <cellStyle name="Normal 28 3 4 3 3 4" xfId="35928" xr:uid="{00000000-0005-0000-0000-00004C2B0000}"/>
    <cellStyle name="Normal 28 3 4 3 3 5" xfId="20695" xr:uid="{00000000-0005-0000-0000-00004D2B0000}"/>
    <cellStyle name="Normal 28 3 4 3 4" xfId="12285" xr:uid="{00000000-0005-0000-0000-00004E2B0000}"/>
    <cellStyle name="Normal 28 3 4 3 4 2" xfId="42616" xr:uid="{00000000-0005-0000-0000-00004F2B0000}"/>
    <cellStyle name="Normal 28 3 4 3 4 3" xfId="27383" xr:uid="{00000000-0005-0000-0000-0000502B0000}"/>
    <cellStyle name="Normal 28 3 4 3 5" xfId="7264" xr:uid="{00000000-0005-0000-0000-0000512B0000}"/>
    <cellStyle name="Normal 28 3 4 3 5 2" xfId="37599" xr:uid="{00000000-0005-0000-0000-0000522B0000}"/>
    <cellStyle name="Normal 28 3 4 3 5 3" xfId="22366" xr:uid="{00000000-0005-0000-0000-0000532B0000}"/>
    <cellStyle name="Normal 28 3 4 3 6" xfId="32587" xr:uid="{00000000-0005-0000-0000-0000542B0000}"/>
    <cellStyle name="Normal 28 3 4 3 7" xfId="17353" xr:uid="{00000000-0005-0000-0000-0000552B0000}"/>
    <cellStyle name="Normal 28 3 4 4" xfId="3046" xr:uid="{00000000-0005-0000-0000-0000562B0000}"/>
    <cellStyle name="Normal 28 3 4 4 2" xfId="13120" xr:uid="{00000000-0005-0000-0000-0000572B0000}"/>
    <cellStyle name="Normal 28 3 4 4 2 2" xfId="43451" xr:uid="{00000000-0005-0000-0000-0000582B0000}"/>
    <cellStyle name="Normal 28 3 4 4 2 3" xfId="28218" xr:uid="{00000000-0005-0000-0000-0000592B0000}"/>
    <cellStyle name="Normal 28 3 4 4 3" xfId="8100" xr:uid="{00000000-0005-0000-0000-00005A2B0000}"/>
    <cellStyle name="Normal 28 3 4 4 3 2" xfId="38434" xr:uid="{00000000-0005-0000-0000-00005B2B0000}"/>
    <cellStyle name="Normal 28 3 4 4 3 3" xfId="23201" xr:uid="{00000000-0005-0000-0000-00005C2B0000}"/>
    <cellStyle name="Normal 28 3 4 4 4" xfId="33421" xr:uid="{00000000-0005-0000-0000-00005D2B0000}"/>
    <cellStyle name="Normal 28 3 4 4 5" xfId="18188" xr:uid="{00000000-0005-0000-0000-00005E2B0000}"/>
    <cellStyle name="Normal 28 3 4 5" xfId="4739" xr:uid="{00000000-0005-0000-0000-00005F2B0000}"/>
    <cellStyle name="Normal 28 3 4 5 2" xfId="14791" xr:uid="{00000000-0005-0000-0000-0000602B0000}"/>
    <cellStyle name="Normal 28 3 4 5 2 2" xfId="45122" xr:uid="{00000000-0005-0000-0000-0000612B0000}"/>
    <cellStyle name="Normal 28 3 4 5 2 3" xfId="29889" xr:uid="{00000000-0005-0000-0000-0000622B0000}"/>
    <cellStyle name="Normal 28 3 4 5 3" xfId="9771" xr:uid="{00000000-0005-0000-0000-0000632B0000}"/>
    <cellStyle name="Normal 28 3 4 5 3 2" xfId="40105" xr:uid="{00000000-0005-0000-0000-0000642B0000}"/>
    <cellStyle name="Normal 28 3 4 5 3 3" xfId="24872" xr:uid="{00000000-0005-0000-0000-0000652B0000}"/>
    <cellStyle name="Normal 28 3 4 5 4" xfId="35092" xr:uid="{00000000-0005-0000-0000-0000662B0000}"/>
    <cellStyle name="Normal 28 3 4 5 5" xfId="19859" xr:uid="{00000000-0005-0000-0000-0000672B0000}"/>
    <cellStyle name="Normal 28 3 4 6" xfId="11449" xr:uid="{00000000-0005-0000-0000-0000682B0000}"/>
    <cellStyle name="Normal 28 3 4 6 2" xfId="41780" xr:uid="{00000000-0005-0000-0000-0000692B0000}"/>
    <cellStyle name="Normal 28 3 4 6 3" xfId="26547" xr:uid="{00000000-0005-0000-0000-00006A2B0000}"/>
    <cellStyle name="Normal 28 3 4 7" xfId="6428" xr:uid="{00000000-0005-0000-0000-00006B2B0000}"/>
    <cellStyle name="Normal 28 3 4 7 2" xfId="36763" xr:uid="{00000000-0005-0000-0000-00006C2B0000}"/>
    <cellStyle name="Normal 28 3 4 7 3" xfId="21530" xr:uid="{00000000-0005-0000-0000-00006D2B0000}"/>
    <cellStyle name="Normal 28 3 4 8" xfId="31751" xr:uid="{00000000-0005-0000-0000-00006E2B0000}"/>
    <cellStyle name="Normal 28 3 4 9" xfId="16517" xr:uid="{00000000-0005-0000-0000-00006F2B0000}"/>
    <cellStyle name="Normal 28 3 5" xfId="1562" xr:uid="{00000000-0005-0000-0000-0000702B0000}"/>
    <cellStyle name="Normal 28 3 5 2" xfId="2403" xr:uid="{00000000-0005-0000-0000-0000712B0000}"/>
    <cellStyle name="Normal 28 3 5 2 2" xfId="4093" xr:uid="{00000000-0005-0000-0000-0000722B0000}"/>
    <cellStyle name="Normal 28 3 5 2 2 2" xfId="14166" xr:uid="{00000000-0005-0000-0000-0000732B0000}"/>
    <cellStyle name="Normal 28 3 5 2 2 2 2" xfId="44497" xr:uid="{00000000-0005-0000-0000-0000742B0000}"/>
    <cellStyle name="Normal 28 3 5 2 2 2 3" xfId="29264" xr:uid="{00000000-0005-0000-0000-0000752B0000}"/>
    <cellStyle name="Normal 28 3 5 2 2 3" xfId="9146" xr:uid="{00000000-0005-0000-0000-0000762B0000}"/>
    <cellStyle name="Normal 28 3 5 2 2 3 2" xfId="39480" xr:uid="{00000000-0005-0000-0000-0000772B0000}"/>
    <cellStyle name="Normal 28 3 5 2 2 3 3" xfId="24247" xr:uid="{00000000-0005-0000-0000-0000782B0000}"/>
    <cellStyle name="Normal 28 3 5 2 2 4" xfId="34467" xr:uid="{00000000-0005-0000-0000-0000792B0000}"/>
    <cellStyle name="Normal 28 3 5 2 2 5" xfId="19234" xr:uid="{00000000-0005-0000-0000-00007A2B0000}"/>
    <cellStyle name="Normal 28 3 5 2 3" xfId="5785" xr:uid="{00000000-0005-0000-0000-00007B2B0000}"/>
    <cellStyle name="Normal 28 3 5 2 3 2" xfId="15837" xr:uid="{00000000-0005-0000-0000-00007C2B0000}"/>
    <cellStyle name="Normal 28 3 5 2 3 2 2" xfId="46168" xr:uid="{00000000-0005-0000-0000-00007D2B0000}"/>
    <cellStyle name="Normal 28 3 5 2 3 2 3" xfId="30935" xr:uid="{00000000-0005-0000-0000-00007E2B0000}"/>
    <cellStyle name="Normal 28 3 5 2 3 3" xfId="10817" xr:uid="{00000000-0005-0000-0000-00007F2B0000}"/>
    <cellStyle name="Normal 28 3 5 2 3 3 2" xfId="41151" xr:uid="{00000000-0005-0000-0000-0000802B0000}"/>
    <cellStyle name="Normal 28 3 5 2 3 3 3" xfId="25918" xr:uid="{00000000-0005-0000-0000-0000812B0000}"/>
    <cellStyle name="Normal 28 3 5 2 3 4" xfId="36138" xr:uid="{00000000-0005-0000-0000-0000822B0000}"/>
    <cellStyle name="Normal 28 3 5 2 3 5" xfId="20905" xr:uid="{00000000-0005-0000-0000-0000832B0000}"/>
    <cellStyle name="Normal 28 3 5 2 4" xfId="12495" xr:uid="{00000000-0005-0000-0000-0000842B0000}"/>
    <cellStyle name="Normal 28 3 5 2 4 2" xfId="42826" xr:uid="{00000000-0005-0000-0000-0000852B0000}"/>
    <cellStyle name="Normal 28 3 5 2 4 3" xfId="27593" xr:uid="{00000000-0005-0000-0000-0000862B0000}"/>
    <cellStyle name="Normal 28 3 5 2 5" xfId="7474" xr:uid="{00000000-0005-0000-0000-0000872B0000}"/>
    <cellStyle name="Normal 28 3 5 2 5 2" xfId="37809" xr:uid="{00000000-0005-0000-0000-0000882B0000}"/>
    <cellStyle name="Normal 28 3 5 2 5 3" xfId="22576" xr:uid="{00000000-0005-0000-0000-0000892B0000}"/>
    <cellStyle name="Normal 28 3 5 2 6" xfId="32797" xr:uid="{00000000-0005-0000-0000-00008A2B0000}"/>
    <cellStyle name="Normal 28 3 5 2 7" xfId="17563" xr:uid="{00000000-0005-0000-0000-00008B2B0000}"/>
    <cellStyle name="Normal 28 3 5 3" xfId="3256" xr:uid="{00000000-0005-0000-0000-00008C2B0000}"/>
    <cellStyle name="Normal 28 3 5 3 2" xfId="13330" xr:uid="{00000000-0005-0000-0000-00008D2B0000}"/>
    <cellStyle name="Normal 28 3 5 3 2 2" xfId="43661" xr:uid="{00000000-0005-0000-0000-00008E2B0000}"/>
    <cellStyle name="Normal 28 3 5 3 2 3" xfId="28428" xr:uid="{00000000-0005-0000-0000-00008F2B0000}"/>
    <cellStyle name="Normal 28 3 5 3 3" xfId="8310" xr:uid="{00000000-0005-0000-0000-0000902B0000}"/>
    <cellStyle name="Normal 28 3 5 3 3 2" xfId="38644" xr:uid="{00000000-0005-0000-0000-0000912B0000}"/>
    <cellStyle name="Normal 28 3 5 3 3 3" xfId="23411" xr:uid="{00000000-0005-0000-0000-0000922B0000}"/>
    <cellStyle name="Normal 28 3 5 3 4" xfId="33631" xr:uid="{00000000-0005-0000-0000-0000932B0000}"/>
    <cellStyle name="Normal 28 3 5 3 5" xfId="18398" xr:uid="{00000000-0005-0000-0000-0000942B0000}"/>
    <cellStyle name="Normal 28 3 5 4" xfId="4949" xr:uid="{00000000-0005-0000-0000-0000952B0000}"/>
    <cellStyle name="Normal 28 3 5 4 2" xfId="15001" xr:uid="{00000000-0005-0000-0000-0000962B0000}"/>
    <cellStyle name="Normal 28 3 5 4 2 2" xfId="45332" xr:uid="{00000000-0005-0000-0000-0000972B0000}"/>
    <cellStyle name="Normal 28 3 5 4 2 3" xfId="30099" xr:uid="{00000000-0005-0000-0000-0000982B0000}"/>
    <cellStyle name="Normal 28 3 5 4 3" xfId="9981" xr:uid="{00000000-0005-0000-0000-0000992B0000}"/>
    <cellStyle name="Normal 28 3 5 4 3 2" xfId="40315" xr:uid="{00000000-0005-0000-0000-00009A2B0000}"/>
    <cellStyle name="Normal 28 3 5 4 3 3" xfId="25082" xr:uid="{00000000-0005-0000-0000-00009B2B0000}"/>
    <cellStyle name="Normal 28 3 5 4 4" xfId="35302" xr:uid="{00000000-0005-0000-0000-00009C2B0000}"/>
    <cellStyle name="Normal 28 3 5 4 5" xfId="20069" xr:uid="{00000000-0005-0000-0000-00009D2B0000}"/>
    <cellStyle name="Normal 28 3 5 5" xfId="11659" xr:uid="{00000000-0005-0000-0000-00009E2B0000}"/>
    <cellStyle name="Normal 28 3 5 5 2" xfId="41990" xr:uid="{00000000-0005-0000-0000-00009F2B0000}"/>
    <cellStyle name="Normal 28 3 5 5 3" xfId="26757" xr:uid="{00000000-0005-0000-0000-0000A02B0000}"/>
    <cellStyle name="Normal 28 3 5 6" xfId="6638" xr:uid="{00000000-0005-0000-0000-0000A12B0000}"/>
    <cellStyle name="Normal 28 3 5 6 2" xfId="36973" xr:uid="{00000000-0005-0000-0000-0000A22B0000}"/>
    <cellStyle name="Normal 28 3 5 6 3" xfId="21740" xr:uid="{00000000-0005-0000-0000-0000A32B0000}"/>
    <cellStyle name="Normal 28 3 5 7" xfId="31961" xr:uid="{00000000-0005-0000-0000-0000A42B0000}"/>
    <cellStyle name="Normal 28 3 5 8" xfId="16727" xr:uid="{00000000-0005-0000-0000-0000A52B0000}"/>
    <cellStyle name="Normal 28 3 6" xfId="1983" xr:uid="{00000000-0005-0000-0000-0000A62B0000}"/>
    <cellStyle name="Normal 28 3 6 2" xfId="3675" xr:uid="{00000000-0005-0000-0000-0000A72B0000}"/>
    <cellStyle name="Normal 28 3 6 2 2" xfId="13748" xr:uid="{00000000-0005-0000-0000-0000A82B0000}"/>
    <cellStyle name="Normal 28 3 6 2 2 2" xfId="44079" xr:uid="{00000000-0005-0000-0000-0000A92B0000}"/>
    <cellStyle name="Normal 28 3 6 2 2 3" xfId="28846" xr:uid="{00000000-0005-0000-0000-0000AA2B0000}"/>
    <cellStyle name="Normal 28 3 6 2 3" xfId="8728" xr:uid="{00000000-0005-0000-0000-0000AB2B0000}"/>
    <cellStyle name="Normal 28 3 6 2 3 2" xfId="39062" xr:uid="{00000000-0005-0000-0000-0000AC2B0000}"/>
    <cellStyle name="Normal 28 3 6 2 3 3" xfId="23829" xr:uid="{00000000-0005-0000-0000-0000AD2B0000}"/>
    <cellStyle name="Normal 28 3 6 2 4" xfId="34049" xr:uid="{00000000-0005-0000-0000-0000AE2B0000}"/>
    <cellStyle name="Normal 28 3 6 2 5" xfId="18816" xr:uid="{00000000-0005-0000-0000-0000AF2B0000}"/>
    <cellStyle name="Normal 28 3 6 3" xfId="5367" xr:uid="{00000000-0005-0000-0000-0000B02B0000}"/>
    <cellStyle name="Normal 28 3 6 3 2" xfId="15419" xr:uid="{00000000-0005-0000-0000-0000B12B0000}"/>
    <cellStyle name="Normal 28 3 6 3 2 2" xfId="45750" xr:uid="{00000000-0005-0000-0000-0000B22B0000}"/>
    <cellStyle name="Normal 28 3 6 3 2 3" xfId="30517" xr:uid="{00000000-0005-0000-0000-0000B32B0000}"/>
    <cellStyle name="Normal 28 3 6 3 3" xfId="10399" xr:uid="{00000000-0005-0000-0000-0000B42B0000}"/>
    <cellStyle name="Normal 28 3 6 3 3 2" xfId="40733" xr:uid="{00000000-0005-0000-0000-0000B52B0000}"/>
    <cellStyle name="Normal 28 3 6 3 3 3" xfId="25500" xr:uid="{00000000-0005-0000-0000-0000B62B0000}"/>
    <cellStyle name="Normal 28 3 6 3 4" xfId="35720" xr:uid="{00000000-0005-0000-0000-0000B72B0000}"/>
    <cellStyle name="Normal 28 3 6 3 5" xfId="20487" xr:uid="{00000000-0005-0000-0000-0000B82B0000}"/>
    <cellStyle name="Normal 28 3 6 4" xfId="12077" xr:uid="{00000000-0005-0000-0000-0000B92B0000}"/>
    <cellStyle name="Normal 28 3 6 4 2" xfId="42408" xr:uid="{00000000-0005-0000-0000-0000BA2B0000}"/>
    <cellStyle name="Normal 28 3 6 4 3" xfId="27175" xr:uid="{00000000-0005-0000-0000-0000BB2B0000}"/>
    <cellStyle name="Normal 28 3 6 5" xfId="7056" xr:uid="{00000000-0005-0000-0000-0000BC2B0000}"/>
    <cellStyle name="Normal 28 3 6 5 2" xfId="37391" xr:uid="{00000000-0005-0000-0000-0000BD2B0000}"/>
    <cellStyle name="Normal 28 3 6 5 3" xfId="22158" xr:uid="{00000000-0005-0000-0000-0000BE2B0000}"/>
    <cellStyle name="Normal 28 3 6 6" xfId="32379" xr:uid="{00000000-0005-0000-0000-0000BF2B0000}"/>
    <cellStyle name="Normal 28 3 6 7" xfId="17145" xr:uid="{00000000-0005-0000-0000-0000C02B0000}"/>
    <cellStyle name="Normal 28 3 7" xfId="2834" xr:uid="{00000000-0005-0000-0000-0000C12B0000}"/>
    <cellStyle name="Normal 28 3 7 2" xfId="12912" xr:uid="{00000000-0005-0000-0000-0000C22B0000}"/>
    <cellStyle name="Normal 28 3 7 2 2" xfId="43243" xr:uid="{00000000-0005-0000-0000-0000C32B0000}"/>
    <cellStyle name="Normal 28 3 7 2 3" xfId="28010" xr:uid="{00000000-0005-0000-0000-0000C42B0000}"/>
    <cellStyle name="Normal 28 3 7 3" xfId="7892" xr:uid="{00000000-0005-0000-0000-0000C52B0000}"/>
    <cellStyle name="Normal 28 3 7 3 2" xfId="38226" xr:uid="{00000000-0005-0000-0000-0000C62B0000}"/>
    <cellStyle name="Normal 28 3 7 3 3" xfId="22993" xr:uid="{00000000-0005-0000-0000-0000C72B0000}"/>
    <cellStyle name="Normal 28 3 7 4" xfId="33213" xr:uid="{00000000-0005-0000-0000-0000C82B0000}"/>
    <cellStyle name="Normal 28 3 7 5" xfId="17980" xr:uid="{00000000-0005-0000-0000-0000C92B0000}"/>
    <cellStyle name="Normal 28 3 8" xfId="4528" xr:uid="{00000000-0005-0000-0000-0000CA2B0000}"/>
    <cellStyle name="Normal 28 3 8 2" xfId="14583" xr:uid="{00000000-0005-0000-0000-0000CB2B0000}"/>
    <cellStyle name="Normal 28 3 8 2 2" xfId="44914" xr:uid="{00000000-0005-0000-0000-0000CC2B0000}"/>
    <cellStyle name="Normal 28 3 8 2 3" xfId="29681" xr:uid="{00000000-0005-0000-0000-0000CD2B0000}"/>
    <cellStyle name="Normal 28 3 8 3" xfId="9563" xr:uid="{00000000-0005-0000-0000-0000CE2B0000}"/>
    <cellStyle name="Normal 28 3 8 3 2" xfId="39897" xr:uid="{00000000-0005-0000-0000-0000CF2B0000}"/>
    <cellStyle name="Normal 28 3 8 3 3" xfId="24664" xr:uid="{00000000-0005-0000-0000-0000D02B0000}"/>
    <cellStyle name="Normal 28 3 8 4" xfId="34884" xr:uid="{00000000-0005-0000-0000-0000D12B0000}"/>
    <cellStyle name="Normal 28 3 8 5" xfId="19651" xr:uid="{00000000-0005-0000-0000-0000D22B0000}"/>
    <cellStyle name="Normal 28 3 9" xfId="11239" xr:uid="{00000000-0005-0000-0000-0000D32B0000}"/>
    <cellStyle name="Normal 28 3 9 2" xfId="41572" xr:uid="{00000000-0005-0000-0000-0000D42B0000}"/>
    <cellStyle name="Normal 28 3 9 3" xfId="26339" xr:uid="{00000000-0005-0000-0000-0000D52B0000}"/>
    <cellStyle name="Normal 28_Sheet2" xfId="364" xr:uid="{00000000-0005-0000-0000-0000D62B0000}"/>
    <cellStyle name="Normal 29" xfId="155" xr:uid="{00000000-0005-0000-0000-0000D72B0000}"/>
    <cellStyle name="Normal 29 2" xfId="156" xr:uid="{00000000-0005-0000-0000-0000D82B0000}"/>
    <cellStyle name="Normal 29 2 3 2" xfId="46814" xr:uid="{00000000-0005-0000-0000-0000D92B0000}"/>
    <cellStyle name="Normal 29_Sheet2" xfId="363" xr:uid="{00000000-0005-0000-0000-0000DA2B0000}"/>
    <cellStyle name="Normal 3" xfId="157" xr:uid="{00000000-0005-0000-0000-0000DB2B0000}"/>
    <cellStyle name="Normal 3 2" xfId="158" xr:uid="{00000000-0005-0000-0000-0000DC2B0000}"/>
    <cellStyle name="Normal 3 2 2" xfId="851" xr:uid="{00000000-0005-0000-0000-0000DD2B0000}"/>
    <cellStyle name="Normal 3 2 2 10" xfId="6219" xr:uid="{00000000-0005-0000-0000-0000DE2B0000}"/>
    <cellStyle name="Normal 3 2 2 10 2" xfId="36556" xr:uid="{00000000-0005-0000-0000-0000DF2B0000}"/>
    <cellStyle name="Normal 3 2 2 10 3" xfId="21323" xr:uid="{00000000-0005-0000-0000-0000E02B0000}"/>
    <cellStyle name="Normal 3 2 2 11" xfId="31547" xr:uid="{00000000-0005-0000-0000-0000E12B0000}"/>
    <cellStyle name="Normal 3 2 2 12" xfId="16308" xr:uid="{00000000-0005-0000-0000-0000E22B0000}"/>
    <cellStyle name="Normal 3 2 2 2" xfId="1183" xr:uid="{00000000-0005-0000-0000-0000E32B0000}"/>
    <cellStyle name="Normal 3 2 2 2 10" xfId="31599" xr:uid="{00000000-0005-0000-0000-0000E42B0000}"/>
    <cellStyle name="Normal 3 2 2 2 11" xfId="16362" xr:uid="{00000000-0005-0000-0000-0000E52B0000}"/>
    <cellStyle name="Normal 3 2 2 2 2" xfId="1291" xr:uid="{00000000-0005-0000-0000-0000E62B0000}"/>
    <cellStyle name="Normal 3 2 2 2 2 10" xfId="16466" xr:uid="{00000000-0005-0000-0000-0000E72B0000}"/>
    <cellStyle name="Normal 3 2 2 2 2 2" xfId="1508" xr:uid="{00000000-0005-0000-0000-0000E82B0000}"/>
    <cellStyle name="Normal 3 2 2 2 2 2 2" xfId="1929" xr:uid="{00000000-0005-0000-0000-0000E92B0000}"/>
    <cellStyle name="Normal 3 2 2 2 2 2 2 2" xfId="2768" xr:uid="{00000000-0005-0000-0000-0000EA2B0000}"/>
    <cellStyle name="Normal 3 2 2 2 2 2 2 2 2" xfId="4458" xr:uid="{00000000-0005-0000-0000-0000EB2B0000}"/>
    <cellStyle name="Normal 3 2 2 2 2 2 2 2 2 2" xfId="14531" xr:uid="{00000000-0005-0000-0000-0000EC2B0000}"/>
    <cellStyle name="Normal 3 2 2 2 2 2 2 2 2 2 2" xfId="44862" xr:uid="{00000000-0005-0000-0000-0000ED2B0000}"/>
    <cellStyle name="Normal 3 2 2 2 2 2 2 2 2 2 3" xfId="29629" xr:uid="{00000000-0005-0000-0000-0000EE2B0000}"/>
    <cellStyle name="Normal 3 2 2 2 2 2 2 2 2 3" xfId="9511" xr:uid="{00000000-0005-0000-0000-0000EF2B0000}"/>
    <cellStyle name="Normal 3 2 2 2 2 2 2 2 2 3 2" xfId="39845" xr:uid="{00000000-0005-0000-0000-0000F02B0000}"/>
    <cellStyle name="Normal 3 2 2 2 2 2 2 2 2 3 3" xfId="24612" xr:uid="{00000000-0005-0000-0000-0000F12B0000}"/>
    <cellStyle name="Normal 3 2 2 2 2 2 2 2 2 4" xfId="34832" xr:uid="{00000000-0005-0000-0000-0000F22B0000}"/>
    <cellStyle name="Normal 3 2 2 2 2 2 2 2 2 5" xfId="19599" xr:uid="{00000000-0005-0000-0000-0000F32B0000}"/>
    <cellStyle name="Normal 3 2 2 2 2 2 2 2 3" xfId="6150" xr:uid="{00000000-0005-0000-0000-0000F42B0000}"/>
    <cellStyle name="Normal 3 2 2 2 2 2 2 2 3 2" xfId="16202" xr:uid="{00000000-0005-0000-0000-0000F52B0000}"/>
    <cellStyle name="Normal 3 2 2 2 2 2 2 2 3 2 2" xfId="46533" xr:uid="{00000000-0005-0000-0000-0000F62B0000}"/>
    <cellStyle name="Normal 3 2 2 2 2 2 2 2 3 2 3" xfId="31300" xr:uid="{00000000-0005-0000-0000-0000F72B0000}"/>
    <cellStyle name="Normal 3 2 2 2 2 2 2 2 3 3" xfId="11182" xr:uid="{00000000-0005-0000-0000-0000F82B0000}"/>
    <cellStyle name="Normal 3 2 2 2 2 2 2 2 3 3 2" xfId="41516" xr:uid="{00000000-0005-0000-0000-0000F92B0000}"/>
    <cellStyle name="Normal 3 2 2 2 2 2 2 2 3 3 3" xfId="26283" xr:uid="{00000000-0005-0000-0000-0000FA2B0000}"/>
    <cellStyle name="Normal 3 2 2 2 2 2 2 2 3 4" xfId="36503" xr:uid="{00000000-0005-0000-0000-0000FB2B0000}"/>
    <cellStyle name="Normal 3 2 2 2 2 2 2 2 3 5" xfId="21270" xr:uid="{00000000-0005-0000-0000-0000FC2B0000}"/>
    <cellStyle name="Normal 3 2 2 2 2 2 2 2 4" xfId="12860" xr:uid="{00000000-0005-0000-0000-0000FD2B0000}"/>
    <cellStyle name="Normal 3 2 2 2 2 2 2 2 4 2" xfId="43191" xr:uid="{00000000-0005-0000-0000-0000FE2B0000}"/>
    <cellStyle name="Normal 3 2 2 2 2 2 2 2 4 3" xfId="27958" xr:uid="{00000000-0005-0000-0000-0000FF2B0000}"/>
    <cellStyle name="Normal 3 2 2 2 2 2 2 2 5" xfId="7839" xr:uid="{00000000-0005-0000-0000-0000002C0000}"/>
    <cellStyle name="Normal 3 2 2 2 2 2 2 2 5 2" xfId="38174" xr:uid="{00000000-0005-0000-0000-0000012C0000}"/>
    <cellStyle name="Normal 3 2 2 2 2 2 2 2 5 3" xfId="22941" xr:uid="{00000000-0005-0000-0000-0000022C0000}"/>
    <cellStyle name="Normal 3 2 2 2 2 2 2 2 6" xfId="33162" xr:uid="{00000000-0005-0000-0000-0000032C0000}"/>
    <cellStyle name="Normal 3 2 2 2 2 2 2 2 7" xfId="17928" xr:uid="{00000000-0005-0000-0000-0000042C0000}"/>
    <cellStyle name="Normal 3 2 2 2 2 2 2 3" xfId="3621" xr:uid="{00000000-0005-0000-0000-0000052C0000}"/>
    <cellStyle name="Normal 3 2 2 2 2 2 2 3 2" xfId="13695" xr:uid="{00000000-0005-0000-0000-0000062C0000}"/>
    <cellStyle name="Normal 3 2 2 2 2 2 2 3 2 2" xfId="44026" xr:uid="{00000000-0005-0000-0000-0000072C0000}"/>
    <cellStyle name="Normal 3 2 2 2 2 2 2 3 2 3" xfId="28793" xr:uid="{00000000-0005-0000-0000-0000082C0000}"/>
    <cellStyle name="Normal 3 2 2 2 2 2 2 3 3" xfId="8675" xr:uid="{00000000-0005-0000-0000-0000092C0000}"/>
    <cellStyle name="Normal 3 2 2 2 2 2 2 3 3 2" xfId="39009" xr:uid="{00000000-0005-0000-0000-00000A2C0000}"/>
    <cellStyle name="Normal 3 2 2 2 2 2 2 3 3 3" xfId="23776" xr:uid="{00000000-0005-0000-0000-00000B2C0000}"/>
    <cellStyle name="Normal 3 2 2 2 2 2 2 3 4" xfId="33996" xr:uid="{00000000-0005-0000-0000-00000C2C0000}"/>
    <cellStyle name="Normal 3 2 2 2 2 2 2 3 5" xfId="18763" xr:uid="{00000000-0005-0000-0000-00000D2C0000}"/>
    <cellStyle name="Normal 3 2 2 2 2 2 2 4" xfId="5314" xr:uid="{00000000-0005-0000-0000-00000E2C0000}"/>
    <cellStyle name="Normal 3 2 2 2 2 2 2 4 2" xfId="15366" xr:uid="{00000000-0005-0000-0000-00000F2C0000}"/>
    <cellStyle name="Normal 3 2 2 2 2 2 2 4 2 2" xfId="45697" xr:uid="{00000000-0005-0000-0000-0000102C0000}"/>
    <cellStyle name="Normal 3 2 2 2 2 2 2 4 2 3" xfId="30464" xr:uid="{00000000-0005-0000-0000-0000112C0000}"/>
    <cellStyle name="Normal 3 2 2 2 2 2 2 4 3" xfId="10346" xr:uid="{00000000-0005-0000-0000-0000122C0000}"/>
    <cellStyle name="Normal 3 2 2 2 2 2 2 4 3 2" xfId="40680" xr:uid="{00000000-0005-0000-0000-0000132C0000}"/>
    <cellStyle name="Normal 3 2 2 2 2 2 2 4 3 3" xfId="25447" xr:uid="{00000000-0005-0000-0000-0000142C0000}"/>
    <cellStyle name="Normal 3 2 2 2 2 2 2 4 4" xfId="35667" xr:uid="{00000000-0005-0000-0000-0000152C0000}"/>
    <cellStyle name="Normal 3 2 2 2 2 2 2 4 5" xfId="20434" xr:uid="{00000000-0005-0000-0000-0000162C0000}"/>
    <cellStyle name="Normal 3 2 2 2 2 2 2 5" xfId="12024" xr:uid="{00000000-0005-0000-0000-0000172C0000}"/>
    <cellStyle name="Normal 3 2 2 2 2 2 2 5 2" xfId="42355" xr:uid="{00000000-0005-0000-0000-0000182C0000}"/>
    <cellStyle name="Normal 3 2 2 2 2 2 2 5 3" xfId="27122" xr:uid="{00000000-0005-0000-0000-0000192C0000}"/>
    <cellStyle name="Normal 3 2 2 2 2 2 2 6" xfId="7003" xr:uid="{00000000-0005-0000-0000-00001A2C0000}"/>
    <cellStyle name="Normal 3 2 2 2 2 2 2 6 2" xfId="37338" xr:uid="{00000000-0005-0000-0000-00001B2C0000}"/>
    <cellStyle name="Normal 3 2 2 2 2 2 2 6 3" xfId="22105" xr:uid="{00000000-0005-0000-0000-00001C2C0000}"/>
    <cellStyle name="Normal 3 2 2 2 2 2 2 7" xfId="32326" xr:uid="{00000000-0005-0000-0000-00001D2C0000}"/>
    <cellStyle name="Normal 3 2 2 2 2 2 2 8" xfId="17092" xr:uid="{00000000-0005-0000-0000-00001E2C0000}"/>
    <cellStyle name="Normal 3 2 2 2 2 2 3" xfId="2350" xr:uid="{00000000-0005-0000-0000-00001F2C0000}"/>
    <cellStyle name="Normal 3 2 2 2 2 2 3 2" xfId="4040" xr:uid="{00000000-0005-0000-0000-0000202C0000}"/>
    <cellStyle name="Normal 3 2 2 2 2 2 3 2 2" xfId="14113" xr:uid="{00000000-0005-0000-0000-0000212C0000}"/>
    <cellStyle name="Normal 3 2 2 2 2 2 3 2 2 2" xfId="44444" xr:uid="{00000000-0005-0000-0000-0000222C0000}"/>
    <cellStyle name="Normal 3 2 2 2 2 2 3 2 2 3" xfId="29211" xr:uid="{00000000-0005-0000-0000-0000232C0000}"/>
    <cellStyle name="Normal 3 2 2 2 2 2 3 2 3" xfId="9093" xr:uid="{00000000-0005-0000-0000-0000242C0000}"/>
    <cellStyle name="Normal 3 2 2 2 2 2 3 2 3 2" xfId="39427" xr:uid="{00000000-0005-0000-0000-0000252C0000}"/>
    <cellStyle name="Normal 3 2 2 2 2 2 3 2 3 3" xfId="24194" xr:uid="{00000000-0005-0000-0000-0000262C0000}"/>
    <cellStyle name="Normal 3 2 2 2 2 2 3 2 4" xfId="34414" xr:uid="{00000000-0005-0000-0000-0000272C0000}"/>
    <cellStyle name="Normal 3 2 2 2 2 2 3 2 5" xfId="19181" xr:uid="{00000000-0005-0000-0000-0000282C0000}"/>
    <cellStyle name="Normal 3 2 2 2 2 2 3 3" xfId="5732" xr:uid="{00000000-0005-0000-0000-0000292C0000}"/>
    <cellStyle name="Normal 3 2 2 2 2 2 3 3 2" xfId="15784" xr:uid="{00000000-0005-0000-0000-00002A2C0000}"/>
    <cellStyle name="Normal 3 2 2 2 2 2 3 3 2 2" xfId="46115" xr:uid="{00000000-0005-0000-0000-00002B2C0000}"/>
    <cellStyle name="Normal 3 2 2 2 2 2 3 3 2 3" xfId="30882" xr:uid="{00000000-0005-0000-0000-00002C2C0000}"/>
    <cellStyle name="Normal 3 2 2 2 2 2 3 3 3" xfId="10764" xr:uid="{00000000-0005-0000-0000-00002D2C0000}"/>
    <cellStyle name="Normal 3 2 2 2 2 2 3 3 3 2" xfId="41098" xr:uid="{00000000-0005-0000-0000-00002E2C0000}"/>
    <cellStyle name="Normal 3 2 2 2 2 2 3 3 3 3" xfId="25865" xr:uid="{00000000-0005-0000-0000-00002F2C0000}"/>
    <cellStyle name="Normal 3 2 2 2 2 2 3 3 4" xfId="36085" xr:uid="{00000000-0005-0000-0000-0000302C0000}"/>
    <cellStyle name="Normal 3 2 2 2 2 2 3 3 5" xfId="20852" xr:uid="{00000000-0005-0000-0000-0000312C0000}"/>
    <cellStyle name="Normal 3 2 2 2 2 2 3 4" xfId="12442" xr:uid="{00000000-0005-0000-0000-0000322C0000}"/>
    <cellStyle name="Normal 3 2 2 2 2 2 3 4 2" xfId="42773" xr:uid="{00000000-0005-0000-0000-0000332C0000}"/>
    <cellStyle name="Normal 3 2 2 2 2 2 3 4 3" xfId="27540" xr:uid="{00000000-0005-0000-0000-0000342C0000}"/>
    <cellStyle name="Normal 3 2 2 2 2 2 3 5" xfId="7421" xr:uid="{00000000-0005-0000-0000-0000352C0000}"/>
    <cellStyle name="Normal 3 2 2 2 2 2 3 5 2" xfId="37756" xr:uid="{00000000-0005-0000-0000-0000362C0000}"/>
    <cellStyle name="Normal 3 2 2 2 2 2 3 5 3" xfId="22523" xr:uid="{00000000-0005-0000-0000-0000372C0000}"/>
    <cellStyle name="Normal 3 2 2 2 2 2 3 6" xfId="32744" xr:uid="{00000000-0005-0000-0000-0000382C0000}"/>
    <cellStyle name="Normal 3 2 2 2 2 2 3 7" xfId="17510" xr:uid="{00000000-0005-0000-0000-0000392C0000}"/>
    <cellStyle name="Normal 3 2 2 2 2 2 4" xfId="3203" xr:uid="{00000000-0005-0000-0000-00003A2C0000}"/>
    <cellStyle name="Normal 3 2 2 2 2 2 4 2" xfId="13277" xr:uid="{00000000-0005-0000-0000-00003B2C0000}"/>
    <cellStyle name="Normal 3 2 2 2 2 2 4 2 2" xfId="43608" xr:uid="{00000000-0005-0000-0000-00003C2C0000}"/>
    <cellStyle name="Normal 3 2 2 2 2 2 4 2 3" xfId="28375" xr:uid="{00000000-0005-0000-0000-00003D2C0000}"/>
    <cellStyle name="Normal 3 2 2 2 2 2 4 3" xfId="8257" xr:uid="{00000000-0005-0000-0000-00003E2C0000}"/>
    <cellStyle name="Normal 3 2 2 2 2 2 4 3 2" xfId="38591" xr:uid="{00000000-0005-0000-0000-00003F2C0000}"/>
    <cellStyle name="Normal 3 2 2 2 2 2 4 3 3" xfId="23358" xr:uid="{00000000-0005-0000-0000-0000402C0000}"/>
    <cellStyle name="Normal 3 2 2 2 2 2 4 4" xfId="33578" xr:uid="{00000000-0005-0000-0000-0000412C0000}"/>
    <cellStyle name="Normal 3 2 2 2 2 2 4 5" xfId="18345" xr:uid="{00000000-0005-0000-0000-0000422C0000}"/>
    <cellStyle name="Normal 3 2 2 2 2 2 5" xfId="4896" xr:uid="{00000000-0005-0000-0000-0000432C0000}"/>
    <cellStyle name="Normal 3 2 2 2 2 2 5 2" xfId="14948" xr:uid="{00000000-0005-0000-0000-0000442C0000}"/>
    <cellStyle name="Normal 3 2 2 2 2 2 5 2 2" xfId="45279" xr:uid="{00000000-0005-0000-0000-0000452C0000}"/>
    <cellStyle name="Normal 3 2 2 2 2 2 5 2 3" xfId="30046" xr:uid="{00000000-0005-0000-0000-0000462C0000}"/>
    <cellStyle name="Normal 3 2 2 2 2 2 5 3" xfId="9928" xr:uid="{00000000-0005-0000-0000-0000472C0000}"/>
    <cellStyle name="Normal 3 2 2 2 2 2 5 3 2" xfId="40262" xr:uid="{00000000-0005-0000-0000-0000482C0000}"/>
    <cellStyle name="Normal 3 2 2 2 2 2 5 3 3" xfId="25029" xr:uid="{00000000-0005-0000-0000-0000492C0000}"/>
    <cellStyle name="Normal 3 2 2 2 2 2 5 4" xfId="35249" xr:uid="{00000000-0005-0000-0000-00004A2C0000}"/>
    <cellStyle name="Normal 3 2 2 2 2 2 5 5" xfId="20016" xr:uid="{00000000-0005-0000-0000-00004B2C0000}"/>
    <cellStyle name="Normal 3 2 2 2 2 2 6" xfId="11606" xr:uid="{00000000-0005-0000-0000-00004C2C0000}"/>
    <cellStyle name="Normal 3 2 2 2 2 2 6 2" xfId="41937" xr:uid="{00000000-0005-0000-0000-00004D2C0000}"/>
    <cellStyle name="Normal 3 2 2 2 2 2 6 3" xfId="26704" xr:uid="{00000000-0005-0000-0000-00004E2C0000}"/>
    <cellStyle name="Normal 3 2 2 2 2 2 7" xfId="6585" xr:uid="{00000000-0005-0000-0000-00004F2C0000}"/>
    <cellStyle name="Normal 3 2 2 2 2 2 7 2" xfId="36920" xr:uid="{00000000-0005-0000-0000-0000502C0000}"/>
    <cellStyle name="Normal 3 2 2 2 2 2 7 3" xfId="21687" xr:uid="{00000000-0005-0000-0000-0000512C0000}"/>
    <cellStyle name="Normal 3 2 2 2 2 2 8" xfId="31908" xr:uid="{00000000-0005-0000-0000-0000522C0000}"/>
    <cellStyle name="Normal 3 2 2 2 2 2 9" xfId="16674" xr:uid="{00000000-0005-0000-0000-0000532C0000}"/>
    <cellStyle name="Normal 3 2 2 2 2 3" xfId="1721" xr:uid="{00000000-0005-0000-0000-0000542C0000}"/>
    <cellStyle name="Normal 3 2 2 2 2 3 2" xfId="2560" xr:uid="{00000000-0005-0000-0000-0000552C0000}"/>
    <cellStyle name="Normal 3 2 2 2 2 3 2 2" xfId="4250" xr:uid="{00000000-0005-0000-0000-0000562C0000}"/>
    <cellStyle name="Normal 3 2 2 2 2 3 2 2 2" xfId="14323" xr:uid="{00000000-0005-0000-0000-0000572C0000}"/>
    <cellStyle name="Normal 3 2 2 2 2 3 2 2 2 2" xfId="44654" xr:uid="{00000000-0005-0000-0000-0000582C0000}"/>
    <cellStyle name="Normal 3 2 2 2 2 3 2 2 2 3" xfId="29421" xr:uid="{00000000-0005-0000-0000-0000592C0000}"/>
    <cellStyle name="Normal 3 2 2 2 2 3 2 2 3" xfId="9303" xr:uid="{00000000-0005-0000-0000-00005A2C0000}"/>
    <cellStyle name="Normal 3 2 2 2 2 3 2 2 3 2" xfId="39637" xr:uid="{00000000-0005-0000-0000-00005B2C0000}"/>
    <cellStyle name="Normal 3 2 2 2 2 3 2 2 3 3" xfId="24404" xr:uid="{00000000-0005-0000-0000-00005C2C0000}"/>
    <cellStyle name="Normal 3 2 2 2 2 3 2 2 4" xfId="34624" xr:uid="{00000000-0005-0000-0000-00005D2C0000}"/>
    <cellStyle name="Normal 3 2 2 2 2 3 2 2 5" xfId="19391" xr:uid="{00000000-0005-0000-0000-00005E2C0000}"/>
    <cellStyle name="Normal 3 2 2 2 2 3 2 3" xfId="5942" xr:uid="{00000000-0005-0000-0000-00005F2C0000}"/>
    <cellStyle name="Normal 3 2 2 2 2 3 2 3 2" xfId="15994" xr:uid="{00000000-0005-0000-0000-0000602C0000}"/>
    <cellStyle name="Normal 3 2 2 2 2 3 2 3 2 2" xfId="46325" xr:uid="{00000000-0005-0000-0000-0000612C0000}"/>
    <cellStyle name="Normal 3 2 2 2 2 3 2 3 2 3" xfId="31092" xr:uid="{00000000-0005-0000-0000-0000622C0000}"/>
    <cellStyle name="Normal 3 2 2 2 2 3 2 3 3" xfId="10974" xr:uid="{00000000-0005-0000-0000-0000632C0000}"/>
    <cellStyle name="Normal 3 2 2 2 2 3 2 3 3 2" xfId="41308" xr:uid="{00000000-0005-0000-0000-0000642C0000}"/>
    <cellStyle name="Normal 3 2 2 2 2 3 2 3 3 3" xfId="26075" xr:uid="{00000000-0005-0000-0000-0000652C0000}"/>
    <cellStyle name="Normal 3 2 2 2 2 3 2 3 4" xfId="36295" xr:uid="{00000000-0005-0000-0000-0000662C0000}"/>
    <cellStyle name="Normal 3 2 2 2 2 3 2 3 5" xfId="21062" xr:uid="{00000000-0005-0000-0000-0000672C0000}"/>
    <cellStyle name="Normal 3 2 2 2 2 3 2 4" xfId="12652" xr:uid="{00000000-0005-0000-0000-0000682C0000}"/>
    <cellStyle name="Normal 3 2 2 2 2 3 2 4 2" xfId="42983" xr:uid="{00000000-0005-0000-0000-0000692C0000}"/>
    <cellStyle name="Normal 3 2 2 2 2 3 2 4 3" xfId="27750" xr:uid="{00000000-0005-0000-0000-00006A2C0000}"/>
    <cellStyle name="Normal 3 2 2 2 2 3 2 5" xfId="7631" xr:uid="{00000000-0005-0000-0000-00006B2C0000}"/>
    <cellStyle name="Normal 3 2 2 2 2 3 2 5 2" xfId="37966" xr:uid="{00000000-0005-0000-0000-00006C2C0000}"/>
    <cellStyle name="Normal 3 2 2 2 2 3 2 5 3" xfId="22733" xr:uid="{00000000-0005-0000-0000-00006D2C0000}"/>
    <cellStyle name="Normal 3 2 2 2 2 3 2 6" xfId="32954" xr:uid="{00000000-0005-0000-0000-00006E2C0000}"/>
    <cellStyle name="Normal 3 2 2 2 2 3 2 7" xfId="17720" xr:uid="{00000000-0005-0000-0000-00006F2C0000}"/>
    <cellStyle name="Normal 3 2 2 2 2 3 3" xfId="3413" xr:uid="{00000000-0005-0000-0000-0000702C0000}"/>
    <cellStyle name="Normal 3 2 2 2 2 3 3 2" xfId="13487" xr:uid="{00000000-0005-0000-0000-0000712C0000}"/>
    <cellStyle name="Normal 3 2 2 2 2 3 3 2 2" xfId="43818" xr:uid="{00000000-0005-0000-0000-0000722C0000}"/>
    <cellStyle name="Normal 3 2 2 2 2 3 3 2 3" xfId="28585" xr:uid="{00000000-0005-0000-0000-0000732C0000}"/>
    <cellStyle name="Normal 3 2 2 2 2 3 3 3" xfId="8467" xr:uid="{00000000-0005-0000-0000-0000742C0000}"/>
    <cellStyle name="Normal 3 2 2 2 2 3 3 3 2" xfId="38801" xr:uid="{00000000-0005-0000-0000-0000752C0000}"/>
    <cellStyle name="Normal 3 2 2 2 2 3 3 3 3" xfId="23568" xr:uid="{00000000-0005-0000-0000-0000762C0000}"/>
    <cellStyle name="Normal 3 2 2 2 2 3 3 4" xfId="33788" xr:uid="{00000000-0005-0000-0000-0000772C0000}"/>
    <cellStyle name="Normal 3 2 2 2 2 3 3 5" xfId="18555" xr:uid="{00000000-0005-0000-0000-0000782C0000}"/>
    <cellStyle name="Normal 3 2 2 2 2 3 4" xfId="5106" xr:uid="{00000000-0005-0000-0000-0000792C0000}"/>
    <cellStyle name="Normal 3 2 2 2 2 3 4 2" xfId="15158" xr:uid="{00000000-0005-0000-0000-00007A2C0000}"/>
    <cellStyle name="Normal 3 2 2 2 2 3 4 2 2" xfId="45489" xr:uid="{00000000-0005-0000-0000-00007B2C0000}"/>
    <cellStyle name="Normal 3 2 2 2 2 3 4 2 3" xfId="30256" xr:uid="{00000000-0005-0000-0000-00007C2C0000}"/>
    <cellStyle name="Normal 3 2 2 2 2 3 4 3" xfId="10138" xr:uid="{00000000-0005-0000-0000-00007D2C0000}"/>
    <cellStyle name="Normal 3 2 2 2 2 3 4 3 2" xfId="40472" xr:uid="{00000000-0005-0000-0000-00007E2C0000}"/>
    <cellStyle name="Normal 3 2 2 2 2 3 4 3 3" xfId="25239" xr:uid="{00000000-0005-0000-0000-00007F2C0000}"/>
    <cellStyle name="Normal 3 2 2 2 2 3 4 4" xfId="35459" xr:uid="{00000000-0005-0000-0000-0000802C0000}"/>
    <cellStyle name="Normal 3 2 2 2 2 3 4 5" xfId="20226" xr:uid="{00000000-0005-0000-0000-0000812C0000}"/>
    <cellStyle name="Normal 3 2 2 2 2 3 5" xfId="11816" xr:uid="{00000000-0005-0000-0000-0000822C0000}"/>
    <cellStyle name="Normal 3 2 2 2 2 3 5 2" xfId="42147" xr:uid="{00000000-0005-0000-0000-0000832C0000}"/>
    <cellStyle name="Normal 3 2 2 2 2 3 5 3" xfId="26914" xr:uid="{00000000-0005-0000-0000-0000842C0000}"/>
    <cellStyle name="Normal 3 2 2 2 2 3 6" xfId="6795" xr:uid="{00000000-0005-0000-0000-0000852C0000}"/>
    <cellStyle name="Normal 3 2 2 2 2 3 6 2" xfId="37130" xr:uid="{00000000-0005-0000-0000-0000862C0000}"/>
    <cellStyle name="Normal 3 2 2 2 2 3 6 3" xfId="21897" xr:uid="{00000000-0005-0000-0000-0000872C0000}"/>
    <cellStyle name="Normal 3 2 2 2 2 3 7" xfId="32118" xr:uid="{00000000-0005-0000-0000-0000882C0000}"/>
    <cellStyle name="Normal 3 2 2 2 2 3 8" xfId="16884" xr:uid="{00000000-0005-0000-0000-0000892C0000}"/>
    <cellStyle name="Normal 3 2 2 2 2 4" xfId="2142" xr:uid="{00000000-0005-0000-0000-00008A2C0000}"/>
    <cellStyle name="Normal 3 2 2 2 2 4 2" xfId="3832" xr:uid="{00000000-0005-0000-0000-00008B2C0000}"/>
    <cellStyle name="Normal 3 2 2 2 2 4 2 2" xfId="13905" xr:uid="{00000000-0005-0000-0000-00008C2C0000}"/>
    <cellStyle name="Normal 3 2 2 2 2 4 2 2 2" xfId="44236" xr:uid="{00000000-0005-0000-0000-00008D2C0000}"/>
    <cellStyle name="Normal 3 2 2 2 2 4 2 2 3" xfId="29003" xr:uid="{00000000-0005-0000-0000-00008E2C0000}"/>
    <cellStyle name="Normal 3 2 2 2 2 4 2 3" xfId="8885" xr:uid="{00000000-0005-0000-0000-00008F2C0000}"/>
    <cellStyle name="Normal 3 2 2 2 2 4 2 3 2" xfId="39219" xr:uid="{00000000-0005-0000-0000-0000902C0000}"/>
    <cellStyle name="Normal 3 2 2 2 2 4 2 3 3" xfId="23986" xr:uid="{00000000-0005-0000-0000-0000912C0000}"/>
    <cellStyle name="Normal 3 2 2 2 2 4 2 4" xfId="34206" xr:uid="{00000000-0005-0000-0000-0000922C0000}"/>
    <cellStyle name="Normal 3 2 2 2 2 4 2 5" xfId="18973" xr:uid="{00000000-0005-0000-0000-0000932C0000}"/>
    <cellStyle name="Normal 3 2 2 2 2 4 3" xfId="5524" xr:uid="{00000000-0005-0000-0000-0000942C0000}"/>
    <cellStyle name="Normal 3 2 2 2 2 4 3 2" xfId="15576" xr:uid="{00000000-0005-0000-0000-0000952C0000}"/>
    <cellStyle name="Normal 3 2 2 2 2 4 3 2 2" xfId="45907" xr:uid="{00000000-0005-0000-0000-0000962C0000}"/>
    <cellStyle name="Normal 3 2 2 2 2 4 3 2 3" xfId="30674" xr:uid="{00000000-0005-0000-0000-0000972C0000}"/>
    <cellStyle name="Normal 3 2 2 2 2 4 3 3" xfId="10556" xr:uid="{00000000-0005-0000-0000-0000982C0000}"/>
    <cellStyle name="Normal 3 2 2 2 2 4 3 3 2" xfId="40890" xr:uid="{00000000-0005-0000-0000-0000992C0000}"/>
    <cellStyle name="Normal 3 2 2 2 2 4 3 3 3" xfId="25657" xr:uid="{00000000-0005-0000-0000-00009A2C0000}"/>
    <cellStyle name="Normal 3 2 2 2 2 4 3 4" xfId="35877" xr:uid="{00000000-0005-0000-0000-00009B2C0000}"/>
    <cellStyle name="Normal 3 2 2 2 2 4 3 5" xfId="20644" xr:uid="{00000000-0005-0000-0000-00009C2C0000}"/>
    <cellStyle name="Normal 3 2 2 2 2 4 4" xfId="12234" xr:uid="{00000000-0005-0000-0000-00009D2C0000}"/>
    <cellStyle name="Normal 3 2 2 2 2 4 4 2" xfId="42565" xr:uid="{00000000-0005-0000-0000-00009E2C0000}"/>
    <cellStyle name="Normal 3 2 2 2 2 4 4 3" xfId="27332" xr:uid="{00000000-0005-0000-0000-00009F2C0000}"/>
    <cellStyle name="Normal 3 2 2 2 2 4 5" xfId="7213" xr:uid="{00000000-0005-0000-0000-0000A02C0000}"/>
    <cellStyle name="Normal 3 2 2 2 2 4 5 2" xfId="37548" xr:uid="{00000000-0005-0000-0000-0000A12C0000}"/>
    <cellStyle name="Normal 3 2 2 2 2 4 5 3" xfId="22315" xr:uid="{00000000-0005-0000-0000-0000A22C0000}"/>
    <cellStyle name="Normal 3 2 2 2 2 4 6" xfId="32536" xr:uid="{00000000-0005-0000-0000-0000A32C0000}"/>
    <cellStyle name="Normal 3 2 2 2 2 4 7" xfId="17302" xr:uid="{00000000-0005-0000-0000-0000A42C0000}"/>
    <cellStyle name="Normal 3 2 2 2 2 5" xfId="2995" xr:uid="{00000000-0005-0000-0000-0000A52C0000}"/>
    <cellStyle name="Normal 3 2 2 2 2 5 2" xfId="13069" xr:uid="{00000000-0005-0000-0000-0000A62C0000}"/>
    <cellStyle name="Normal 3 2 2 2 2 5 2 2" xfId="43400" xr:uid="{00000000-0005-0000-0000-0000A72C0000}"/>
    <cellStyle name="Normal 3 2 2 2 2 5 2 3" xfId="28167" xr:uid="{00000000-0005-0000-0000-0000A82C0000}"/>
    <cellStyle name="Normal 3 2 2 2 2 5 3" xfId="8049" xr:uid="{00000000-0005-0000-0000-0000A92C0000}"/>
    <cellStyle name="Normal 3 2 2 2 2 5 3 2" xfId="38383" xr:uid="{00000000-0005-0000-0000-0000AA2C0000}"/>
    <cellStyle name="Normal 3 2 2 2 2 5 3 3" xfId="23150" xr:uid="{00000000-0005-0000-0000-0000AB2C0000}"/>
    <cellStyle name="Normal 3 2 2 2 2 5 4" xfId="33370" xr:uid="{00000000-0005-0000-0000-0000AC2C0000}"/>
    <cellStyle name="Normal 3 2 2 2 2 5 5" xfId="18137" xr:uid="{00000000-0005-0000-0000-0000AD2C0000}"/>
    <cellStyle name="Normal 3 2 2 2 2 6" xfId="4688" xr:uid="{00000000-0005-0000-0000-0000AE2C0000}"/>
    <cellStyle name="Normal 3 2 2 2 2 6 2" xfId="14740" xr:uid="{00000000-0005-0000-0000-0000AF2C0000}"/>
    <cellStyle name="Normal 3 2 2 2 2 6 2 2" xfId="45071" xr:uid="{00000000-0005-0000-0000-0000B02C0000}"/>
    <cellStyle name="Normal 3 2 2 2 2 6 2 3" xfId="29838" xr:uid="{00000000-0005-0000-0000-0000B12C0000}"/>
    <cellStyle name="Normal 3 2 2 2 2 6 3" xfId="9720" xr:uid="{00000000-0005-0000-0000-0000B22C0000}"/>
    <cellStyle name="Normal 3 2 2 2 2 6 3 2" xfId="40054" xr:uid="{00000000-0005-0000-0000-0000B32C0000}"/>
    <cellStyle name="Normal 3 2 2 2 2 6 3 3" xfId="24821" xr:uid="{00000000-0005-0000-0000-0000B42C0000}"/>
    <cellStyle name="Normal 3 2 2 2 2 6 4" xfId="35041" xr:uid="{00000000-0005-0000-0000-0000B52C0000}"/>
    <cellStyle name="Normal 3 2 2 2 2 6 5" xfId="19808" xr:uid="{00000000-0005-0000-0000-0000B62C0000}"/>
    <cellStyle name="Normal 3 2 2 2 2 7" xfId="11398" xr:uid="{00000000-0005-0000-0000-0000B72C0000}"/>
    <cellStyle name="Normal 3 2 2 2 2 7 2" xfId="41729" xr:uid="{00000000-0005-0000-0000-0000B82C0000}"/>
    <cellStyle name="Normal 3 2 2 2 2 7 3" xfId="26496" xr:uid="{00000000-0005-0000-0000-0000B92C0000}"/>
    <cellStyle name="Normal 3 2 2 2 2 8" xfId="6377" xr:uid="{00000000-0005-0000-0000-0000BA2C0000}"/>
    <cellStyle name="Normal 3 2 2 2 2 8 2" xfId="36712" xr:uid="{00000000-0005-0000-0000-0000BB2C0000}"/>
    <cellStyle name="Normal 3 2 2 2 2 8 3" xfId="21479" xr:uid="{00000000-0005-0000-0000-0000BC2C0000}"/>
    <cellStyle name="Normal 3 2 2 2 2 9" xfId="31700" xr:uid="{00000000-0005-0000-0000-0000BD2C0000}"/>
    <cellStyle name="Normal 3 2 2 2 3" xfId="1404" xr:uid="{00000000-0005-0000-0000-0000BE2C0000}"/>
    <cellStyle name="Normal 3 2 2 2 3 2" xfId="1825" xr:uid="{00000000-0005-0000-0000-0000BF2C0000}"/>
    <cellStyle name="Normal 3 2 2 2 3 2 2" xfId="2664" xr:uid="{00000000-0005-0000-0000-0000C02C0000}"/>
    <cellStyle name="Normal 3 2 2 2 3 2 2 2" xfId="4354" xr:uid="{00000000-0005-0000-0000-0000C12C0000}"/>
    <cellStyle name="Normal 3 2 2 2 3 2 2 2 2" xfId="14427" xr:uid="{00000000-0005-0000-0000-0000C22C0000}"/>
    <cellStyle name="Normal 3 2 2 2 3 2 2 2 2 2" xfId="44758" xr:uid="{00000000-0005-0000-0000-0000C32C0000}"/>
    <cellStyle name="Normal 3 2 2 2 3 2 2 2 2 3" xfId="29525" xr:uid="{00000000-0005-0000-0000-0000C42C0000}"/>
    <cellStyle name="Normal 3 2 2 2 3 2 2 2 3" xfId="9407" xr:uid="{00000000-0005-0000-0000-0000C52C0000}"/>
    <cellStyle name="Normal 3 2 2 2 3 2 2 2 3 2" xfId="39741" xr:uid="{00000000-0005-0000-0000-0000C62C0000}"/>
    <cellStyle name="Normal 3 2 2 2 3 2 2 2 3 3" xfId="24508" xr:uid="{00000000-0005-0000-0000-0000C72C0000}"/>
    <cellStyle name="Normal 3 2 2 2 3 2 2 2 4" xfId="34728" xr:uid="{00000000-0005-0000-0000-0000C82C0000}"/>
    <cellStyle name="Normal 3 2 2 2 3 2 2 2 5" xfId="19495" xr:uid="{00000000-0005-0000-0000-0000C92C0000}"/>
    <cellStyle name="Normal 3 2 2 2 3 2 2 3" xfId="6046" xr:uid="{00000000-0005-0000-0000-0000CA2C0000}"/>
    <cellStyle name="Normal 3 2 2 2 3 2 2 3 2" xfId="16098" xr:uid="{00000000-0005-0000-0000-0000CB2C0000}"/>
    <cellStyle name="Normal 3 2 2 2 3 2 2 3 2 2" xfId="46429" xr:uid="{00000000-0005-0000-0000-0000CC2C0000}"/>
    <cellStyle name="Normal 3 2 2 2 3 2 2 3 2 3" xfId="31196" xr:uid="{00000000-0005-0000-0000-0000CD2C0000}"/>
    <cellStyle name="Normal 3 2 2 2 3 2 2 3 3" xfId="11078" xr:uid="{00000000-0005-0000-0000-0000CE2C0000}"/>
    <cellStyle name="Normal 3 2 2 2 3 2 2 3 3 2" xfId="41412" xr:uid="{00000000-0005-0000-0000-0000CF2C0000}"/>
    <cellStyle name="Normal 3 2 2 2 3 2 2 3 3 3" xfId="26179" xr:uid="{00000000-0005-0000-0000-0000D02C0000}"/>
    <cellStyle name="Normal 3 2 2 2 3 2 2 3 4" xfId="36399" xr:uid="{00000000-0005-0000-0000-0000D12C0000}"/>
    <cellStyle name="Normal 3 2 2 2 3 2 2 3 5" xfId="21166" xr:uid="{00000000-0005-0000-0000-0000D22C0000}"/>
    <cellStyle name="Normal 3 2 2 2 3 2 2 4" xfId="12756" xr:uid="{00000000-0005-0000-0000-0000D32C0000}"/>
    <cellStyle name="Normal 3 2 2 2 3 2 2 4 2" xfId="43087" xr:uid="{00000000-0005-0000-0000-0000D42C0000}"/>
    <cellStyle name="Normal 3 2 2 2 3 2 2 4 3" xfId="27854" xr:uid="{00000000-0005-0000-0000-0000D52C0000}"/>
    <cellStyle name="Normal 3 2 2 2 3 2 2 5" xfId="7735" xr:uid="{00000000-0005-0000-0000-0000D62C0000}"/>
    <cellStyle name="Normal 3 2 2 2 3 2 2 5 2" xfId="38070" xr:uid="{00000000-0005-0000-0000-0000D72C0000}"/>
    <cellStyle name="Normal 3 2 2 2 3 2 2 5 3" xfId="22837" xr:uid="{00000000-0005-0000-0000-0000D82C0000}"/>
    <cellStyle name="Normal 3 2 2 2 3 2 2 6" xfId="33058" xr:uid="{00000000-0005-0000-0000-0000D92C0000}"/>
    <cellStyle name="Normal 3 2 2 2 3 2 2 7" xfId="17824" xr:uid="{00000000-0005-0000-0000-0000DA2C0000}"/>
    <cellStyle name="Normal 3 2 2 2 3 2 3" xfId="3517" xr:uid="{00000000-0005-0000-0000-0000DB2C0000}"/>
    <cellStyle name="Normal 3 2 2 2 3 2 3 2" xfId="13591" xr:uid="{00000000-0005-0000-0000-0000DC2C0000}"/>
    <cellStyle name="Normal 3 2 2 2 3 2 3 2 2" xfId="43922" xr:uid="{00000000-0005-0000-0000-0000DD2C0000}"/>
    <cellStyle name="Normal 3 2 2 2 3 2 3 2 3" xfId="28689" xr:uid="{00000000-0005-0000-0000-0000DE2C0000}"/>
    <cellStyle name="Normal 3 2 2 2 3 2 3 3" xfId="8571" xr:uid="{00000000-0005-0000-0000-0000DF2C0000}"/>
    <cellStyle name="Normal 3 2 2 2 3 2 3 3 2" xfId="38905" xr:uid="{00000000-0005-0000-0000-0000E02C0000}"/>
    <cellStyle name="Normal 3 2 2 2 3 2 3 3 3" xfId="23672" xr:uid="{00000000-0005-0000-0000-0000E12C0000}"/>
    <cellStyle name="Normal 3 2 2 2 3 2 3 4" xfId="33892" xr:uid="{00000000-0005-0000-0000-0000E22C0000}"/>
    <cellStyle name="Normal 3 2 2 2 3 2 3 5" xfId="18659" xr:uid="{00000000-0005-0000-0000-0000E32C0000}"/>
    <cellStyle name="Normal 3 2 2 2 3 2 4" xfId="5210" xr:uid="{00000000-0005-0000-0000-0000E42C0000}"/>
    <cellStyle name="Normal 3 2 2 2 3 2 4 2" xfId="15262" xr:uid="{00000000-0005-0000-0000-0000E52C0000}"/>
    <cellStyle name="Normal 3 2 2 2 3 2 4 2 2" xfId="45593" xr:uid="{00000000-0005-0000-0000-0000E62C0000}"/>
    <cellStyle name="Normal 3 2 2 2 3 2 4 2 3" xfId="30360" xr:uid="{00000000-0005-0000-0000-0000E72C0000}"/>
    <cellStyle name="Normal 3 2 2 2 3 2 4 3" xfId="10242" xr:uid="{00000000-0005-0000-0000-0000E82C0000}"/>
    <cellStyle name="Normal 3 2 2 2 3 2 4 3 2" xfId="40576" xr:uid="{00000000-0005-0000-0000-0000E92C0000}"/>
    <cellStyle name="Normal 3 2 2 2 3 2 4 3 3" xfId="25343" xr:uid="{00000000-0005-0000-0000-0000EA2C0000}"/>
    <cellStyle name="Normal 3 2 2 2 3 2 4 4" xfId="35563" xr:uid="{00000000-0005-0000-0000-0000EB2C0000}"/>
    <cellStyle name="Normal 3 2 2 2 3 2 4 5" xfId="20330" xr:uid="{00000000-0005-0000-0000-0000EC2C0000}"/>
    <cellStyle name="Normal 3 2 2 2 3 2 5" xfId="11920" xr:uid="{00000000-0005-0000-0000-0000ED2C0000}"/>
    <cellStyle name="Normal 3 2 2 2 3 2 5 2" xfId="42251" xr:uid="{00000000-0005-0000-0000-0000EE2C0000}"/>
    <cellStyle name="Normal 3 2 2 2 3 2 5 3" xfId="27018" xr:uid="{00000000-0005-0000-0000-0000EF2C0000}"/>
    <cellStyle name="Normal 3 2 2 2 3 2 6" xfId="6899" xr:uid="{00000000-0005-0000-0000-0000F02C0000}"/>
    <cellStyle name="Normal 3 2 2 2 3 2 6 2" xfId="37234" xr:uid="{00000000-0005-0000-0000-0000F12C0000}"/>
    <cellStyle name="Normal 3 2 2 2 3 2 6 3" xfId="22001" xr:uid="{00000000-0005-0000-0000-0000F22C0000}"/>
    <cellStyle name="Normal 3 2 2 2 3 2 7" xfId="32222" xr:uid="{00000000-0005-0000-0000-0000F32C0000}"/>
    <cellStyle name="Normal 3 2 2 2 3 2 8" xfId="16988" xr:uid="{00000000-0005-0000-0000-0000F42C0000}"/>
    <cellStyle name="Normal 3 2 2 2 3 3" xfId="2246" xr:uid="{00000000-0005-0000-0000-0000F52C0000}"/>
    <cellStyle name="Normal 3 2 2 2 3 3 2" xfId="3936" xr:uid="{00000000-0005-0000-0000-0000F62C0000}"/>
    <cellStyle name="Normal 3 2 2 2 3 3 2 2" xfId="14009" xr:uid="{00000000-0005-0000-0000-0000F72C0000}"/>
    <cellStyle name="Normal 3 2 2 2 3 3 2 2 2" xfId="44340" xr:uid="{00000000-0005-0000-0000-0000F82C0000}"/>
    <cellStyle name="Normal 3 2 2 2 3 3 2 2 3" xfId="29107" xr:uid="{00000000-0005-0000-0000-0000F92C0000}"/>
    <cellStyle name="Normal 3 2 2 2 3 3 2 3" xfId="8989" xr:uid="{00000000-0005-0000-0000-0000FA2C0000}"/>
    <cellStyle name="Normal 3 2 2 2 3 3 2 3 2" xfId="39323" xr:uid="{00000000-0005-0000-0000-0000FB2C0000}"/>
    <cellStyle name="Normal 3 2 2 2 3 3 2 3 3" xfId="24090" xr:uid="{00000000-0005-0000-0000-0000FC2C0000}"/>
    <cellStyle name="Normal 3 2 2 2 3 3 2 4" xfId="34310" xr:uid="{00000000-0005-0000-0000-0000FD2C0000}"/>
    <cellStyle name="Normal 3 2 2 2 3 3 2 5" xfId="19077" xr:uid="{00000000-0005-0000-0000-0000FE2C0000}"/>
    <cellStyle name="Normal 3 2 2 2 3 3 3" xfId="5628" xr:uid="{00000000-0005-0000-0000-0000FF2C0000}"/>
    <cellStyle name="Normal 3 2 2 2 3 3 3 2" xfId="15680" xr:uid="{00000000-0005-0000-0000-0000002D0000}"/>
    <cellStyle name="Normal 3 2 2 2 3 3 3 2 2" xfId="46011" xr:uid="{00000000-0005-0000-0000-0000012D0000}"/>
    <cellStyle name="Normal 3 2 2 2 3 3 3 2 3" xfId="30778" xr:uid="{00000000-0005-0000-0000-0000022D0000}"/>
    <cellStyle name="Normal 3 2 2 2 3 3 3 3" xfId="10660" xr:uid="{00000000-0005-0000-0000-0000032D0000}"/>
    <cellStyle name="Normal 3 2 2 2 3 3 3 3 2" xfId="40994" xr:uid="{00000000-0005-0000-0000-0000042D0000}"/>
    <cellStyle name="Normal 3 2 2 2 3 3 3 3 3" xfId="25761" xr:uid="{00000000-0005-0000-0000-0000052D0000}"/>
    <cellStyle name="Normal 3 2 2 2 3 3 3 4" xfId="35981" xr:uid="{00000000-0005-0000-0000-0000062D0000}"/>
    <cellStyle name="Normal 3 2 2 2 3 3 3 5" xfId="20748" xr:uid="{00000000-0005-0000-0000-0000072D0000}"/>
    <cellStyle name="Normal 3 2 2 2 3 3 4" xfId="12338" xr:uid="{00000000-0005-0000-0000-0000082D0000}"/>
    <cellStyle name="Normal 3 2 2 2 3 3 4 2" xfId="42669" xr:uid="{00000000-0005-0000-0000-0000092D0000}"/>
    <cellStyle name="Normal 3 2 2 2 3 3 4 3" xfId="27436" xr:uid="{00000000-0005-0000-0000-00000A2D0000}"/>
    <cellStyle name="Normal 3 2 2 2 3 3 5" xfId="7317" xr:uid="{00000000-0005-0000-0000-00000B2D0000}"/>
    <cellStyle name="Normal 3 2 2 2 3 3 5 2" xfId="37652" xr:uid="{00000000-0005-0000-0000-00000C2D0000}"/>
    <cellStyle name="Normal 3 2 2 2 3 3 5 3" xfId="22419" xr:uid="{00000000-0005-0000-0000-00000D2D0000}"/>
    <cellStyle name="Normal 3 2 2 2 3 3 6" xfId="32640" xr:uid="{00000000-0005-0000-0000-00000E2D0000}"/>
    <cellStyle name="Normal 3 2 2 2 3 3 7" xfId="17406" xr:uid="{00000000-0005-0000-0000-00000F2D0000}"/>
    <cellStyle name="Normal 3 2 2 2 3 4" xfId="3099" xr:uid="{00000000-0005-0000-0000-0000102D0000}"/>
    <cellStyle name="Normal 3 2 2 2 3 4 2" xfId="13173" xr:uid="{00000000-0005-0000-0000-0000112D0000}"/>
    <cellStyle name="Normal 3 2 2 2 3 4 2 2" xfId="43504" xr:uid="{00000000-0005-0000-0000-0000122D0000}"/>
    <cellStyle name="Normal 3 2 2 2 3 4 2 3" xfId="28271" xr:uid="{00000000-0005-0000-0000-0000132D0000}"/>
    <cellStyle name="Normal 3 2 2 2 3 4 3" xfId="8153" xr:uid="{00000000-0005-0000-0000-0000142D0000}"/>
    <cellStyle name="Normal 3 2 2 2 3 4 3 2" xfId="38487" xr:uid="{00000000-0005-0000-0000-0000152D0000}"/>
    <cellStyle name="Normal 3 2 2 2 3 4 3 3" xfId="23254" xr:uid="{00000000-0005-0000-0000-0000162D0000}"/>
    <cellStyle name="Normal 3 2 2 2 3 4 4" xfId="33474" xr:uid="{00000000-0005-0000-0000-0000172D0000}"/>
    <cellStyle name="Normal 3 2 2 2 3 4 5" xfId="18241" xr:uid="{00000000-0005-0000-0000-0000182D0000}"/>
    <cellStyle name="Normal 3 2 2 2 3 5" xfId="4792" xr:uid="{00000000-0005-0000-0000-0000192D0000}"/>
    <cellStyle name="Normal 3 2 2 2 3 5 2" xfId="14844" xr:uid="{00000000-0005-0000-0000-00001A2D0000}"/>
    <cellStyle name="Normal 3 2 2 2 3 5 2 2" xfId="45175" xr:uid="{00000000-0005-0000-0000-00001B2D0000}"/>
    <cellStyle name="Normal 3 2 2 2 3 5 2 3" xfId="29942" xr:uid="{00000000-0005-0000-0000-00001C2D0000}"/>
    <cellStyle name="Normal 3 2 2 2 3 5 3" xfId="9824" xr:uid="{00000000-0005-0000-0000-00001D2D0000}"/>
    <cellStyle name="Normal 3 2 2 2 3 5 3 2" xfId="40158" xr:uid="{00000000-0005-0000-0000-00001E2D0000}"/>
    <cellStyle name="Normal 3 2 2 2 3 5 3 3" xfId="24925" xr:uid="{00000000-0005-0000-0000-00001F2D0000}"/>
    <cellStyle name="Normal 3 2 2 2 3 5 4" xfId="35145" xr:uid="{00000000-0005-0000-0000-0000202D0000}"/>
    <cellStyle name="Normal 3 2 2 2 3 5 5" xfId="19912" xr:uid="{00000000-0005-0000-0000-0000212D0000}"/>
    <cellStyle name="Normal 3 2 2 2 3 6" xfId="11502" xr:uid="{00000000-0005-0000-0000-0000222D0000}"/>
    <cellStyle name="Normal 3 2 2 2 3 6 2" xfId="41833" xr:uid="{00000000-0005-0000-0000-0000232D0000}"/>
    <cellStyle name="Normal 3 2 2 2 3 6 3" xfId="26600" xr:uid="{00000000-0005-0000-0000-0000242D0000}"/>
    <cellStyle name="Normal 3 2 2 2 3 7" xfId="6481" xr:uid="{00000000-0005-0000-0000-0000252D0000}"/>
    <cellStyle name="Normal 3 2 2 2 3 7 2" xfId="36816" xr:uid="{00000000-0005-0000-0000-0000262D0000}"/>
    <cellStyle name="Normal 3 2 2 2 3 7 3" xfId="21583" xr:uid="{00000000-0005-0000-0000-0000272D0000}"/>
    <cellStyle name="Normal 3 2 2 2 3 8" xfId="31804" xr:uid="{00000000-0005-0000-0000-0000282D0000}"/>
    <cellStyle name="Normal 3 2 2 2 3 9" xfId="16570" xr:uid="{00000000-0005-0000-0000-0000292D0000}"/>
    <cellStyle name="Normal 3 2 2 2 4" xfId="1617" xr:uid="{00000000-0005-0000-0000-00002A2D0000}"/>
    <cellStyle name="Normal 3 2 2 2 4 2" xfId="2456" xr:uid="{00000000-0005-0000-0000-00002B2D0000}"/>
    <cellStyle name="Normal 3 2 2 2 4 2 2" xfId="4146" xr:uid="{00000000-0005-0000-0000-00002C2D0000}"/>
    <cellStyle name="Normal 3 2 2 2 4 2 2 2" xfId="14219" xr:uid="{00000000-0005-0000-0000-00002D2D0000}"/>
    <cellStyle name="Normal 3 2 2 2 4 2 2 2 2" xfId="44550" xr:uid="{00000000-0005-0000-0000-00002E2D0000}"/>
    <cellStyle name="Normal 3 2 2 2 4 2 2 2 3" xfId="29317" xr:uid="{00000000-0005-0000-0000-00002F2D0000}"/>
    <cellStyle name="Normal 3 2 2 2 4 2 2 3" xfId="9199" xr:uid="{00000000-0005-0000-0000-0000302D0000}"/>
    <cellStyle name="Normal 3 2 2 2 4 2 2 3 2" xfId="39533" xr:uid="{00000000-0005-0000-0000-0000312D0000}"/>
    <cellStyle name="Normal 3 2 2 2 4 2 2 3 3" xfId="24300" xr:uid="{00000000-0005-0000-0000-0000322D0000}"/>
    <cellStyle name="Normal 3 2 2 2 4 2 2 4" xfId="34520" xr:uid="{00000000-0005-0000-0000-0000332D0000}"/>
    <cellStyle name="Normal 3 2 2 2 4 2 2 5" xfId="19287" xr:uid="{00000000-0005-0000-0000-0000342D0000}"/>
    <cellStyle name="Normal 3 2 2 2 4 2 3" xfId="5838" xr:uid="{00000000-0005-0000-0000-0000352D0000}"/>
    <cellStyle name="Normal 3 2 2 2 4 2 3 2" xfId="15890" xr:uid="{00000000-0005-0000-0000-0000362D0000}"/>
    <cellStyle name="Normal 3 2 2 2 4 2 3 2 2" xfId="46221" xr:uid="{00000000-0005-0000-0000-0000372D0000}"/>
    <cellStyle name="Normal 3 2 2 2 4 2 3 2 3" xfId="30988" xr:uid="{00000000-0005-0000-0000-0000382D0000}"/>
    <cellStyle name="Normal 3 2 2 2 4 2 3 3" xfId="10870" xr:uid="{00000000-0005-0000-0000-0000392D0000}"/>
    <cellStyle name="Normal 3 2 2 2 4 2 3 3 2" xfId="41204" xr:uid="{00000000-0005-0000-0000-00003A2D0000}"/>
    <cellStyle name="Normal 3 2 2 2 4 2 3 3 3" xfId="25971" xr:uid="{00000000-0005-0000-0000-00003B2D0000}"/>
    <cellStyle name="Normal 3 2 2 2 4 2 3 4" xfId="36191" xr:uid="{00000000-0005-0000-0000-00003C2D0000}"/>
    <cellStyle name="Normal 3 2 2 2 4 2 3 5" xfId="20958" xr:uid="{00000000-0005-0000-0000-00003D2D0000}"/>
    <cellStyle name="Normal 3 2 2 2 4 2 4" xfId="12548" xr:uid="{00000000-0005-0000-0000-00003E2D0000}"/>
    <cellStyle name="Normal 3 2 2 2 4 2 4 2" xfId="42879" xr:uid="{00000000-0005-0000-0000-00003F2D0000}"/>
    <cellStyle name="Normal 3 2 2 2 4 2 4 3" xfId="27646" xr:uid="{00000000-0005-0000-0000-0000402D0000}"/>
    <cellStyle name="Normal 3 2 2 2 4 2 5" xfId="7527" xr:uid="{00000000-0005-0000-0000-0000412D0000}"/>
    <cellStyle name="Normal 3 2 2 2 4 2 5 2" xfId="37862" xr:uid="{00000000-0005-0000-0000-0000422D0000}"/>
    <cellStyle name="Normal 3 2 2 2 4 2 5 3" xfId="22629" xr:uid="{00000000-0005-0000-0000-0000432D0000}"/>
    <cellStyle name="Normal 3 2 2 2 4 2 6" xfId="32850" xr:uid="{00000000-0005-0000-0000-0000442D0000}"/>
    <cellStyle name="Normal 3 2 2 2 4 2 7" xfId="17616" xr:uid="{00000000-0005-0000-0000-0000452D0000}"/>
    <cellStyle name="Normal 3 2 2 2 4 3" xfId="3309" xr:uid="{00000000-0005-0000-0000-0000462D0000}"/>
    <cellStyle name="Normal 3 2 2 2 4 3 2" xfId="13383" xr:uid="{00000000-0005-0000-0000-0000472D0000}"/>
    <cellStyle name="Normal 3 2 2 2 4 3 2 2" xfId="43714" xr:uid="{00000000-0005-0000-0000-0000482D0000}"/>
    <cellStyle name="Normal 3 2 2 2 4 3 2 3" xfId="28481" xr:uid="{00000000-0005-0000-0000-0000492D0000}"/>
    <cellStyle name="Normal 3 2 2 2 4 3 3" xfId="8363" xr:uid="{00000000-0005-0000-0000-00004A2D0000}"/>
    <cellStyle name="Normal 3 2 2 2 4 3 3 2" xfId="38697" xr:uid="{00000000-0005-0000-0000-00004B2D0000}"/>
    <cellStyle name="Normal 3 2 2 2 4 3 3 3" xfId="23464" xr:uid="{00000000-0005-0000-0000-00004C2D0000}"/>
    <cellStyle name="Normal 3 2 2 2 4 3 4" xfId="33684" xr:uid="{00000000-0005-0000-0000-00004D2D0000}"/>
    <cellStyle name="Normal 3 2 2 2 4 3 5" xfId="18451" xr:uid="{00000000-0005-0000-0000-00004E2D0000}"/>
    <cellStyle name="Normal 3 2 2 2 4 4" xfId="5002" xr:uid="{00000000-0005-0000-0000-00004F2D0000}"/>
    <cellStyle name="Normal 3 2 2 2 4 4 2" xfId="15054" xr:uid="{00000000-0005-0000-0000-0000502D0000}"/>
    <cellStyle name="Normal 3 2 2 2 4 4 2 2" xfId="45385" xr:uid="{00000000-0005-0000-0000-0000512D0000}"/>
    <cellStyle name="Normal 3 2 2 2 4 4 2 3" xfId="30152" xr:uid="{00000000-0005-0000-0000-0000522D0000}"/>
    <cellStyle name="Normal 3 2 2 2 4 4 3" xfId="10034" xr:uid="{00000000-0005-0000-0000-0000532D0000}"/>
    <cellStyle name="Normal 3 2 2 2 4 4 3 2" xfId="40368" xr:uid="{00000000-0005-0000-0000-0000542D0000}"/>
    <cellStyle name="Normal 3 2 2 2 4 4 3 3" xfId="25135" xr:uid="{00000000-0005-0000-0000-0000552D0000}"/>
    <cellStyle name="Normal 3 2 2 2 4 4 4" xfId="35355" xr:uid="{00000000-0005-0000-0000-0000562D0000}"/>
    <cellStyle name="Normal 3 2 2 2 4 4 5" xfId="20122" xr:uid="{00000000-0005-0000-0000-0000572D0000}"/>
    <cellStyle name="Normal 3 2 2 2 4 5" xfId="11712" xr:uid="{00000000-0005-0000-0000-0000582D0000}"/>
    <cellStyle name="Normal 3 2 2 2 4 5 2" xfId="42043" xr:uid="{00000000-0005-0000-0000-0000592D0000}"/>
    <cellStyle name="Normal 3 2 2 2 4 5 3" xfId="26810" xr:uid="{00000000-0005-0000-0000-00005A2D0000}"/>
    <cellStyle name="Normal 3 2 2 2 4 6" xfId="6691" xr:uid="{00000000-0005-0000-0000-00005B2D0000}"/>
    <cellStyle name="Normal 3 2 2 2 4 6 2" xfId="37026" xr:uid="{00000000-0005-0000-0000-00005C2D0000}"/>
    <cellStyle name="Normal 3 2 2 2 4 6 3" xfId="21793" xr:uid="{00000000-0005-0000-0000-00005D2D0000}"/>
    <cellStyle name="Normal 3 2 2 2 4 7" xfId="32014" xr:uid="{00000000-0005-0000-0000-00005E2D0000}"/>
    <cellStyle name="Normal 3 2 2 2 4 8" xfId="16780" xr:uid="{00000000-0005-0000-0000-00005F2D0000}"/>
    <cellStyle name="Normal 3 2 2 2 5" xfId="2038" xr:uid="{00000000-0005-0000-0000-0000602D0000}"/>
    <cellStyle name="Normal 3 2 2 2 5 2" xfId="3728" xr:uid="{00000000-0005-0000-0000-0000612D0000}"/>
    <cellStyle name="Normal 3 2 2 2 5 2 2" xfId="13801" xr:uid="{00000000-0005-0000-0000-0000622D0000}"/>
    <cellStyle name="Normal 3 2 2 2 5 2 2 2" xfId="44132" xr:uid="{00000000-0005-0000-0000-0000632D0000}"/>
    <cellStyle name="Normal 3 2 2 2 5 2 2 3" xfId="28899" xr:uid="{00000000-0005-0000-0000-0000642D0000}"/>
    <cellStyle name="Normal 3 2 2 2 5 2 3" xfId="8781" xr:uid="{00000000-0005-0000-0000-0000652D0000}"/>
    <cellStyle name="Normal 3 2 2 2 5 2 3 2" xfId="39115" xr:uid="{00000000-0005-0000-0000-0000662D0000}"/>
    <cellStyle name="Normal 3 2 2 2 5 2 3 3" xfId="23882" xr:uid="{00000000-0005-0000-0000-0000672D0000}"/>
    <cellStyle name="Normal 3 2 2 2 5 2 4" xfId="34102" xr:uid="{00000000-0005-0000-0000-0000682D0000}"/>
    <cellStyle name="Normal 3 2 2 2 5 2 5" xfId="18869" xr:uid="{00000000-0005-0000-0000-0000692D0000}"/>
    <cellStyle name="Normal 3 2 2 2 5 3" xfId="5420" xr:uid="{00000000-0005-0000-0000-00006A2D0000}"/>
    <cellStyle name="Normal 3 2 2 2 5 3 2" xfId="15472" xr:uid="{00000000-0005-0000-0000-00006B2D0000}"/>
    <cellStyle name="Normal 3 2 2 2 5 3 2 2" xfId="45803" xr:uid="{00000000-0005-0000-0000-00006C2D0000}"/>
    <cellStyle name="Normal 3 2 2 2 5 3 2 3" xfId="30570" xr:uid="{00000000-0005-0000-0000-00006D2D0000}"/>
    <cellStyle name="Normal 3 2 2 2 5 3 3" xfId="10452" xr:uid="{00000000-0005-0000-0000-00006E2D0000}"/>
    <cellStyle name="Normal 3 2 2 2 5 3 3 2" xfId="40786" xr:uid="{00000000-0005-0000-0000-00006F2D0000}"/>
    <cellStyle name="Normal 3 2 2 2 5 3 3 3" xfId="25553" xr:uid="{00000000-0005-0000-0000-0000702D0000}"/>
    <cellStyle name="Normal 3 2 2 2 5 3 4" xfId="35773" xr:uid="{00000000-0005-0000-0000-0000712D0000}"/>
    <cellStyle name="Normal 3 2 2 2 5 3 5" xfId="20540" xr:uid="{00000000-0005-0000-0000-0000722D0000}"/>
    <cellStyle name="Normal 3 2 2 2 5 4" xfId="12130" xr:uid="{00000000-0005-0000-0000-0000732D0000}"/>
    <cellStyle name="Normal 3 2 2 2 5 4 2" xfId="42461" xr:uid="{00000000-0005-0000-0000-0000742D0000}"/>
    <cellStyle name="Normal 3 2 2 2 5 4 3" xfId="27228" xr:uid="{00000000-0005-0000-0000-0000752D0000}"/>
    <cellStyle name="Normal 3 2 2 2 5 5" xfId="7109" xr:uid="{00000000-0005-0000-0000-0000762D0000}"/>
    <cellStyle name="Normal 3 2 2 2 5 5 2" xfId="37444" xr:uid="{00000000-0005-0000-0000-0000772D0000}"/>
    <cellStyle name="Normal 3 2 2 2 5 5 3" xfId="22211" xr:uid="{00000000-0005-0000-0000-0000782D0000}"/>
    <cellStyle name="Normal 3 2 2 2 5 6" xfId="32432" xr:uid="{00000000-0005-0000-0000-0000792D0000}"/>
    <cellStyle name="Normal 3 2 2 2 5 7" xfId="17198" xr:uid="{00000000-0005-0000-0000-00007A2D0000}"/>
    <cellStyle name="Normal 3 2 2 2 6" xfId="2891" xr:uid="{00000000-0005-0000-0000-00007B2D0000}"/>
    <cellStyle name="Normal 3 2 2 2 6 2" xfId="12965" xr:uid="{00000000-0005-0000-0000-00007C2D0000}"/>
    <cellStyle name="Normal 3 2 2 2 6 2 2" xfId="43296" xr:uid="{00000000-0005-0000-0000-00007D2D0000}"/>
    <cellStyle name="Normal 3 2 2 2 6 2 3" xfId="28063" xr:uid="{00000000-0005-0000-0000-00007E2D0000}"/>
    <cellStyle name="Normal 3 2 2 2 6 3" xfId="7945" xr:uid="{00000000-0005-0000-0000-00007F2D0000}"/>
    <cellStyle name="Normal 3 2 2 2 6 3 2" xfId="38279" xr:uid="{00000000-0005-0000-0000-0000802D0000}"/>
    <cellStyle name="Normal 3 2 2 2 6 3 3" xfId="23046" xr:uid="{00000000-0005-0000-0000-0000812D0000}"/>
    <cellStyle name="Normal 3 2 2 2 6 4" xfId="33266" xr:uid="{00000000-0005-0000-0000-0000822D0000}"/>
    <cellStyle name="Normal 3 2 2 2 6 5" xfId="18033" xr:uid="{00000000-0005-0000-0000-0000832D0000}"/>
    <cellStyle name="Normal 3 2 2 2 7" xfId="4584" xr:uid="{00000000-0005-0000-0000-0000842D0000}"/>
    <cellStyle name="Normal 3 2 2 2 7 2" xfId="14636" xr:uid="{00000000-0005-0000-0000-0000852D0000}"/>
    <cellStyle name="Normal 3 2 2 2 7 2 2" xfId="44967" xr:uid="{00000000-0005-0000-0000-0000862D0000}"/>
    <cellStyle name="Normal 3 2 2 2 7 2 3" xfId="29734" xr:uid="{00000000-0005-0000-0000-0000872D0000}"/>
    <cellStyle name="Normal 3 2 2 2 7 3" xfId="9616" xr:uid="{00000000-0005-0000-0000-0000882D0000}"/>
    <cellStyle name="Normal 3 2 2 2 7 3 2" xfId="39950" xr:uid="{00000000-0005-0000-0000-0000892D0000}"/>
    <cellStyle name="Normal 3 2 2 2 7 3 3" xfId="24717" xr:uid="{00000000-0005-0000-0000-00008A2D0000}"/>
    <cellStyle name="Normal 3 2 2 2 7 4" xfId="34937" xr:uid="{00000000-0005-0000-0000-00008B2D0000}"/>
    <cellStyle name="Normal 3 2 2 2 7 5" xfId="19704" xr:uid="{00000000-0005-0000-0000-00008C2D0000}"/>
    <cellStyle name="Normal 3 2 2 2 8" xfId="11294" xr:uid="{00000000-0005-0000-0000-00008D2D0000}"/>
    <cellStyle name="Normal 3 2 2 2 8 2" xfId="41625" xr:uid="{00000000-0005-0000-0000-00008E2D0000}"/>
    <cellStyle name="Normal 3 2 2 2 8 3" xfId="26392" xr:uid="{00000000-0005-0000-0000-00008F2D0000}"/>
    <cellStyle name="Normal 3 2 2 2 9" xfId="6273" xr:uid="{00000000-0005-0000-0000-0000902D0000}"/>
    <cellStyle name="Normal 3 2 2 2 9 2" xfId="36608" xr:uid="{00000000-0005-0000-0000-0000912D0000}"/>
    <cellStyle name="Normal 3 2 2 2 9 3" xfId="21375" xr:uid="{00000000-0005-0000-0000-0000922D0000}"/>
    <cellStyle name="Normal 3 2 2 3" xfId="1237" xr:uid="{00000000-0005-0000-0000-0000932D0000}"/>
    <cellStyle name="Normal 3 2 2 3 10" xfId="16414" xr:uid="{00000000-0005-0000-0000-0000942D0000}"/>
    <cellStyle name="Normal 3 2 2 3 2" xfId="1456" xr:uid="{00000000-0005-0000-0000-0000952D0000}"/>
    <cellStyle name="Normal 3 2 2 3 2 2" xfId="1877" xr:uid="{00000000-0005-0000-0000-0000962D0000}"/>
    <cellStyle name="Normal 3 2 2 3 2 2 2" xfId="2716" xr:uid="{00000000-0005-0000-0000-0000972D0000}"/>
    <cellStyle name="Normal 3 2 2 3 2 2 2 2" xfId="4406" xr:uid="{00000000-0005-0000-0000-0000982D0000}"/>
    <cellStyle name="Normal 3 2 2 3 2 2 2 2 2" xfId="14479" xr:uid="{00000000-0005-0000-0000-0000992D0000}"/>
    <cellStyle name="Normal 3 2 2 3 2 2 2 2 2 2" xfId="44810" xr:uid="{00000000-0005-0000-0000-00009A2D0000}"/>
    <cellStyle name="Normal 3 2 2 3 2 2 2 2 2 3" xfId="29577" xr:uid="{00000000-0005-0000-0000-00009B2D0000}"/>
    <cellStyle name="Normal 3 2 2 3 2 2 2 2 3" xfId="9459" xr:uid="{00000000-0005-0000-0000-00009C2D0000}"/>
    <cellStyle name="Normal 3 2 2 3 2 2 2 2 3 2" xfId="39793" xr:uid="{00000000-0005-0000-0000-00009D2D0000}"/>
    <cellStyle name="Normal 3 2 2 3 2 2 2 2 3 3" xfId="24560" xr:uid="{00000000-0005-0000-0000-00009E2D0000}"/>
    <cellStyle name="Normal 3 2 2 3 2 2 2 2 4" xfId="34780" xr:uid="{00000000-0005-0000-0000-00009F2D0000}"/>
    <cellStyle name="Normal 3 2 2 3 2 2 2 2 5" xfId="19547" xr:uid="{00000000-0005-0000-0000-0000A02D0000}"/>
    <cellStyle name="Normal 3 2 2 3 2 2 2 3" xfId="6098" xr:uid="{00000000-0005-0000-0000-0000A12D0000}"/>
    <cellStyle name="Normal 3 2 2 3 2 2 2 3 2" xfId="16150" xr:uid="{00000000-0005-0000-0000-0000A22D0000}"/>
    <cellStyle name="Normal 3 2 2 3 2 2 2 3 2 2" xfId="46481" xr:uid="{00000000-0005-0000-0000-0000A32D0000}"/>
    <cellStyle name="Normal 3 2 2 3 2 2 2 3 2 3" xfId="31248" xr:uid="{00000000-0005-0000-0000-0000A42D0000}"/>
    <cellStyle name="Normal 3 2 2 3 2 2 2 3 3" xfId="11130" xr:uid="{00000000-0005-0000-0000-0000A52D0000}"/>
    <cellStyle name="Normal 3 2 2 3 2 2 2 3 3 2" xfId="41464" xr:uid="{00000000-0005-0000-0000-0000A62D0000}"/>
    <cellStyle name="Normal 3 2 2 3 2 2 2 3 3 3" xfId="26231" xr:uid="{00000000-0005-0000-0000-0000A72D0000}"/>
    <cellStyle name="Normal 3 2 2 3 2 2 2 3 4" xfId="36451" xr:uid="{00000000-0005-0000-0000-0000A82D0000}"/>
    <cellStyle name="Normal 3 2 2 3 2 2 2 3 5" xfId="21218" xr:uid="{00000000-0005-0000-0000-0000A92D0000}"/>
    <cellStyle name="Normal 3 2 2 3 2 2 2 4" xfId="12808" xr:uid="{00000000-0005-0000-0000-0000AA2D0000}"/>
    <cellStyle name="Normal 3 2 2 3 2 2 2 4 2" xfId="43139" xr:uid="{00000000-0005-0000-0000-0000AB2D0000}"/>
    <cellStyle name="Normal 3 2 2 3 2 2 2 4 3" xfId="27906" xr:uid="{00000000-0005-0000-0000-0000AC2D0000}"/>
    <cellStyle name="Normal 3 2 2 3 2 2 2 5" xfId="7787" xr:uid="{00000000-0005-0000-0000-0000AD2D0000}"/>
    <cellStyle name="Normal 3 2 2 3 2 2 2 5 2" xfId="38122" xr:uid="{00000000-0005-0000-0000-0000AE2D0000}"/>
    <cellStyle name="Normal 3 2 2 3 2 2 2 5 3" xfId="22889" xr:uid="{00000000-0005-0000-0000-0000AF2D0000}"/>
    <cellStyle name="Normal 3 2 2 3 2 2 2 6" xfId="33110" xr:uid="{00000000-0005-0000-0000-0000B02D0000}"/>
    <cellStyle name="Normal 3 2 2 3 2 2 2 7" xfId="17876" xr:uid="{00000000-0005-0000-0000-0000B12D0000}"/>
    <cellStyle name="Normal 3 2 2 3 2 2 3" xfId="3569" xr:uid="{00000000-0005-0000-0000-0000B22D0000}"/>
    <cellStyle name="Normal 3 2 2 3 2 2 3 2" xfId="13643" xr:uid="{00000000-0005-0000-0000-0000B32D0000}"/>
    <cellStyle name="Normal 3 2 2 3 2 2 3 2 2" xfId="43974" xr:uid="{00000000-0005-0000-0000-0000B42D0000}"/>
    <cellStyle name="Normal 3 2 2 3 2 2 3 2 3" xfId="28741" xr:uid="{00000000-0005-0000-0000-0000B52D0000}"/>
    <cellStyle name="Normal 3 2 2 3 2 2 3 3" xfId="8623" xr:uid="{00000000-0005-0000-0000-0000B62D0000}"/>
    <cellStyle name="Normal 3 2 2 3 2 2 3 3 2" xfId="38957" xr:uid="{00000000-0005-0000-0000-0000B72D0000}"/>
    <cellStyle name="Normal 3 2 2 3 2 2 3 3 3" xfId="23724" xr:uid="{00000000-0005-0000-0000-0000B82D0000}"/>
    <cellStyle name="Normal 3 2 2 3 2 2 3 4" xfId="33944" xr:uid="{00000000-0005-0000-0000-0000B92D0000}"/>
    <cellStyle name="Normal 3 2 2 3 2 2 3 5" xfId="18711" xr:uid="{00000000-0005-0000-0000-0000BA2D0000}"/>
    <cellStyle name="Normal 3 2 2 3 2 2 4" xfId="5262" xr:uid="{00000000-0005-0000-0000-0000BB2D0000}"/>
    <cellStyle name="Normal 3 2 2 3 2 2 4 2" xfId="15314" xr:uid="{00000000-0005-0000-0000-0000BC2D0000}"/>
    <cellStyle name="Normal 3 2 2 3 2 2 4 2 2" xfId="45645" xr:uid="{00000000-0005-0000-0000-0000BD2D0000}"/>
    <cellStyle name="Normal 3 2 2 3 2 2 4 2 3" xfId="30412" xr:uid="{00000000-0005-0000-0000-0000BE2D0000}"/>
    <cellStyle name="Normal 3 2 2 3 2 2 4 3" xfId="10294" xr:uid="{00000000-0005-0000-0000-0000BF2D0000}"/>
    <cellStyle name="Normal 3 2 2 3 2 2 4 3 2" xfId="40628" xr:uid="{00000000-0005-0000-0000-0000C02D0000}"/>
    <cellStyle name="Normal 3 2 2 3 2 2 4 3 3" xfId="25395" xr:uid="{00000000-0005-0000-0000-0000C12D0000}"/>
    <cellStyle name="Normal 3 2 2 3 2 2 4 4" xfId="35615" xr:uid="{00000000-0005-0000-0000-0000C22D0000}"/>
    <cellStyle name="Normal 3 2 2 3 2 2 4 5" xfId="20382" xr:uid="{00000000-0005-0000-0000-0000C32D0000}"/>
    <cellStyle name="Normal 3 2 2 3 2 2 5" xfId="11972" xr:uid="{00000000-0005-0000-0000-0000C42D0000}"/>
    <cellStyle name="Normal 3 2 2 3 2 2 5 2" xfId="42303" xr:uid="{00000000-0005-0000-0000-0000C52D0000}"/>
    <cellStyle name="Normal 3 2 2 3 2 2 5 3" xfId="27070" xr:uid="{00000000-0005-0000-0000-0000C62D0000}"/>
    <cellStyle name="Normal 3 2 2 3 2 2 6" xfId="6951" xr:uid="{00000000-0005-0000-0000-0000C72D0000}"/>
    <cellStyle name="Normal 3 2 2 3 2 2 6 2" xfId="37286" xr:uid="{00000000-0005-0000-0000-0000C82D0000}"/>
    <cellStyle name="Normal 3 2 2 3 2 2 6 3" xfId="22053" xr:uid="{00000000-0005-0000-0000-0000C92D0000}"/>
    <cellStyle name="Normal 3 2 2 3 2 2 7" xfId="32274" xr:uid="{00000000-0005-0000-0000-0000CA2D0000}"/>
    <cellStyle name="Normal 3 2 2 3 2 2 8" xfId="17040" xr:uid="{00000000-0005-0000-0000-0000CB2D0000}"/>
    <cellStyle name="Normal 3 2 2 3 2 3" xfId="2298" xr:uid="{00000000-0005-0000-0000-0000CC2D0000}"/>
    <cellStyle name="Normal 3 2 2 3 2 3 2" xfId="3988" xr:uid="{00000000-0005-0000-0000-0000CD2D0000}"/>
    <cellStyle name="Normal 3 2 2 3 2 3 2 2" xfId="14061" xr:uid="{00000000-0005-0000-0000-0000CE2D0000}"/>
    <cellStyle name="Normal 3 2 2 3 2 3 2 2 2" xfId="44392" xr:uid="{00000000-0005-0000-0000-0000CF2D0000}"/>
    <cellStyle name="Normal 3 2 2 3 2 3 2 2 3" xfId="29159" xr:uid="{00000000-0005-0000-0000-0000D02D0000}"/>
    <cellStyle name="Normal 3 2 2 3 2 3 2 3" xfId="9041" xr:uid="{00000000-0005-0000-0000-0000D12D0000}"/>
    <cellStyle name="Normal 3 2 2 3 2 3 2 3 2" xfId="39375" xr:uid="{00000000-0005-0000-0000-0000D22D0000}"/>
    <cellStyle name="Normal 3 2 2 3 2 3 2 3 3" xfId="24142" xr:uid="{00000000-0005-0000-0000-0000D32D0000}"/>
    <cellStyle name="Normal 3 2 2 3 2 3 2 4" xfId="34362" xr:uid="{00000000-0005-0000-0000-0000D42D0000}"/>
    <cellStyle name="Normal 3 2 2 3 2 3 2 5" xfId="19129" xr:uid="{00000000-0005-0000-0000-0000D52D0000}"/>
    <cellStyle name="Normal 3 2 2 3 2 3 3" xfId="5680" xr:uid="{00000000-0005-0000-0000-0000D62D0000}"/>
    <cellStyle name="Normal 3 2 2 3 2 3 3 2" xfId="15732" xr:uid="{00000000-0005-0000-0000-0000D72D0000}"/>
    <cellStyle name="Normal 3 2 2 3 2 3 3 2 2" xfId="46063" xr:uid="{00000000-0005-0000-0000-0000D82D0000}"/>
    <cellStyle name="Normal 3 2 2 3 2 3 3 2 3" xfId="30830" xr:uid="{00000000-0005-0000-0000-0000D92D0000}"/>
    <cellStyle name="Normal 3 2 2 3 2 3 3 3" xfId="10712" xr:uid="{00000000-0005-0000-0000-0000DA2D0000}"/>
    <cellStyle name="Normal 3 2 2 3 2 3 3 3 2" xfId="41046" xr:uid="{00000000-0005-0000-0000-0000DB2D0000}"/>
    <cellStyle name="Normal 3 2 2 3 2 3 3 3 3" xfId="25813" xr:uid="{00000000-0005-0000-0000-0000DC2D0000}"/>
    <cellStyle name="Normal 3 2 2 3 2 3 3 4" xfId="36033" xr:uid="{00000000-0005-0000-0000-0000DD2D0000}"/>
    <cellStyle name="Normal 3 2 2 3 2 3 3 5" xfId="20800" xr:uid="{00000000-0005-0000-0000-0000DE2D0000}"/>
    <cellStyle name="Normal 3 2 2 3 2 3 4" xfId="12390" xr:uid="{00000000-0005-0000-0000-0000DF2D0000}"/>
    <cellStyle name="Normal 3 2 2 3 2 3 4 2" xfId="42721" xr:uid="{00000000-0005-0000-0000-0000E02D0000}"/>
    <cellStyle name="Normal 3 2 2 3 2 3 4 3" xfId="27488" xr:uid="{00000000-0005-0000-0000-0000E12D0000}"/>
    <cellStyle name="Normal 3 2 2 3 2 3 5" xfId="7369" xr:uid="{00000000-0005-0000-0000-0000E22D0000}"/>
    <cellStyle name="Normal 3 2 2 3 2 3 5 2" xfId="37704" xr:uid="{00000000-0005-0000-0000-0000E32D0000}"/>
    <cellStyle name="Normal 3 2 2 3 2 3 5 3" xfId="22471" xr:uid="{00000000-0005-0000-0000-0000E42D0000}"/>
    <cellStyle name="Normal 3 2 2 3 2 3 6" xfId="32692" xr:uid="{00000000-0005-0000-0000-0000E52D0000}"/>
    <cellStyle name="Normal 3 2 2 3 2 3 7" xfId="17458" xr:uid="{00000000-0005-0000-0000-0000E62D0000}"/>
    <cellStyle name="Normal 3 2 2 3 2 4" xfId="3151" xr:uid="{00000000-0005-0000-0000-0000E72D0000}"/>
    <cellStyle name="Normal 3 2 2 3 2 4 2" xfId="13225" xr:uid="{00000000-0005-0000-0000-0000E82D0000}"/>
    <cellStyle name="Normal 3 2 2 3 2 4 2 2" xfId="43556" xr:uid="{00000000-0005-0000-0000-0000E92D0000}"/>
    <cellStyle name="Normal 3 2 2 3 2 4 2 3" xfId="28323" xr:uid="{00000000-0005-0000-0000-0000EA2D0000}"/>
    <cellStyle name="Normal 3 2 2 3 2 4 3" xfId="8205" xr:uid="{00000000-0005-0000-0000-0000EB2D0000}"/>
    <cellStyle name="Normal 3 2 2 3 2 4 3 2" xfId="38539" xr:uid="{00000000-0005-0000-0000-0000EC2D0000}"/>
    <cellStyle name="Normal 3 2 2 3 2 4 3 3" xfId="23306" xr:uid="{00000000-0005-0000-0000-0000ED2D0000}"/>
    <cellStyle name="Normal 3 2 2 3 2 4 4" xfId="33526" xr:uid="{00000000-0005-0000-0000-0000EE2D0000}"/>
    <cellStyle name="Normal 3 2 2 3 2 4 5" xfId="18293" xr:uid="{00000000-0005-0000-0000-0000EF2D0000}"/>
    <cellStyle name="Normal 3 2 2 3 2 5" xfId="4844" xr:uid="{00000000-0005-0000-0000-0000F02D0000}"/>
    <cellStyle name="Normal 3 2 2 3 2 5 2" xfId="14896" xr:uid="{00000000-0005-0000-0000-0000F12D0000}"/>
    <cellStyle name="Normal 3 2 2 3 2 5 2 2" xfId="45227" xr:uid="{00000000-0005-0000-0000-0000F22D0000}"/>
    <cellStyle name="Normal 3 2 2 3 2 5 2 3" xfId="29994" xr:uid="{00000000-0005-0000-0000-0000F32D0000}"/>
    <cellStyle name="Normal 3 2 2 3 2 5 3" xfId="9876" xr:uid="{00000000-0005-0000-0000-0000F42D0000}"/>
    <cellStyle name="Normal 3 2 2 3 2 5 3 2" xfId="40210" xr:uid="{00000000-0005-0000-0000-0000F52D0000}"/>
    <cellStyle name="Normal 3 2 2 3 2 5 3 3" xfId="24977" xr:uid="{00000000-0005-0000-0000-0000F62D0000}"/>
    <cellStyle name="Normal 3 2 2 3 2 5 4" xfId="35197" xr:uid="{00000000-0005-0000-0000-0000F72D0000}"/>
    <cellStyle name="Normal 3 2 2 3 2 5 5" xfId="19964" xr:uid="{00000000-0005-0000-0000-0000F82D0000}"/>
    <cellStyle name="Normal 3 2 2 3 2 6" xfId="11554" xr:uid="{00000000-0005-0000-0000-0000F92D0000}"/>
    <cellStyle name="Normal 3 2 2 3 2 6 2" xfId="41885" xr:uid="{00000000-0005-0000-0000-0000FA2D0000}"/>
    <cellStyle name="Normal 3 2 2 3 2 6 3" xfId="26652" xr:uid="{00000000-0005-0000-0000-0000FB2D0000}"/>
    <cellStyle name="Normal 3 2 2 3 2 7" xfId="6533" xr:uid="{00000000-0005-0000-0000-0000FC2D0000}"/>
    <cellStyle name="Normal 3 2 2 3 2 7 2" xfId="36868" xr:uid="{00000000-0005-0000-0000-0000FD2D0000}"/>
    <cellStyle name="Normal 3 2 2 3 2 7 3" xfId="21635" xr:uid="{00000000-0005-0000-0000-0000FE2D0000}"/>
    <cellStyle name="Normal 3 2 2 3 2 8" xfId="31856" xr:uid="{00000000-0005-0000-0000-0000FF2D0000}"/>
    <cellStyle name="Normal 3 2 2 3 2 9" xfId="16622" xr:uid="{00000000-0005-0000-0000-0000002E0000}"/>
    <cellStyle name="Normal 3 2 2 3 3" xfId="1669" xr:uid="{00000000-0005-0000-0000-0000012E0000}"/>
    <cellStyle name="Normal 3 2 2 3 3 2" xfId="2508" xr:uid="{00000000-0005-0000-0000-0000022E0000}"/>
    <cellStyle name="Normal 3 2 2 3 3 2 2" xfId="4198" xr:uid="{00000000-0005-0000-0000-0000032E0000}"/>
    <cellStyle name="Normal 3 2 2 3 3 2 2 2" xfId="14271" xr:uid="{00000000-0005-0000-0000-0000042E0000}"/>
    <cellStyle name="Normal 3 2 2 3 3 2 2 2 2" xfId="44602" xr:uid="{00000000-0005-0000-0000-0000052E0000}"/>
    <cellStyle name="Normal 3 2 2 3 3 2 2 2 3" xfId="29369" xr:uid="{00000000-0005-0000-0000-0000062E0000}"/>
    <cellStyle name="Normal 3 2 2 3 3 2 2 3" xfId="9251" xr:uid="{00000000-0005-0000-0000-0000072E0000}"/>
    <cellStyle name="Normal 3 2 2 3 3 2 2 3 2" xfId="39585" xr:uid="{00000000-0005-0000-0000-0000082E0000}"/>
    <cellStyle name="Normal 3 2 2 3 3 2 2 3 3" xfId="24352" xr:uid="{00000000-0005-0000-0000-0000092E0000}"/>
    <cellStyle name="Normal 3 2 2 3 3 2 2 4" xfId="34572" xr:uid="{00000000-0005-0000-0000-00000A2E0000}"/>
    <cellStyle name="Normal 3 2 2 3 3 2 2 5" xfId="19339" xr:uid="{00000000-0005-0000-0000-00000B2E0000}"/>
    <cellStyle name="Normal 3 2 2 3 3 2 3" xfId="5890" xr:uid="{00000000-0005-0000-0000-00000C2E0000}"/>
    <cellStyle name="Normal 3 2 2 3 3 2 3 2" xfId="15942" xr:uid="{00000000-0005-0000-0000-00000D2E0000}"/>
    <cellStyle name="Normal 3 2 2 3 3 2 3 2 2" xfId="46273" xr:uid="{00000000-0005-0000-0000-00000E2E0000}"/>
    <cellStyle name="Normal 3 2 2 3 3 2 3 2 3" xfId="31040" xr:uid="{00000000-0005-0000-0000-00000F2E0000}"/>
    <cellStyle name="Normal 3 2 2 3 3 2 3 3" xfId="10922" xr:uid="{00000000-0005-0000-0000-0000102E0000}"/>
    <cellStyle name="Normal 3 2 2 3 3 2 3 3 2" xfId="41256" xr:uid="{00000000-0005-0000-0000-0000112E0000}"/>
    <cellStyle name="Normal 3 2 2 3 3 2 3 3 3" xfId="26023" xr:uid="{00000000-0005-0000-0000-0000122E0000}"/>
    <cellStyle name="Normal 3 2 2 3 3 2 3 4" xfId="36243" xr:uid="{00000000-0005-0000-0000-0000132E0000}"/>
    <cellStyle name="Normal 3 2 2 3 3 2 3 5" xfId="21010" xr:uid="{00000000-0005-0000-0000-0000142E0000}"/>
    <cellStyle name="Normal 3 2 2 3 3 2 4" xfId="12600" xr:uid="{00000000-0005-0000-0000-0000152E0000}"/>
    <cellStyle name="Normal 3 2 2 3 3 2 4 2" xfId="42931" xr:uid="{00000000-0005-0000-0000-0000162E0000}"/>
    <cellStyle name="Normal 3 2 2 3 3 2 4 3" xfId="27698" xr:uid="{00000000-0005-0000-0000-0000172E0000}"/>
    <cellStyle name="Normal 3 2 2 3 3 2 5" xfId="7579" xr:uid="{00000000-0005-0000-0000-0000182E0000}"/>
    <cellStyle name="Normal 3 2 2 3 3 2 5 2" xfId="37914" xr:uid="{00000000-0005-0000-0000-0000192E0000}"/>
    <cellStyle name="Normal 3 2 2 3 3 2 5 3" xfId="22681" xr:uid="{00000000-0005-0000-0000-00001A2E0000}"/>
    <cellStyle name="Normal 3 2 2 3 3 2 6" xfId="32902" xr:uid="{00000000-0005-0000-0000-00001B2E0000}"/>
    <cellStyle name="Normal 3 2 2 3 3 2 7" xfId="17668" xr:uid="{00000000-0005-0000-0000-00001C2E0000}"/>
    <cellStyle name="Normal 3 2 2 3 3 3" xfId="3361" xr:uid="{00000000-0005-0000-0000-00001D2E0000}"/>
    <cellStyle name="Normal 3 2 2 3 3 3 2" xfId="13435" xr:uid="{00000000-0005-0000-0000-00001E2E0000}"/>
    <cellStyle name="Normal 3 2 2 3 3 3 2 2" xfId="43766" xr:uid="{00000000-0005-0000-0000-00001F2E0000}"/>
    <cellStyle name="Normal 3 2 2 3 3 3 2 3" xfId="28533" xr:uid="{00000000-0005-0000-0000-0000202E0000}"/>
    <cellStyle name="Normal 3 2 2 3 3 3 3" xfId="8415" xr:uid="{00000000-0005-0000-0000-0000212E0000}"/>
    <cellStyle name="Normal 3 2 2 3 3 3 3 2" xfId="38749" xr:uid="{00000000-0005-0000-0000-0000222E0000}"/>
    <cellStyle name="Normal 3 2 2 3 3 3 3 3" xfId="23516" xr:uid="{00000000-0005-0000-0000-0000232E0000}"/>
    <cellStyle name="Normal 3 2 2 3 3 3 4" xfId="33736" xr:uid="{00000000-0005-0000-0000-0000242E0000}"/>
    <cellStyle name="Normal 3 2 2 3 3 3 5" xfId="18503" xr:uid="{00000000-0005-0000-0000-0000252E0000}"/>
    <cellStyle name="Normal 3 2 2 3 3 4" xfId="5054" xr:uid="{00000000-0005-0000-0000-0000262E0000}"/>
    <cellStyle name="Normal 3 2 2 3 3 4 2" xfId="15106" xr:uid="{00000000-0005-0000-0000-0000272E0000}"/>
    <cellStyle name="Normal 3 2 2 3 3 4 2 2" xfId="45437" xr:uid="{00000000-0005-0000-0000-0000282E0000}"/>
    <cellStyle name="Normal 3 2 2 3 3 4 2 3" xfId="30204" xr:uid="{00000000-0005-0000-0000-0000292E0000}"/>
    <cellStyle name="Normal 3 2 2 3 3 4 3" xfId="10086" xr:uid="{00000000-0005-0000-0000-00002A2E0000}"/>
    <cellStyle name="Normal 3 2 2 3 3 4 3 2" xfId="40420" xr:uid="{00000000-0005-0000-0000-00002B2E0000}"/>
    <cellStyle name="Normal 3 2 2 3 3 4 3 3" xfId="25187" xr:uid="{00000000-0005-0000-0000-00002C2E0000}"/>
    <cellStyle name="Normal 3 2 2 3 3 4 4" xfId="35407" xr:uid="{00000000-0005-0000-0000-00002D2E0000}"/>
    <cellStyle name="Normal 3 2 2 3 3 4 5" xfId="20174" xr:uid="{00000000-0005-0000-0000-00002E2E0000}"/>
    <cellStyle name="Normal 3 2 2 3 3 5" xfId="11764" xr:uid="{00000000-0005-0000-0000-00002F2E0000}"/>
    <cellStyle name="Normal 3 2 2 3 3 5 2" xfId="42095" xr:uid="{00000000-0005-0000-0000-0000302E0000}"/>
    <cellStyle name="Normal 3 2 2 3 3 5 3" xfId="26862" xr:uid="{00000000-0005-0000-0000-0000312E0000}"/>
    <cellStyle name="Normal 3 2 2 3 3 6" xfId="6743" xr:uid="{00000000-0005-0000-0000-0000322E0000}"/>
    <cellStyle name="Normal 3 2 2 3 3 6 2" xfId="37078" xr:uid="{00000000-0005-0000-0000-0000332E0000}"/>
    <cellStyle name="Normal 3 2 2 3 3 6 3" xfId="21845" xr:uid="{00000000-0005-0000-0000-0000342E0000}"/>
    <cellStyle name="Normal 3 2 2 3 3 7" xfId="32066" xr:uid="{00000000-0005-0000-0000-0000352E0000}"/>
    <cellStyle name="Normal 3 2 2 3 3 8" xfId="16832" xr:uid="{00000000-0005-0000-0000-0000362E0000}"/>
    <cellStyle name="Normal 3 2 2 3 4" xfId="2090" xr:uid="{00000000-0005-0000-0000-0000372E0000}"/>
    <cellStyle name="Normal 3 2 2 3 4 2" xfId="3780" xr:uid="{00000000-0005-0000-0000-0000382E0000}"/>
    <cellStyle name="Normal 3 2 2 3 4 2 2" xfId="13853" xr:uid="{00000000-0005-0000-0000-0000392E0000}"/>
    <cellStyle name="Normal 3 2 2 3 4 2 2 2" xfId="44184" xr:uid="{00000000-0005-0000-0000-00003A2E0000}"/>
    <cellStyle name="Normal 3 2 2 3 4 2 2 3" xfId="28951" xr:uid="{00000000-0005-0000-0000-00003B2E0000}"/>
    <cellStyle name="Normal 3 2 2 3 4 2 3" xfId="8833" xr:uid="{00000000-0005-0000-0000-00003C2E0000}"/>
    <cellStyle name="Normal 3 2 2 3 4 2 3 2" xfId="39167" xr:uid="{00000000-0005-0000-0000-00003D2E0000}"/>
    <cellStyle name="Normal 3 2 2 3 4 2 3 3" xfId="23934" xr:uid="{00000000-0005-0000-0000-00003E2E0000}"/>
    <cellStyle name="Normal 3 2 2 3 4 2 4" xfId="34154" xr:uid="{00000000-0005-0000-0000-00003F2E0000}"/>
    <cellStyle name="Normal 3 2 2 3 4 2 5" xfId="18921" xr:uid="{00000000-0005-0000-0000-0000402E0000}"/>
    <cellStyle name="Normal 3 2 2 3 4 3" xfId="5472" xr:uid="{00000000-0005-0000-0000-0000412E0000}"/>
    <cellStyle name="Normal 3 2 2 3 4 3 2" xfId="15524" xr:uid="{00000000-0005-0000-0000-0000422E0000}"/>
    <cellStyle name="Normal 3 2 2 3 4 3 2 2" xfId="45855" xr:uid="{00000000-0005-0000-0000-0000432E0000}"/>
    <cellStyle name="Normal 3 2 2 3 4 3 2 3" xfId="30622" xr:uid="{00000000-0005-0000-0000-0000442E0000}"/>
    <cellStyle name="Normal 3 2 2 3 4 3 3" xfId="10504" xr:uid="{00000000-0005-0000-0000-0000452E0000}"/>
    <cellStyle name="Normal 3 2 2 3 4 3 3 2" xfId="40838" xr:uid="{00000000-0005-0000-0000-0000462E0000}"/>
    <cellStyle name="Normal 3 2 2 3 4 3 3 3" xfId="25605" xr:uid="{00000000-0005-0000-0000-0000472E0000}"/>
    <cellStyle name="Normal 3 2 2 3 4 3 4" xfId="35825" xr:uid="{00000000-0005-0000-0000-0000482E0000}"/>
    <cellStyle name="Normal 3 2 2 3 4 3 5" xfId="20592" xr:uid="{00000000-0005-0000-0000-0000492E0000}"/>
    <cellStyle name="Normal 3 2 2 3 4 4" xfId="12182" xr:uid="{00000000-0005-0000-0000-00004A2E0000}"/>
    <cellStyle name="Normal 3 2 2 3 4 4 2" xfId="42513" xr:uid="{00000000-0005-0000-0000-00004B2E0000}"/>
    <cellStyle name="Normal 3 2 2 3 4 4 3" xfId="27280" xr:uid="{00000000-0005-0000-0000-00004C2E0000}"/>
    <cellStyle name="Normal 3 2 2 3 4 5" xfId="7161" xr:uid="{00000000-0005-0000-0000-00004D2E0000}"/>
    <cellStyle name="Normal 3 2 2 3 4 5 2" xfId="37496" xr:uid="{00000000-0005-0000-0000-00004E2E0000}"/>
    <cellStyle name="Normal 3 2 2 3 4 5 3" xfId="22263" xr:uid="{00000000-0005-0000-0000-00004F2E0000}"/>
    <cellStyle name="Normal 3 2 2 3 4 6" xfId="32484" xr:uid="{00000000-0005-0000-0000-0000502E0000}"/>
    <cellStyle name="Normal 3 2 2 3 4 7" xfId="17250" xr:uid="{00000000-0005-0000-0000-0000512E0000}"/>
    <cellStyle name="Normal 3 2 2 3 5" xfId="2943" xr:uid="{00000000-0005-0000-0000-0000522E0000}"/>
    <cellStyle name="Normal 3 2 2 3 5 2" xfId="13017" xr:uid="{00000000-0005-0000-0000-0000532E0000}"/>
    <cellStyle name="Normal 3 2 2 3 5 2 2" xfId="43348" xr:uid="{00000000-0005-0000-0000-0000542E0000}"/>
    <cellStyle name="Normal 3 2 2 3 5 2 3" xfId="28115" xr:uid="{00000000-0005-0000-0000-0000552E0000}"/>
    <cellStyle name="Normal 3 2 2 3 5 3" xfId="7997" xr:uid="{00000000-0005-0000-0000-0000562E0000}"/>
    <cellStyle name="Normal 3 2 2 3 5 3 2" xfId="38331" xr:uid="{00000000-0005-0000-0000-0000572E0000}"/>
    <cellStyle name="Normal 3 2 2 3 5 3 3" xfId="23098" xr:uid="{00000000-0005-0000-0000-0000582E0000}"/>
    <cellStyle name="Normal 3 2 2 3 5 4" xfId="33318" xr:uid="{00000000-0005-0000-0000-0000592E0000}"/>
    <cellStyle name="Normal 3 2 2 3 5 5" xfId="18085" xr:uid="{00000000-0005-0000-0000-00005A2E0000}"/>
    <cellStyle name="Normal 3 2 2 3 6" xfId="4636" xr:uid="{00000000-0005-0000-0000-00005B2E0000}"/>
    <cellStyle name="Normal 3 2 2 3 6 2" xfId="14688" xr:uid="{00000000-0005-0000-0000-00005C2E0000}"/>
    <cellStyle name="Normal 3 2 2 3 6 2 2" xfId="45019" xr:uid="{00000000-0005-0000-0000-00005D2E0000}"/>
    <cellStyle name="Normal 3 2 2 3 6 2 3" xfId="29786" xr:uid="{00000000-0005-0000-0000-00005E2E0000}"/>
    <cellStyle name="Normal 3 2 2 3 6 3" xfId="9668" xr:uid="{00000000-0005-0000-0000-00005F2E0000}"/>
    <cellStyle name="Normal 3 2 2 3 6 3 2" xfId="40002" xr:uid="{00000000-0005-0000-0000-0000602E0000}"/>
    <cellStyle name="Normal 3 2 2 3 6 3 3" xfId="24769" xr:uid="{00000000-0005-0000-0000-0000612E0000}"/>
    <cellStyle name="Normal 3 2 2 3 6 4" xfId="34989" xr:uid="{00000000-0005-0000-0000-0000622E0000}"/>
    <cellStyle name="Normal 3 2 2 3 6 5" xfId="19756" xr:uid="{00000000-0005-0000-0000-0000632E0000}"/>
    <cellStyle name="Normal 3 2 2 3 7" xfId="11346" xr:uid="{00000000-0005-0000-0000-0000642E0000}"/>
    <cellStyle name="Normal 3 2 2 3 7 2" xfId="41677" xr:uid="{00000000-0005-0000-0000-0000652E0000}"/>
    <cellStyle name="Normal 3 2 2 3 7 3" xfId="26444" xr:uid="{00000000-0005-0000-0000-0000662E0000}"/>
    <cellStyle name="Normal 3 2 2 3 8" xfId="6325" xr:uid="{00000000-0005-0000-0000-0000672E0000}"/>
    <cellStyle name="Normal 3 2 2 3 8 2" xfId="36660" xr:uid="{00000000-0005-0000-0000-0000682E0000}"/>
    <cellStyle name="Normal 3 2 2 3 8 3" xfId="21427" xr:uid="{00000000-0005-0000-0000-0000692E0000}"/>
    <cellStyle name="Normal 3 2 2 3 9" xfId="31649" xr:uid="{00000000-0005-0000-0000-00006A2E0000}"/>
    <cellStyle name="Normal 3 2 2 4" xfId="1350" xr:uid="{00000000-0005-0000-0000-00006B2E0000}"/>
    <cellStyle name="Normal 3 2 2 4 2" xfId="1773" xr:uid="{00000000-0005-0000-0000-00006C2E0000}"/>
    <cellStyle name="Normal 3 2 2 4 2 2" xfId="2612" xr:uid="{00000000-0005-0000-0000-00006D2E0000}"/>
    <cellStyle name="Normal 3 2 2 4 2 2 2" xfId="4302" xr:uid="{00000000-0005-0000-0000-00006E2E0000}"/>
    <cellStyle name="Normal 3 2 2 4 2 2 2 2" xfId="14375" xr:uid="{00000000-0005-0000-0000-00006F2E0000}"/>
    <cellStyle name="Normal 3 2 2 4 2 2 2 2 2" xfId="44706" xr:uid="{00000000-0005-0000-0000-0000702E0000}"/>
    <cellStyle name="Normal 3 2 2 4 2 2 2 2 3" xfId="29473" xr:uid="{00000000-0005-0000-0000-0000712E0000}"/>
    <cellStyle name="Normal 3 2 2 4 2 2 2 3" xfId="9355" xr:uid="{00000000-0005-0000-0000-0000722E0000}"/>
    <cellStyle name="Normal 3 2 2 4 2 2 2 3 2" xfId="39689" xr:uid="{00000000-0005-0000-0000-0000732E0000}"/>
    <cellStyle name="Normal 3 2 2 4 2 2 2 3 3" xfId="24456" xr:uid="{00000000-0005-0000-0000-0000742E0000}"/>
    <cellStyle name="Normal 3 2 2 4 2 2 2 4" xfId="34676" xr:uid="{00000000-0005-0000-0000-0000752E0000}"/>
    <cellStyle name="Normal 3 2 2 4 2 2 2 5" xfId="19443" xr:uid="{00000000-0005-0000-0000-0000762E0000}"/>
    <cellStyle name="Normal 3 2 2 4 2 2 3" xfId="5994" xr:uid="{00000000-0005-0000-0000-0000772E0000}"/>
    <cellStyle name="Normal 3 2 2 4 2 2 3 2" xfId="16046" xr:uid="{00000000-0005-0000-0000-0000782E0000}"/>
    <cellStyle name="Normal 3 2 2 4 2 2 3 2 2" xfId="46377" xr:uid="{00000000-0005-0000-0000-0000792E0000}"/>
    <cellStyle name="Normal 3 2 2 4 2 2 3 2 3" xfId="31144" xr:uid="{00000000-0005-0000-0000-00007A2E0000}"/>
    <cellStyle name="Normal 3 2 2 4 2 2 3 3" xfId="11026" xr:uid="{00000000-0005-0000-0000-00007B2E0000}"/>
    <cellStyle name="Normal 3 2 2 4 2 2 3 3 2" xfId="41360" xr:uid="{00000000-0005-0000-0000-00007C2E0000}"/>
    <cellStyle name="Normal 3 2 2 4 2 2 3 3 3" xfId="26127" xr:uid="{00000000-0005-0000-0000-00007D2E0000}"/>
    <cellStyle name="Normal 3 2 2 4 2 2 3 4" xfId="36347" xr:uid="{00000000-0005-0000-0000-00007E2E0000}"/>
    <cellStyle name="Normal 3 2 2 4 2 2 3 5" xfId="21114" xr:uid="{00000000-0005-0000-0000-00007F2E0000}"/>
    <cellStyle name="Normal 3 2 2 4 2 2 4" xfId="12704" xr:uid="{00000000-0005-0000-0000-0000802E0000}"/>
    <cellStyle name="Normal 3 2 2 4 2 2 4 2" xfId="43035" xr:uid="{00000000-0005-0000-0000-0000812E0000}"/>
    <cellStyle name="Normal 3 2 2 4 2 2 4 3" xfId="27802" xr:uid="{00000000-0005-0000-0000-0000822E0000}"/>
    <cellStyle name="Normal 3 2 2 4 2 2 5" xfId="7683" xr:uid="{00000000-0005-0000-0000-0000832E0000}"/>
    <cellStyle name="Normal 3 2 2 4 2 2 5 2" xfId="38018" xr:uid="{00000000-0005-0000-0000-0000842E0000}"/>
    <cellStyle name="Normal 3 2 2 4 2 2 5 3" xfId="22785" xr:uid="{00000000-0005-0000-0000-0000852E0000}"/>
    <cellStyle name="Normal 3 2 2 4 2 2 6" xfId="33006" xr:uid="{00000000-0005-0000-0000-0000862E0000}"/>
    <cellStyle name="Normal 3 2 2 4 2 2 7" xfId="17772" xr:uid="{00000000-0005-0000-0000-0000872E0000}"/>
    <cellStyle name="Normal 3 2 2 4 2 3" xfId="3465" xr:uid="{00000000-0005-0000-0000-0000882E0000}"/>
    <cellStyle name="Normal 3 2 2 4 2 3 2" xfId="13539" xr:uid="{00000000-0005-0000-0000-0000892E0000}"/>
    <cellStyle name="Normal 3 2 2 4 2 3 2 2" xfId="43870" xr:uid="{00000000-0005-0000-0000-00008A2E0000}"/>
    <cellStyle name="Normal 3 2 2 4 2 3 2 3" xfId="28637" xr:uid="{00000000-0005-0000-0000-00008B2E0000}"/>
    <cellStyle name="Normal 3 2 2 4 2 3 3" xfId="8519" xr:uid="{00000000-0005-0000-0000-00008C2E0000}"/>
    <cellStyle name="Normal 3 2 2 4 2 3 3 2" xfId="38853" xr:uid="{00000000-0005-0000-0000-00008D2E0000}"/>
    <cellStyle name="Normal 3 2 2 4 2 3 3 3" xfId="23620" xr:uid="{00000000-0005-0000-0000-00008E2E0000}"/>
    <cellStyle name="Normal 3 2 2 4 2 3 4" xfId="33840" xr:uid="{00000000-0005-0000-0000-00008F2E0000}"/>
    <cellStyle name="Normal 3 2 2 4 2 3 5" xfId="18607" xr:uid="{00000000-0005-0000-0000-0000902E0000}"/>
    <cellStyle name="Normal 3 2 2 4 2 4" xfId="5158" xr:uid="{00000000-0005-0000-0000-0000912E0000}"/>
    <cellStyle name="Normal 3 2 2 4 2 4 2" xfId="15210" xr:uid="{00000000-0005-0000-0000-0000922E0000}"/>
    <cellStyle name="Normal 3 2 2 4 2 4 2 2" xfId="45541" xr:uid="{00000000-0005-0000-0000-0000932E0000}"/>
    <cellStyle name="Normal 3 2 2 4 2 4 2 3" xfId="30308" xr:uid="{00000000-0005-0000-0000-0000942E0000}"/>
    <cellStyle name="Normal 3 2 2 4 2 4 3" xfId="10190" xr:uid="{00000000-0005-0000-0000-0000952E0000}"/>
    <cellStyle name="Normal 3 2 2 4 2 4 3 2" xfId="40524" xr:uid="{00000000-0005-0000-0000-0000962E0000}"/>
    <cellStyle name="Normal 3 2 2 4 2 4 3 3" xfId="25291" xr:uid="{00000000-0005-0000-0000-0000972E0000}"/>
    <cellStyle name="Normal 3 2 2 4 2 4 4" xfId="35511" xr:uid="{00000000-0005-0000-0000-0000982E0000}"/>
    <cellStyle name="Normal 3 2 2 4 2 4 5" xfId="20278" xr:uid="{00000000-0005-0000-0000-0000992E0000}"/>
    <cellStyle name="Normal 3 2 2 4 2 5" xfId="11868" xr:uid="{00000000-0005-0000-0000-00009A2E0000}"/>
    <cellStyle name="Normal 3 2 2 4 2 5 2" xfId="42199" xr:uid="{00000000-0005-0000-0000-00009B2E0000}"/>
    <cellStyle name="Normal 3 2 2 4 2 5 3" xfId="26966" xr:uid="{00000000-0005-0000-0000-00009C2E0000}"/>
    <cellStyle name="Normal 3 2 2 4 2 6" xfId="6847" xr:uid="{00000000-0005-0000-0000-00009D2E0000}"/>
    <cellStyle name="Normal 3 2 2 4 2 6 2" xfId="37182" xr:uid="{00000000-0005-0000-0000-00009E2E0000}"/>
    <cellStyle name="Normal 3 2 2 4 2 6 3" xfId="21949" xr:uid="{00000000-0005-0000-0000-00009F2E0000}"/>
    <cellStyle name="Normal 3 2 2 4 2 7" xfId="32170" xr:uid="{00000000-0005-0000-0000-0000A02E0000}"/>
    <cellStyle name="Normal 3 2 2 4 2 8" xfId="16936" xr:uid="{00000000-0005-0000-0000-0000A12E0000}"/>
    <cellStyle name="Normal 3 2 2 4 3" xfId="2194" xr:uid="{00000000-0005-0000-0000-0000A22E0000}"/>
    <cellStyle name="Normal 3 2 2 4 3 2" xfId="3884" xr:uid="{00000000-0005-0000-0000-0000A32E0000}"/>
    <cellStyle name="Normal 3 2 2 4 3 2 2" xfId="13957" xr:uid="{00000000-0005-0000-0000-0000A42E0000}"/>
    <cellStyle name="Normal 3 2 2 4 3 2 2 2" xfId="44288" xr:uid="{00000000-0005-0000-0000-0000A52E0000}"/>
    <cellStyle name="Normal 3 2 2 4 3 2 2 3" xfId="29055" xr:uid="{00000000-0005-0000-0000-0000A62E0000}"/>
    <cellStyle name="Normal 3 2 2 4 3 2 3" xfId="8937" xr:uid="{00000000-0005-0000-0000-0000A72E0000}"/>
    <cellStyle name="Normal 3 2 2 4 3 2 3 2" xfId="39271" xr:uid="{00000000-0005-0000-0000-0000A82E0000}"/>
    <cellStyle name="Normal 3 2 2 4 3 2 3 3" xfId="24038" xr:uid="{00000000-0005-0000-0000-0000A92E0000}"/>
    <cellStyle name="Normal 3 2 2 4 3 2 4" xfId="34258" xr:uid="{00000000-0005-0000-0000-0000AA2E0000}"/>
    <cellStyle name="Normal 3 2 2 4 3 2 5" xfId="19025" xr:uid="{00000000-0005-0000-0000-0000AB2E0000}"/>
    <cellStyle name="Normal 3 2 2 4 3 3" xfId="5576" xr:uid="{00000000-0005-0000-0000-0000AC2E0000}"/>
    <cellStyle name="Normal 3 2 2 4 3 3 2" xfId="15628" xr:uid="{00000000-0005-0000-0000-0000AD2E0000}"/>
    <cellStyle name="Normal 3 2 2 4 3 3 2 2" xfId="45959" xr:uid="{00000000-0005-0000-0000-0000AE2E0000}"/>
    <cellStyle name="Normal 3 2 2 4 3 3 2 3" xfId="30726" xr:uid="{00000000-0005-0000-0000-0000AF2E0000}"/>
    <cellStyle name="Normal 3 2 2 4 3 3 3" xfId="10608" xr:uid="{00000000-0005-0000-0000-0000B02E0000}"/>
    <cellStyle name="Normal 3 2 2 4 3 3 3 2" xfId="40942" xr:uid="{00000000-0005-0000-0000-0000B12E0000}"/>
    <cellStyle name="Normal 3 2 2 4 3 3 3 3" xfId="25709" xr:uid="{00000000-0005-0000-0000-0000B22E0000}"/>
    <cellStyle name="Normal 3 2 2 4 3 3 4" xfId="35929" xr:uid="{00000000-0005-0000-0000-0000B32E0000}"/>
    <cellStyle name="Normal 3 2 2 4 3 3 5" xfId="20696" xr:uid="{00000000-0005-0000-0000-0000B42E0000}"/>
    <cellStyle name="Normal 3 2 2 4 3 4" xfId="12286" xr:uid="{00000000-0005-0000-0000-0000B52E0000}"/>
    <cellStyle name="Normal 3 2 2 4 3 4 2" xfId="42617" xr:uid="{00000000-0005-0000-0000-0000B62E0000}"/>
    <cellStyle name="Normal 3 2 2 4 3 4 3" xfId="27384" xr:uid="{00000000-0005-0000-0000-0000B72E0000}"/>
    <cellStyle name="Normal 3 2 2 4 3 5" xfId="7265" xr:uid="{00000000-0005-0000-0000-0000B82E0000}"/>
    <cellStyle name="Normal 3 2 2 4 3 5 2" xfId="37600" xr:uid="{00000000-0005-0000-0000-0000B92E0000}"/>
    <cellStyle name="Normal 3 2 2 4 3 5 3" xfId="22367" xr:uid="{00000000-0005-0000-0000-0000BA2E0000}"/>
    <cellStyle name="Normal 3 2 2 4 3 6" xfId="32588" xr:uid="{00000000-0005-0000-0000-0000BB2E0000}"/>
    <cellStyle name="Normal 3 2 2 4 3 7" xfId="17354" xr:uid="{00000000-0005-0000-0000-0000BC2E0000}"/>
    <cellStyle name="Normal 3 2 2 4 4" xfId="3047" xr:uid="{00000000-0005-0000-0000-0000BD2E0000}"/>
    <cellStyle name="Normal 3 2 2 4 4 2" xfId="13121" xr:uid="{00000000-0005-0000-0000-0000BE2E0000}"/>
    <cellStyle name="Normal 3 2 2 4 4 2 2" xfId="43452" xr:uid="{00000000-0005-0000-0000-0000BF2E0000}"/>
    <cellStyle name="Normal 3 2 2 4 4 2 3" xfId="28219" xr:uid="{00000000-0005-0000-0000-0000C02E0000}"/>
    <cellStyle name="Normal 3 2 2 4 4 3" xfId="8101" xr:uid="{00000000-0005-0000-0000-0000C12E0000}"/>
    <cellStyle name="Normal 3 2 2 4 4 3 2" xfId="38435" xr:uid="{00000000-0005-0000-0000-0000C22E0000}"/>
    <cellStyle name="Normal 3 2 2 4 4 3 3" xfId="23202" xr:uid="{00000000-0005-0000-0000-0000C32E0000}"/>
    <cellStyle name="Normal 3 2 2 4 4 4" xfId="33422" xr:uid="{00000000-0005-0000-0000-0000C42E0000}"/>
    <cellStyle name="Normal 3 2 2 4 4 5" xfId="18189" xr:uid="{00000000-0005-0000-0000-0000C52E0000}"/>
    <cellStyle name="Normal 3 2 2 4 5" xfId="4740" xr:uid="{00000000-0005-0000-0000-0000C62E0000}"/>
    <cellStyle name="Normal 3 2 2 4 5 2" xfId="14792" xr:uid="{00000000-0005-0000-0000-0000C72E0000}"/>
    <cellStyle name="Normal 3 2 2 4 5 2 2" xfId="45123" xr:uid="{00000000-0005-0000-0000-0000C82E0000}"/>
    <cellStyle name="Normal 3 2 2 4 5 2 3" xfId="29890" xr:uid="{00000000-0005-0000-0000-0000C92E0000}"/>
    <cellStyle name="Normal 3 2 2 4 5 3" xfId="9772" xr:uid="{00000000-0005-0000-0000-0000CA2E0000}"/>
    <cellStyle name="Normal 3 2 2 4 5 3 2" xfId="40106" xr:uid="{00000000-0005-0000-0000-0000CB2E0000}"/>
    <cellStyle name="Normal 3 2 2 4 5 3 3" xfId="24873" xr:uid="{00000000-0005-0000-0000-0000CC2E0000}"/>
    <cellStyle name="Normal 3 2 2 4 5 4" xfId="35093" xr:uid="{00000000-0005-0000-0000-0000CD2E0000}"/>
    <cellStyle name="Normal 3 2 2 4 5 5" xfId="19860" xr:uid="{00000000-0005-0000-0000-0000CE2E0000}"/>
    <cellStyle name="Normal 3 2 2 4 6" xfId="11450" xr:uid="{00000000-0005-0000-0000-0000CF2E0000}"/>
    <cellStyle name="Normal 3 2 2 4 6 2" xfId="41781" xr:uid="{00000000-0005-0000-0000-0000D02E0000}"/>
    <cellStyle name="Normal 3 2 2 4 6 3" xfId="26548" xr:uid="{00000000-0005-0000-0000-0000D12E0000}"/>
    <cellStyle name="Normal 3 2 2 4 7" xfId="6429" xr:uid="{00000000-0005-0000-0000-0000D22E0000}"/>
    <cellStyle name="Normal 3 2 2 4 7 2" xfId="36764" xr:uid="{00000000-0005-0000-0000-0000D32E0000}"/>
    <cellStyle name="Normal 3 2 2 4 7 3" xfId="21531" xr:uid="{00000000-0005-0000-0000-0000D42E0000}"/>
    <cellStyle name="Normal 3 2 2 4 8" xfId="31752" xr:uid="{00000000-0005-0000-0000-0000D52E0000}"/>
    <cellStyle name="Normal 3 2 2 4 9" xfId="16518" xr:uid="{00000000-0005-0000-0000-0000D62E0000}"/>
    <cellStyle name="Normal 3 2 2 5" xfId="1563" xr:uid="{00000000-0005-0000-0000-0000D72E0000}"/>
    <cellStyle name="Normal 3 2 2 5 2" xfId="2404" xr:uid="{00000000-0005-0000-0000-0000D82E0000}"/>
    <cellStyle name="Normal 3 2 2 5 2 2" xfId="4094" xr:uid="{00000000-0005-0000-0000-0000D92E0000}"/>
    <cellStyle name="Normal 3 2 2 5 2 2 2" xfId="14167" xr:uid="{00000000-0005-0000-0000-0000DA2E0000}"/>
    <cellStyle name="Normal 3 2 2 5 2 2 2 2" xfId="44498" xr:uid="{00000000-0005-0000-0000-0000DB2E0000}"/>
    <cellStyle name="Normal 3 2 2 5 2 2 2 3" xfId="29265" xr:uid="{00000000-0005-0000-0000-0000DC2E0000}"/>
    <cellStyle name="Normal 3 2 2 5 2 2 3" xfId="9147" xr:uid="{00000000-0005-0000-0000-0000DD2E0000}"/>
    <cellStyle name="Normal 3 2 2 5 2 2 3 2" xfId="39481" xr:uid="{00000000-0005-0000-0000-0000DE2E0000}"/>
    <cellStyle name="Normal 3 2 2 5 2 2 3 3" xfId="24248" xr:uid="{00000000-0005-0000-0000-0000DF2E0000}"/>
    <cellStyle name="Normal 3 2 2 5 2 2 4" xfId="34468" xr:uid="{00000000-0005-0000-0000-0000E02E0000}"/>
    <cellStyle name="Normal 3 2 2 5 2 2 5" xfId="19235" xr:uid="{00000000-0005-0000-0000-0000E12E0000}"/>
    <cellStyle name="Normal 3 2 2 5 2 3" xfId="5786" xr:uid="{00000000-0005-0000-0000-0000E22E0000}"/>
    <cellStyle name="Normal 3 2 2 5 2 3 2" xfId="15838" xr:uid="{00000000-0005-0000-0000-0000E32E0000}"/>
    <cellStyle name="Normal 3 2 2 5 2 3 2 2" xfId="46169" xr:uid="{00000000-0005-0000-0000-0000E42E0000}"/>
    <cellStyle name="Normal 3 2 2 5 2 3 2 3" xfId="30936" xr:uid="{00000000-0005-0000-0000-0000E52E0000}"/>
    <cellStyle name="Normal 3 2 2 5 2 3 3" xfId="10818" xr:uid="{00000000-0005-0000-0000-0000E62E0000}"/>
    <cellStyle name="Normal 3 2 2 5 2 3 3 2" xfId="41152" xr:uid="{00000000-0005-0000-0000-0000E72E0000}"/>
    <cellStyle name="Normal 3 2 2 5 2 3 3 3" xfId="25919" xr:uid="{00000000-0005-0000-0000-0000E82E0000}"/>
    <cellStyle name="Normal 3 2 2 5 2 3 4" xfId="36139" xr:uid="{00000000-0005-0000-0000-0000E92E0000}"/>
    <cellStyle name="Normal 3 2 2 5 2 3 5" xfId="20906" xr:uid="{00000000-0005-0000-0000-0000EA2E0000}"/>
    <cellStyle name="Normal 3 2 2 5 2 4" xfId="12496" xr:uid="{00000000-0005-0000-0000-0000EB2E0000}"/>
    <cellStyle name="Normal 3 2 2 5 2 4 2" xfId="42827" xr:uid="{00000000-0005-0000-0000-0000EC2E0000}"/>
    <cellStyle name="Normal 3 2 2 5 2 4 3" xfId="27594" xr:uid="{00000000-0005-0000-0000-0000ED2E0000}"/>
    <cellStyle name="Normal 3 2 2 5 2 5" xfId="7475" xr:uid="{00000000-0005-0000-0000-0000EE2E0000}"/>
    <cellStyle name="Normal 3 2 2 5 2 5 2" xfId="37810" xr:uid="{00000000-0005-0000-0000-0000EF2E0000}"/>
    <cellStyle name="Normal 3 2 2 5 2 5 3" xfId="22577" xr:uid="{00000000-0005-0000-0000-0000F02E0000}"/>
    <cellStyle name="Normal 3 2 2 5 2 6" xfId="32798" xr:uid="{00000000-0005-0000-0000-0000F12E0000}"/>
    <cellStyle name="Normal 3 2 2 5 2 7" xfId="17564" xr:uid="{00000000-0005-0000-0000-0000F22E0000}"/>
    <cellStyle name="Normal 3 2 2 5 3" xfId="3257" xr:uid="{00000000-0005-0000-0000-0000F32E0000}"/>
    <cellStyle name="Normal 3 2 2 5 3 2" xfId="13331" xr:uid="{00000000-0005-0000-0000-0000F42E0000}"/>
    <cellStyle name="Normal 3 2 2 5 3 2 2" xfId="43662" xr:uid="{00000000-0005-0000-0000-0000F52E0000}"/>
    <cellStyle name="Normal 3 2 2 5 3 2 3" xfId="28429" xr:uid="{00000000-0005-0000-0000-0000F62E0000}"/>
    <cellStyle name="Normal 3 2 2 5 3 3" xfId="8311" xr:uid="{00000000-0005-0000-0000-0000F72E0000}"/>
    <cellStyle name="Normal 3 2 2 5 3 3 2" xfId="38645" xr:uid="{00000000-0005-0000-0000-0000F82E0000}"/>
    <cellStyle name="Normal 3 2 2 5 3 3 3" xfId="23412" xr:uid="{00000000-0005-0000-0000-0000F92E0000}"/>
    <cellStyle name="Normal 3 2 2 5 3 4" xfId="33632" xr:uid="{00000000-0005-0000-0000-0000FA2E0000}"/>
    <cellStyle name="Normal 3 2 2 5 3 5" xfId="18399" xr:uid="{00000000-0005-0000-0000-0000FB2E0000}"/>
    <cellStyle name="Normal 3 2 2 5 4" xfId="4950" xr:uid="{00000000-0005-0000-0000-0000FC2E0000}"/>
    <cellStyle name="Normal 3 2 2 5 4 2" xfId="15002" xr:uid="{00000000-0005-0000-0000-0000FD2E0000}"/>
    <cellStyle name="Normal 3 2 2 5 4 2 2" xfId="45333" xr:uid="{00000000-0005-0000-0000-0000FE2E0000}"/>
    <cellStyle name="Normal 3 2 2 5 4 2 3" xfId="30100" xr:uid="{00000000-0005-0000-0000-0000FF2E0000}"/>
    <cellStyle name="Normal 3 2 2 5 4 3" xfId="9982" xr:uid="{00000000-0005-0000-0000-0000002F0000}"/>
    <cellStyle name="Normal 3 2 2 5 4 3 2" xfId="40316" xr:uid="{00000000-0005-0000-0000-0000012F0000}"/>
    <cellStyle name="Normal 3 2 2 5 4 3 3" xfId="25083" xr:uid="{00000000-0005-0000-0000-0000022F0000}"/>
    <cellStyle name="Normal 3 2 2 5 4 4" xfId="35303" xr:uid="{00000000-0005-0000-0000-0000032F0000}"/>
    <cellStyle name="Normal 3 2 2 5 4 5" xfId="20070" xr:uid="{00000000-0005-0000-0000-0000042F0000}"/>
    <cellStyle name="Normal 3 2 2 5 5" xfId="11660" xr:uid="{00000000-0005-0000-0000-0000052F0000}"/>
    <cellStyle name="Normal 3 2 2 5 5 2" xfId="41991" xr:uid="{00000000-0005-0000-0000-0000062F0000}"/>
    <cellStyle name="Normal 3 2 2 5 5 3" xfId="26758" xr:uid="{00000000-0005-0000-0000-0000072F0000}"/>
    <cellStyle name="Normal 3 2 2 5 6" xfId="6639" xr:uid="{00000000-0005-0000-0000-0000082F0000}"/>
    <cellStyle name="Normal 3 2 2 5 6 2" xfId="36974" xr:uid="{00000000-0005-0000-0000-0000092F0000}"/>
    <cellStyle name="Normal 3 2 2 5 6 3" xfId="21741" xr:uid="{00000000-0005-0000-0000-00000A2F0000}"/>
    <cellStyle name="Normal 3 2 2 5 7" xfId="31962" xr:uid="{00000000-0005-0000-0000-00000B2F0000}"/>
    <cellStyle name="Normal 3 2 2 5 8" xfId="16728" xr:uid="{00000000-0005-0000-0000-00000C2F0000}"/>
    <cellStyle name="Normal 3 2 2 6" xfId="1984" xr:uid="{00000000-0005-0000-0000-00000D2F0000}"/>
    <cellStyle name="Normal 3 2 2 6 2" xfId="3676" xr:uid="{00000000-0005-0000-0000-00000E2F0000}"/>
    <cellStyle name="Normal 3 2 2 6 2 2" xfId="13749" xr:uid="{00000000-0005-0000-0000-00000F2F0000}"/>
    <cellStyle name="Normal 3 2 2 6 2 2 2" xfId="44080" xr:uid="{00000000-0005-0000-0000-0000102F0000}"/>
    <cellStyle name="Normal 3 2 2 6 2 2 3" xfId="28847" xr:uid="{00000000-0005-0000-0000-0000112F0000}"/>
    <cellStyle name="Normal 3 2 2 6 2 3" xfId="8729" xr:uid="{00000000-0005-0000-0000-0000122F0000}"/>
    <cellStyle name="Normal 3 2 2 6 2 3 2" xfId="39063" xr:uid="{00000000-0005-0000-0000-0000132F0000}"/>
    <cellStyle name="Normal 3 2 2 6 2 3 3" xfId="23830" xr:uid="{00000000-0005-0000-0000-0000142F0000}"/>
    <cellStyle name="Normal 3 2 2 6 2 4" xfId="34050" xr:uid="{00000000-0005-0000-0000-0000152F0000}"/>
    <cellStyle name="Normal 3 2 2 6 2 5" xfId="18817" xr:uid="{00000000-0005-0000-0000-0000162F0000}"/>
    <cellStyle name="Normal 3 2 2 6 3" xfId="5368" xr:uid="{00000000-0005-0000-0000-0000172F0000}"/>
    <cellStyle name="Normal 3 2 2 6 3 2" xfId="15420" xr:uid="{00000000-0005-0000-0000-0000182F0000}"/>
    <cellStyle name="Normal 3 2 2 6 3 2 2" xfId="45751" xr:uid="{00000000-0005-0000-0000-0000192F0000}"/>
    <cellStyle name="Normal 3 2 2 6 3 2 3" xfId="30518" xr:uid="{00000000-0005-0000-0000-00001A2F0000}"/>
    <cellStyle name="Normal 3 2 2 6 3 3" xfId="10400" xr:uid="{00000000-0005-0000-0000-00001B2F0000}"/>
    <cellStyle name="Normal 3 2 2 6 3 3 2" xfId="40734" xr:uid="{00000000-0005-0000-0000-00001C2F0000}"/>
    <cellStyle name="Normal 3 2 2 6 3 3 3" xfId="25501" xr:uid="{00000000-0005-0000-0000-00001D2F0000}"/>
    <cellStyle name="Normal 3 2 2 6 3 4" xfId="35721" xr:uid="{00000000-0005-0000-0000-00001E2F0000}"/>
    <cellStyle name="Normal 3 2 2 6 3 5" xfId="20488" xr:uid="{00000000-0005-0000-0000-00001F2F0000}"/>
    <cellStyle name="Normal 3 2 2 6 4" xfId="12078" xr:uid="{00000000-0005-0000-0000-0000202F0000}"/>
    <cellStyle name="Normal 3 2 2 6 4 2" xfId="42409" xr:uid="{00000000-0005-0000-0000-0000212F0000}"/>
    <cellStyle name="Normal 3 2 2 6 4 3" xfId="27176" xr:uid="{00000000-0005-0000-0000-0000222F0000}"/>
    <cellStyle name="Normal 3 2 2 6 5" xfId="7057" xr:uid="{00000000-0005-0000-0000-0000232F0000}"/>
    <cellStyle name="Normal 3 2 2 6 5 2" xfId="37392" xr:uid="{00000000-0005-0000-0000-0000242F0000}"/>
    <cellStyle name="Normal 3 2 2 6 5 3" xfId="22159" xr:uid="{00000000-0005-0000-0000-0000252F0000}"/>
    <cellStyle name="Normal 3 2 2 6 6" xfId="32380" xr:uid="{00000000-0005-0000-0000-0000262F0000}"/>
    <cellStyle name="Normal 3 2 2 6 7" xfId="17146" xr:uid="{00000000-0005-0000-0000-0000272F0000}"/>
    <cellStyle name="Normal 3 2 2 7" xfId="2835" xr:uid="{00000000-0005-0000-0000-0000282F0000}"/>
    <cellStyle name="Normal 3 2 2 7 2" xfId="12913" xr:uid="{00000000-0005-0000-0000-0000292F0000}"/>
    <cellStyle name="Normal 3 2 2 7 2 2" xfId="43244" xr:uid="{00000000-0005-0000-0000-00002A2F0000}"/>
    <cellStyle name="Normal 3 2 2 7 2 3" xfId="28011" xr:uid="{00000000-0005-0000-0000-00002B2F0000}"/>
    <cellStyle name="Normal 3 2 2 7 3" xfId="7893" xr:uid="{00000000-0005-0000-0000-00002C2F0000}"/>
    <cellStyle name="Normal 3 2 2 7 3 2" xfId="38227" xr:uid="{00000000-0005-0000-0000-00002D2F0000}"/>
    <cellStyle name="Normal 3 2 2 7 3 3" xfId="22994" xr:uid="{00000000-0005-0000-0000-00002E2F0000}"/>
    <cellStyle name="Normal 3 2 2 7 4" xfId="33214" xr:uid="{00000000-0005-0000-0000-00002F2F0000}"/>
    <cellStyle name="Normal 3 2 2 7 5" xfId="17981" xr:uid="{00000000-0005-0000-0000-0000302F0000}"/>
    <cellStyle name="Normal 3 2 2 8" xfId="4529" xr:uid="{00000000-0005-0000-0000-0000312F0000}"/>
    <cellStyle name="Normal 3 2 2 8 2" xfId="14584" xr:uid="{00000000-0005-0000-0000-0000322F0000}"/>
    <cellStyle name="Normal 3 2 2 8 2 2" xfId="44915" xr:uid="{00000000-0005-0000-0000-0000332F0000}"/>
    <cellStyle name="Normal 3 2 2 8 2 3" xfId="29682" xr:uid="{00000000-0005-0000-0000-0000342F0000}"/>
    <cellStyle name="Normal 3 2 2 8 3" xfId="9564" xr:uid="{00000000-0005-0000-0000-0000352F0000}"/>
    <cellStyle name="Normal 3 2 2 8 3 2" xfId="39898" xr:uid="{00000000-0005-0000-0000-0000362F0000}"/>
    <cellStyle name="Normal 3 2 2 8 3 3" xfId="24665" xr:uid="{00000000-0005-0000-0000-0000372F0000}"/>
    <cellStyle name="Normal 3 2 2 8 4" xfId="34885" xr:uid="{00000000-0005-0000-0000-0000382F0000}"/>
    <cellStyle name="Normal 3 2 2 8 5" xfId="19652" xr:uid="{00000000-0005-0000-0000-0000392F0000}"/>
    <cellStyle name="Normal 3 2 2 9" xfId="11240" xr:uid="{00000000-0005-0000-0000-00003A2F0000}"/>
    <cellStyle name="Normal 3 2 2 9 2" xfId="41573" xr:uid="{00000000-0005-0000-0000-00003B2F0000}"/>
    <cellStyle name="Normal 3 2 2 9 3" xfId="26340" xr:uid="{00000000-0005-0000-0000-00003C2F0000}"/>
    <cellStyle name="Normal 3 2 3" xfId="530" xr:uid="{00000000-0005-0000-0000-00003D2F0000}"/>
    <cellStyle name="Normal 3 2 4" xfId="31497" xr:uid="{00000000-0005-0000-0000-00003E2F0000}"/>
    <cellStyle name="Normal 3 3" xfId="852" xr:uid="{00000000-0005-0000-0000-00003F2F0000}"/>
    <cellStyle name="Normal 3 3 10" xfId="6220" xr:uid="{00000000-0005-0000-0000-0000402F0000}"/>
    <cellStyle name="Normal 3 3 10 2" xfId="36557" xr:uid="{00000000-0005-0000-0000-0000412F0000}"/>
    <cellStyle name="Normal 3 3 10 3" xfId="21324" xr:uid="{00000000-0005-0000-0000-0000422F0000}"/>
    <cellStyle name="Normal 3 3 11" xfId="31548" xr:uid="{00000000-0005-0000-0000-0000432F0000}"/>
    <cellStyle name="Normal 3 3 12" xfId="16309" xr:uid="{00000000-0005-0000-0000-0000442F0000}"/>
    <cellStyle name="Normal 3 3 13" xfId="46661" xr:uid="{00000000-0005-0000-0000-0000452F0000}"/>
    <cellStyle name="Normal 3 3 2" xfId="1184" xr:uid="{00000000-0005-0000-0000-0000462F0000}"/>
    <cellStyle name="Normal 3 3 2 10" xfId="31600" xr:uid="{00000000-0005-0000-0000-0000472F0000}"/>
    <cellStyle name="Normal 3 3 2 11" xfId="16363" xr:uid="{00000000-0005-0000-0000-0000482F0000}"/>
    <cellStyle name="Normal 3 3 2 2" xfId="1292" xr:uid="{00000000-0005-0000-0000-0000492F0000}"/>
    <cellStyle name="Normal 3 3 2 2 10" xfId="16467" xr:uid="{00000000-0005-0000-0000-00004A2F0000}"/>
    <cellStyle name="Normal 3 3 2 2 2" xfId="1509" xr:uid="{00000000-0005-0000-0000-00004B2F0000}"/>
    <cellStyle name="Normal 3 3 2 2 2 2" xfId="1930" xr:uid="{00000000-0005-0000-0000-00004C2F0000}"/>
    <cellStyle name="Normal 3 3 2 2 2 2 2" xfId="2769" xr:uid="{00000000-0005-0000-0000-00004D2F0000}"/>
    <cellStyle name="Normal 3 3 2 2 2 2 2 2" xfId="4459" xr:uid="{00000000-0005-0000-0000-00004E2F0000}"/>
    <cellStyle name="Normal 3 3 2 2 2 2 2 2 2" xfId="14532" xr:uid="{00000000-0005-0000-0000-00004F2F0000}"/>
    <cellStyle name="Normal 3 3 2 2 2 2 2 2 2 2" xfId="44863" xr:uid="{00000000-0005-0000-0000-0000502F0000}"/>
    <cellStyle name="Normal 3 3 2 2 2 2 2 2 2 3" xfId="29630" xr:uid="{00000000-0005-0000-0000-0000512F0000}"/>
    <cellStyle name="Normal 3 3 2 2 2 2 2 2 3" xfId="9512" xr:uid="{00000000-0005-0000-0000-0000522F0000}"/>
    <cellStyle name="Normal 3 3 2 2 2 2 2 2 3 2" xfId="39846" xr:uid="{00000000-0005-0000-0000-0000532F0000}"/>
    <cellStyle name="Normal 3 3 2 2 2 2 2 2 3 3" xfId="24613" xr:uid="{00000000-0005-0000-0000-0000542F0000}"/>
    <cellStyle name="Normal 3 3 2 2 2 2 2 2 4" xfId="34833" xr:uid="{00000000-0005-0000-0000-0000552F0000}"/>
    <cellStyle name="Normal 3 3 2 2 2 2 2 2 5" xfId="19600" xr:uid="{00000000-0005-0000-0000-0000562F0000}"/>
    <cellStyle name="Normal 3 3 2 2 2 2 2 3" xfId="6151" xr:uid="{00000000-0005-0000-0000-0000572F0000}"/>
    <cellStyle name="Normal 3 3 2 2 2 2 2 3 2" xfId="16203" xr:uid="{00000000-0005-0000-0000-0000582F0000}"/>
    <cellStyle name="Normal 3 3 2 2 2 2 2 3 2 2" xfId="46534" xr:uid="{00000000-0005-0000-0000-0000592F0000}"/>
    <cellStyle name="Normal 3 3 2 2 2 2 2 3 2 3" xfId="31301" xr:uid="{00000000-0005-0000-0000-00005A2F0000}"/>
    <cellStyle name="Normal 3 3 2 2 2 2 2 3 3" xfId="11183" xr:uid="{00000000-0005-0000-0000-00005B2F0000}"/>
    <cellStyle name="Normal 3 3 2 2 2 2 2 3 3 2" xfId="41517" xr:uid="{00000000-0005-0000-0000-00005C2F0000}"/>
    <cellStyle name="Normal 3 3 2 2 2 2 2 3 3 3" xfId="26284" xr:uid="{00000000-0005-0000-0000-00005D2F0000}"/>
    <cellStyle name="Normal 3 3 2 2 2 2 2 3 4" xfId="36504" xr:uid="{00000000-0005-0000-0000-00005E2F0000}"/>
    <cellStyle name="Normal 3 3 2 2 2 2 2 3 5" xfId="21271" xr:uid="{00000000-0005-0000-0000-00005F2F0000}"/>
    <cellStyle name="Normal 3 3 2 2 2 2 2 4" xfId="12861" xr:uid="{00000000-0005-0000-0000-0000602F0000}"/>
    <cellStyle name="Normal 3 3 2 2 2 2 2 4 2" xfId="43192" xr:uid="{00000000-0005-0000-0000-0000612F0000}"/>
    <cellStyle name="Normal 3 3 2 2 2 2 2 4 3" xfId="27959" xr:uid="{00000000-0005-0000-0000-0000622F0000}"/>
    <cellStyle name="Normal 3 3 2 2 2 2 2 5" xfId="7840" xr:uid="{00000000-0005-0000-0000-0000632F0000}"/>
    <cellStyle name="Normal 3 3 2 2 2 2 2 5 2" xfId="38175" xr:uid="{00000000-0005-0000-0000-0000642F0000}"/>
    <cellStyle name="Normal 3 3 2 2 2 2 2 5 3" xfId="22942" xr:uid="{00000000-0005-0000-0000-0000652F0000}"/>
    <cellStyle name="Normal 3 3 2 2 2 2 2 6" xfId="33163" xr:uid="{00000000-0005-0000-0000-0000662F0000}"/>
    <cellStyle name="Normal 3 3 2 2 2 2 2 7" xfId="17929" xr:uid="{00000000-0005-0000-0000-0000672F0000}"/>
    <cellStyle name="Normal 3 3 2 2 2 2 3" xfId="3622" xr:uid="{00000000-0005-0000-0000-0000682F0000}"/>
    <cellStyle name="Normal 3 3 2 2 2 2 3 2" xfId="13696" xr:uid="{00000000-0005-0000-0000-0000692F0000}"/>
    <cellStyle name="Normal 3 3 2 2 2 2 3 2 2" xfId="44027" xr:uid="{00000000-0005-0000-0000-00006A2F0000}"/>
    <cellStyle name="Normal 3 3 2 2 2 2 3 2 3" xfId="28794" xr:uid="{00000000-0005-0000-0000-00006B2F0000}"/>
    <cellStyle name="Normal 3 3 2 2 2 2 3 3" xfId="8676" xr:uid="{00000000-0005-0000-0000-00006C2F0000}"/>
    <cellStyle name="Normal 3 3 2 2 2 2 3 3 2" xfId="39010" xr:uid="{00000000-0005-0000-0000-00006D2F0000}"/>
    <cellStyle name="Normal 3 3 2 2 2 2 3 3 3" xfId="23777" xr:uid="{00000000-0005-0000-0000-00006E2F0000}"/>
    <cellStyle name="Normal 3 3 2 2 2 2 3 4" xfId="33997" xr:uid="{00000000-0005-0000-0000-00006F2F0000}"/>
    <cellStyle name="Normal 3 3 2 2 2 2 3 5" xfId="18764" xr:uid="{00000000-0005-0000-0000-0000702F0000}"/>
    <cellStyle name="Normal 3 3 2 2 2 2 4" xfId="5315" xr:uid="{00000000-0005-0000-0000-0000712F0000}"/>
    <cellStyle name="Normal 3 3 2 2 2 2 4 2" xfId="15367" xr:uid="{00000000-0005-0000-0000-0000722F0000}"/>
    <cellStyle name="Normal 3 3 2 2 2 2 4 2 2" xfId="45698" xr:uid="{00000000-0005-0000-0000-0000732F0000}"/>
    <cellStyle name="Normal 3 3 2 2 2 2 4 2 3" xfId="30465" xr:uid="{00000000-0005-0000-0000-0000742F0000}"/>
    <cellStyle name="Normal 3 3 2 2 2 2 4 3" xfId="10347" xr:uid="{00000000-0005-0000-0000-0000752F0000}"/>
    <cellStyle name="Normal 3 3 2 2 2 2 4 3 2" xfId="40681" xr:uid="{00000000-0005-0000-0000-0000762F0000}"/>
    <cellStyle name="Normal 3 3 2 2 2 2 4 3 3" xfId="25448" xr:uid="{00000000-0005-0000-0000-0000772F0000}"/>
    <cellStyle name="Normal 3 3 2 2 2 2 4 4" xfId="35668" xr:uid="{00000000-0005-0000-0000-0000782F0000}"/>
    <cellStyle name="Normal 3 3 2 2 2 2 4 5" xfId="20435" xr:uid="{00000000-0005-0000-0000-0000792F0000}"/>
    <cellStyle name="Normal 3 3 2 2 2 2 5" xfId="12025" xr:uid="{00000000-0005-0000-0000-00007A2F0000}"/>
    <cellStyle name="Normal 3 3 2 2 2 2 5 2" xfId="42356" xr:uid="{00000000-0005-0000-0000-00007B2F0000}"/>
    <cellStyle name="Normal 3 3 2 2 2 2 5 3" xfId="27123" xr:uid="{00000000-0005-0000-0000-00007C2F0000}"/>
    <cellStyle name="Normal 3 3 2 2 2 2 6" xfId="7004" xr:uid="{00000000-0005-0000-0000-00007D2F0000}"/>
    <cellStyle name="Normal 3 3 2 2 2 2 6 2" xfId="37339" xr:uid="{00000000-0005-0000-0000-00007E2F0000}"/>
    <cellStyle name="Normal 3 3 2 2 2 2 6 3" xfId="22106" xr:uid="{00000000-0005-0000-0000-00007F2F0000}"/>
    <cellStyle name="Normal 3 3 2 2 2 2 7" xfId="32327" xr:uid="{00000000-0005-0000-0000-0000802F0000}"/>
    <cellStyle name="Normal 3 3 2 2 2 2 8" xfId="17093" xr:uid="{00000000-0005-0000-0000-0000812F0000}"/>
    <cellStyle name="Normal 3 3 2 2 2 3" xfId="2351" xr:uid="{00000000-0005-0000-0000-0000822F0000}"/>
    <cellStyle name="Normal 3 3 2 2 2 3 2" xfId="4041" xr:uid="{00000000-0005-0000-0000-0000832F0000}"/>
    <cellStyle name="Normal 3 3 2 2 2 3 2 2" xfId="14114" xr:uid="{00000000-0005-0000-0000-0000842F0000}"/>
    <cellStyle name="Normal 3 3 2 2 2 3 2 2 2" xfId="44445" xr:uid="{00000000-0005-0000-0000-0000852F0000}"/>
    <cellStyle name="Normal 3 3 2 2 2 3 2 2 3" xfId="29212" xr:uid="{00000000-0005-0000-0000-0000862F0000}"/>
    <cellStyle name="Normal 3 3 2 2 2 3 2 3" xfId="9094" xr:uid="{00000000-0005-0000-0000-0000872F0000}"/>
    <cellStyle name="Normal 3 3 2 2 2 3 2 3 2" xfId="39428" xr:uid="{00000000-0005-0000-0000-0000882F0000}"/>
    <cellStyle name="Normal 3 3 2 2 2 3 2 3 3" xfId="24195" xr:uid="{00000000-0005-0000-0000-0000892F0000}"/>
    <cellStyle name="Normal 3 3 2 2 2 3 2 4" xfId="34415" xr:uid="{00000000-0005-0000-0000-00008A2F0000}"/>
    <cellStyle name="Normal 3 3 2 2 2 3 2 5" xfId="19182" xr:uid="{00000000-0005-0000-0000-00008B2F0000}"/>
    <cellStyle name="Normal 3 3 2 2 2 3 3" xfId="5733" xr:uid="{00000000-0005-0000-0000-00008C2F0000}"/>
    <cellStyle name="Normal 3 3 2 2 2 3 3 2" xfId="15785" xr:uid="{00000000-0005-0000-0000-00008D2F0000}"/>
    <cellStyle name="Normal 3 3 2 2 2 3 3 2 2" xfId="46116" xr:uid="{00000000-0005-0000-0000-00008E2F0000}"/>
    <cellStyle name="Normal 3 3 2 2 2 3 3 2 3" xfId="30883" xr:uid="{00000000-0005-0000-0000-00008F2F0000}"/>
    <cellStyle name="Normal 3 3 2 2 2 3 3 3" xfId="10765" xr:uid="{00000000-0005-0000-0000-0000902F0000}"/>
    <cellStyle name="Normal 3 3 2 2 2 3 3 3 2" xfId="41099" xr:uid="{00000000-0005-0000-0000-0000912F0000}"/>
    <cellStyle name="Normal 3 3 2 2 2 3 3 3 3" xfId="25866" xr:uid="{00000000-0005-0000-0000-0000922F0000}"/>
    <cellStyle name="Normal 3 3 2 2 2 3 3 4" xfId="36086" xr:uid="{00000000-0005-0000-0000-0000932F0000}"/>
    <cellStyle name="Normal 3 3 2 2 2 3 3 5" xfId="20853" xr:uid="{00000000-0005-0000-0000-0000942F0000}"/>
    <cellStyle name="Normal 3 3 2 2 2 3 4" xfId="12443" xr:uid="{00000000-0005-0000-0000-0000952F0000}"/>
    <cellStyle name="Normal 3 3 2 2 2 3 4 2" xfId="42774" xr:uid="{00000000-0005-0000-0000-0000962F0000}"/>
    <cellStyle name="Normal 3 3 2 2 2 3 4 3" xfId="27541" xr:uid="{00000000-0005-0000-0000-0000972F0000}"/>
    <cellStyle name="Normal 3 3 2 2 2 3 5" xfId="7422" xr:uid="{00000000-0005-0000-0000-0000982F0000}"/>
    <cellStyle name="Normal 3 3 2 2 2 3 5 2" xfId="37757" xr:uid="{00000000-0005-0000-0000-0000992F0000}"/>
    <cellStyle name="Normal 3 3 2 2 2 3 5 3" xfId="22524" xr:uid="{00000000-0005-0000-0000-00009A2F0000}"/>
    <cellStyle name="Normal 3 3 2 2 2 3 6" xfId="32745" xr:uid="{00000000-0005-0000-0000-00009B2F0000}"/>
    <cellStyle name="Normal 3 3 2 2 2 3 7" xfId="17511" xr:uid="{00000000-0005-0000-0000-00009C2F0000}"/>
    <cellStyle name="Normal 3 3 2 2 2 4" xfId="3204" xr:uid="{00000000-0005-0000-0000-00009D2F0000}"/>
    <cellStyle name="Normal 3 3 2 2 2 4 2" xfId="13278" xr:uid="{00000000-0005-0000-0000-00009E2F0000}"/>
    <cellStyle name="Normal 3 3 2 2 2 4 2 2" xfId="43609" xr:uid="{00000000-0005-0000-0000-00009F2F0000}"/>
    <cellStyle name="Normal 3 3 2 2 2 4 2 3" xfId="28376" xr:uid="{00000000-0005-0000-0000-0000A02F0000}"/>
    <cellStyle name="Normal 3 3 2 2 2 4 3" xfId="8258" xr:uid="{00000000-0005-0000-0000-0000A12F0000}"/>
    <cellStyle name="Normal 3 3 2 2 2 4 3 2" xfId="38592" xr:uid="{00000000-0005-0000-0000-0000A22F0000}"/>
    <cellStyle name="Normal 3 3 2 2 2 4 3 3" xfId="23359" xr:uid="{00000000-0005-0000-0000-0000A32F0000}"/>
    <cellStyle name="Normal 3 3 2 2 2 4 4" xfId="33579" xr:uid="{00000000-0005-0000-0000-0000A42F0000}"/>
    <cellStyle name="Normal 3 3 2 2 2 4 5" xfId="18346" xr:uid="{00000000-0005-0000-0000-0000A52F0000}"/>
    <cellStyle name="Normal 3 3 2 2 2 5" xfId="4897" xr:uid="{00000000-0005-0000-0000-0000A62F0000}"/>
    <cellStyle name="Normal 3 3 2 2 2 5 2" xfId="14949" xr:uid="{00000000-0005-0000-0000-0000A72F0000}"/>
    <cellStyle name="Normal 3 3 2 2 2 5 2 2" xfId="45280" xr:uid="{00000000-0005-0000-0000-0000A82F0000}"/>
    <cellStyle name="Normal 3 3 2 2 2 5 2 3" xfId="30047" xr:uid="{00000000-0005-0000-0000-0000A92F0000}"/>
    <cellStyle name="Normal 3 3 2 2 2 5 3" xfId="9929" xr:uid="{00000000-0005-0000-0000-0000AA2F0000}"/>
    <cellStyle name="Normal 3 3 2 2 2 5 3 2" xfId="40263" xr:uid="{00000000-0005-0000-0000-0000AB2F0000}"/>
    <cellStyle name="Normal 3 3 2 2 2 5 3 3" xfId="25030" xr:uid="{00000000-0005-0000-0000-0000AC2F0000}"/>
    <cellStyle name="Normal 3 3 2 2 2 5 4" xfId="35250" xr:uid="{00000000-0005-0000-0000-0000AD2F0000}"/>
    <cellStyle name="Normal 3 3 2 2 2 5 5" xfId="20017" xr:uid="{00000000-0005-0000-0000-0000AE2F0000}"/>
    <cellStyle name="Normal 3 3 2 2 2 6" xfId="11607" xr:uid="{00000000-0005-0000-0000-0000AF2F0000}"/>
    <cellStyle name="Normal 3 3 2 2 2 6 2" xfId="41938" xr:uid="{00000000-0005-0000-0000-0000B02F0000}"/>
    <cellStyle name="Normal 3 3 2 2 2 6 3" xfId="26705" xr:uid="{00000000-0005-0000-0000-0000B12F0000}"/>
    <cellStyle name="Normal 3 3 2 2 2 7" xfId="6586" xr:uid="{00000000-0005-0000-0000-0000B22F0000}"/>
    <cellStyle name="Normal 3 3 2 2 2 7 2" xfId="36921" xr:uid="{00000000-0005-0000-0000-0000B32F0000}"/>
    <cellStyle name="Normal 3 3 2 2 2 7 3" xfId="21688" xr:uid="{00000000-0005-0000-0000-0000B42F0000}"/>
    <cellStyle name="Normal 3 3 2 2 2 8" xfId="31909" xr:uid="{00000000-0005-0000-0000-0000B52F0000}"/>
    <cellStyle name="Normal 3 3 2 2 2 9" xfId="16675" xr:uid="{00000000-0005-0000-0000-0000B62F0000}"/>
    <cellStyle name="Normal 3 3 2 2 3" xfId="1722" xr:uid="{00000000-0005-0000-0000-0000B72F0000}"/>
    <cellStyle name="Normal 3 3 2 2 3 2" xfId="2561" xr:uid="{00000000-0005-0000-0000-0000B82F0000}"/>
    <cellStyle name="Normal 3 3 2 2 3 2 2" xfId="4251" xr:uid="{00000000-0005-0000-0000-0000B92F0000}"/>
    <cellStyle name="Normal 3 3 2 2 3 2 2 2" xfId="14324" xr:uid="{00000000-0005-0000-0000-0000BA2F0000}"/>
    <cellStyle name="Normal 3 3 2 2 3 2 2 2 2" xfId="44655" xr:uid="{00000000-0005-0000-0000-0000BB2F0000}"/>
    <cellStyle name="Normal 3 3 2 2 3 2 2 2 3" xfId="29422" xr:uid="{00000000-0005-0000-0000-0000BC2F0000}"/>
    <cellStyle name="Normal 3 3 2 2 3 2 2 3" xfId="9304" xr:uid="{00000000-0005-0000-0000-0000BD2F0000}"/>
    <cellStyle name="Normal 3 3 2 2 3 2 2 3 2" xfId="39638" xr:uid="{00000000-0005-0000-0000-0000BE2F0000}"/>
    <cellStyle name="Normal 3 3 2 2 3 2 2 3 3" xfId="24405" xr:uid="{00000000-0005-0000-0000-0000BF2F0000}"/>
    <cellStyle name="Normal 3 3 2 2 3 2 2 4" xfId="34625" xr:uid="{00000000-0005-0000-0000-0000C02F0000}"/>
    <cellStyle name="Normal 3 3 2 2 3 2 2 5" xfId="19392" xr:uid="{00000000-0005-0000-0000-0000C12F0000}"/>
    <cellStyle name="Normal 3 3 2 2 3 2 3" xfId="5943" xr:uid="{00000000-0005-0000-0000-0000C22F0000}"/>
    <cellStyle name="Normal 3 3 2 2 3 2 3 2" xfId="15995" xr:uid="{00000000-0005-0000-0000-0000C32F0000}"/>
    <cellStyle name="Normal 3 3 2 2 3 2 3 2 2" xfId="46326" xr:uid="{00000000-0005-0000-0000-0000C42F0000}"/>
    <cellStyle name="Normal 3 3 2 2 3 2 3 2 3" xfId="31093" xr:uid="{00000000-0005-0000-0000-0000C52F0000}"/>
    <cellStyle name="Normal 3 3 2 2 3 2 3 3" xfId="10975" xr:uid="{00000000-0005-0000-0000-0000C62F0000}"/>
    <cellStyle name="Normal 3 3 2 2 3 2 3 3 2" xfId="41309" xr:uid="{00000000-0005-0000-0000-0000C72F0000}"/>
    <cellStyle name="Normal 3 3 2 2 3 2 3 3 3" xfId="26076" xr:uid="{00000000-0005-0000-0000-0000C82F0000}"/>
    <cellStyle name="Normal 3 3 2 2 3 2 3 4" xfId="36296" xr:uid="{00000000-0005-0000-0000-0000C92F0000}"/>
    <cellStyle name="Normal 3 3 2 2 3 2 3 5" xfId="21063" xr:uid="{00000000-0005-0000-0000-0000CA2F0000}"/>
    <cellStyle name="Normal 3 3 2 2 3 2 4" xfId="12653" xr:uid="{00000000-0005-0000-0000-0000CB2F0000}"/>
    <cellStyle name="Normal 3 3 2 2 3 2 4 2" xfId="42984" xr:uid="{00000000-0005-0000-0000-0000CC2F0000}"/>
    <cellStyle name="Normal 3 3 2 2 3 2 4 3" xfId="27751" xr:uid="{00000000-0005-0000-0000-0000CD2F0000}"/>
    <cellStyle name="Normal 3 3 2 2 3 2 5" xfId="7632" xr:uid="{00000000-0005-0000-0000-0000CE2F0000}"/>
    <cellStyle name="Normal 3 3 2 2 3 2 5 2" xfId="37967" xr:uid="{00000000-0005-0000-0000-0000CF2F0000}"/>
    <cellStyle name="Normal 3 3 2 2 3 2 5 3" xfId="22734" xr:uid="{00000000-0005-0000-0000-0000D02F0000}"/>
    <cellStyle name="Normal 3 3 2 2 3 2 6" xfId="32955" xr:uid="{00000000-0005-0000-0000-0000D12F0000}"/>
    <cellStyle name="Normal 3 3 2 2 3 2 7" xfId="17721" xr:uid="{00000000-0005-0000-0000-0000D22F0000}"/>
    <cellStyle name="Normal 3 3 2 2 3 3" xfId="3414" xr:uid="{00000000-0005-0000-0000-0000D32F0000}"/>
    <cellStyle name="Normal 3 3 2 2 3 3 2" xfId="13488" xr:uid="{00000000-0005-0000-0000-0000D42F0000}"/>
    <cellStyle name="Normal 3 3 2 2 3 3 2 2" xfId="43819" xr:uid="{00000000-0005-0000-0000-0000D52F0000}"/>
    <cellStyle name="Normal 3 3 2 2 3 3 2 3" xfId="28586" xr:uid="{00000000-0005-0000-0000-0000D62F0000}"/>
    <cellStyle name="Normal 3 3 2 2 3 3 3" xfId="8468" xr:uid="{00000000-0005-0000-0000-0000D72F0000}"/>
    <cellStyle name="Normal 3 3 2 2 3 3 3 2" xfId="38802" xr:uid="{00000000-0005-0000-0000-0000D82F0000}"/>
    <cellStyle name="Normal 3 3 2 2 3 3 3 3" xfId="23569" xr:uid="{00000000-0005-0000-0000-0000D92F0000}"/>
    <cellStyle name="Normal 3 3 2 2 3 3 4" xfId="33789" xr:uid="{00000000-0005-0000-0000-0000DA2F0000}"/>
    <cellStyle name="Normal 3 3 2 2 3 3 5" xfId="18556" xr:uid="{00000000-0005-0000-0000-0000DB2F0000}"/>
    <cellStyle name="Normal 3 3 2 2 3 4" xfId="5107" xr:uid="{00000000-0005-0000-0000-0000DC2F0000}"/>
    <cellStyle name="Normal 3 3 2 2 3 4 2" xfId="15159" xr:uid="{00000000-0005-0000-0000-0000DD2F0000}"/>
    <cellStyle name="Normal 3 3 2 2 3 4 2 2" xfId="45490" xr:uid="{00000000-0005-0000-0000-0000DE2F0000}"/>
    <cellStyle name="Normal 3 3 2 2 3 4 2 3" xfId="30257" xr:uid="{00000000-0005-0000-0000-0000DF2F0000}"/>
    <cellStyle name="Normal 3 3 2 2 3 4 3" xfId="10139" xr:uid="{00000000-0005-0000-0000-0000E02F0000}"/>
    <cellStyle name="Normal 3 3 2 2 3 4 3 2" xfId="40473" xr:uid="{00000000-0005-0000-0000-0000E12F0000}"/>
    <cellStyle name="Normal 3 3 2 2 3 4 3 3" xfId="25240" xr:uid="{00000000-0005-0000-0000-0000E22F0000}"/>
    <cellStyle name="Normal 3 3 2 2 3 4 4" xfId="35460" xr:uid="{00000000-0005-0000-0000-0000E32F0000}"/>
    <cellStyle name="Normal 3 3 2 2 3 4 5" xfId="20227" xr:uid="{00000000-0005-0000-0000-0000E42F0000}"/>
    <cellStyle name="Normal 3 3 2 2 3 5" xfId="11817" xr:uid="{00000000-0005-0000-0000-0000E52F0000}"/>
    <cellStyle name="Normal 3 3 2 2 3 5 2" xfId="42148" xr:uid="{00000000-0005-0000-0000-0000E62F0000}"/>
    <cellStyle name="Normal 3 3 2 2 3 5 3" xfId="26915" xr:uid="{00000000-0005-0000-0000-0000E72F0000}"/>
    <cellStyle name="Normal 3 3 2 2 3 6" xfId="6796" xr:uid="{00000000-0005-0000-0000-0000E82F0000}"/>
    <cellStyle name="Normal 3 3 2 2 3 6 2" xfId="37131" xr:uid="{00000000-0005-0000-0000-0000E92F0000}"/>
    <cellStyle name="Normal 3 3 2 2 3 6 3" xfId="21898" xr:uid="{00000000-0005-0000-0000-0000EA2F0000}"/>
    <cellStyle name="Normal 3 3 2 2 3 7" xfId="32119" xr:uid="{00000000-0005-0000-0000-0000EB2F0000}"/>
    <cellStyle name="Normal 3 3 2 2 3 8" xfId="16885" xr:uid="{00000000-0005-0000-0000-0000EC2F0000}"/>
    <cellStyle name="Normal 3 3 2 2 4" xfId="2143" xr:uid="{00000000-0005-0000-0000-0000ED2F0000}"/>
    <cellStyle name="Normal 3 3 2 2 4 2" xfId="3833" xr:uid="{00000000-0005-0000-0000-0000EE2F0000}"/>
    <cellStyle name="Normal 3 3 2 2 4 2 2" xfId="13906" xr:uid="{00000000-0005-0000-0000-0000EF2F0000}"/>
    <cellStyle name="Normal 3 3 2 2 4 2 2 2" xfId="44237" xr:uid="{00000000-0005-0000-0000-0000F02F0000}"/>
    <cellStyle name="Normal 3 3 2 2 4 2 2 3" xfId="29004" xr:uid="{00000000-0005-0000-0000-0000F12F0000}"/>
    <cellStyle name="Normal 3 3 2 2 4 2 3" xfId="8886" xr:uid="{00000000-0005-0000-0000-0000F22F0000}"/>
    <cellStyle name="Normal 3 3 2 2 4 2 3 2" xfId="39220" xr:uid="{00000000-0005-0000-0000-0000F32F0000}"/>
    <cellStyle name="Normal 3 3 2 2 4 2 3 3" xfId="23987" xr:uid="{00000000-0005-0000-0000-0000F42F0000}"/>
    <cellStyle name="Normal 3 3 2 2 4 2 4" xfId="34207" xr:uid="{00000000-0005-0000-0000-0000F52F0000}"/>
    <cellStyle name="Normal 3 3 2 2 4 2 5" xfId="18974" xr:uid="{00000000-0005-0000-0000-0000F62F0000}"/>
    <cellStyle name="Normal 3 3 2 2 4 3" xfId="5525" xr:uid="{00000000-0005-0000-0000-0000F72F0000}"/>
    <cellStyle name="Normal 3 3 2 2 4 3 2" xfId="15577" xr:uid="{00000000-0005-0000-0000-0000F82F0000}"/>
    <cellStyle name="Normal 3 3 2 2 4 3 2 2" xfId="45908" xr:uid="{00000000-0005-0000-0000-0000F92F0000}"/>
    <cellStyle name="Normal 3 3 2 2 4 3 2 3" xfId="30675" xr:uid="{00000000-0005-0000-0000-0000FA2F0000}"/>
    <cellStyle name="Normal 3 3 2 2 4 3 3" xfId="10557" xr:uid="{00000000-0005-0000-0000-0000FB2F0000}"/>
    <cellStyle name="Normal 3 3 2 2 4 3 3 2" xfId="40891" xr:uid="{00000000-0005-0000-0000-0000FC2F0000}"/>
    <cellStyle name="Normal 3 3 2 2 4 3 3 3" xfId="25658" xr:uid="{00000000-0005-0000-0000-0000FD2F0000}"/>
    <cellStyle name="Normal 3 3 2 2 4 3 4" xfId="35878" xr:uid="{00000000-0005-0000-0000-0000FE2F0000}"/>
    <cellStyle name="Normal 3 3 2 2 4 3 5" xfId="20645" xr:uid="{00000000-0005-0000-0000-0000FF2F0000}"/>
    <cellStyle name="Normal 3 3 2 2 4 4" xfId="12235" xr:uid="{00000000-0005-0000-0000-000000300000}"/>
    <cellStyle name="Normal 3 3 2 2 4 4 2" xfId="42566" xr:uid="{00000000-0005-0000-0000-000001300000}"/>
    <cellStyle name="Normal 3 3 2 2 4 4 3" xfId="27333" xr:uid="{00000000-0005-0000-0000-000002300000}"/>
    <cellStyle name="Normal 3 3 2 2 4 5" xfId="7214" xr:uid="{00000000-0005-0000-0000-000003300000}"/>
    <cellStyle name="Normal 3 3 2 2 4 5 2" xfId="37549" xr:uid="{00000000-0005-0000-0000-000004300000}"/>
    <cellStyle name="Normal 3 3 2 2 4 5 3" xfId="22316" xr:uid="{00000000-0005-0000-0000-000005300000}"/>
    <cellStyle name="Normal 3 3 2 2 4 6" xfId="32537" xr:uid="{00000000-0005-0000-0000-000006300000}"/>
    <cellStyle name="Normal 3 3 2 2 4 7" xfId="17303" xr:uid="{00000000-0005-0000-0000-000007300000}"/>
    <cellStyle name="Normal 3 3 2 2 5" xfId="2996" xr:uid="{00000000-0005-0000-0000-000008300000}"/>
    <cellStyle name="Normal 3 3 2 2 5 2" xfId="13070" xr:uid="{00000000-0005-0000-0000-000009300000}"/>
    <cellStyle name="Normal 3 3 2 2 5 2 2" xfId="43401" xr:uid="{00000000-0005-0000-0000-00000A300000}"/>
    <cellStyle name="Normal 3 3 2 2 5 2 3" xfId="28168" xr:uid="{00000000-0005-0000-0000-00000B300000}"/>
    <cellStyle name="Normal 3 3 2 2 5 3" xfId="8050" xr:uid="{00000000-0005-0000-0000-00000C300000}"/>
    <cellStyle name="Normal 3 3 2 2 5 3 2" xfId="38384" xr:uid="{00000000-0005-0000-0000-00000D300000}"/>
    <cellStyle name="Normal 3 3 2 2 5 3 3" xfId="23151" xr:uid="{00000000-0005-0000-0000-00000E300000}"/>
    <cellStyle name="Normal 3 3 2 2 5 4" xfId="33371" xr:uid="{00000000-0005-0000-0000-00000F300000}"/>
    <cellStyle name="Normal 3 3 2 2 5 5" xfId="18138" xr:uid="{00000000-0005-0000-0000-000010300000}"/>
    <cellStyle name="Normal 3 3 2 2 6" xfId="4689" xr:uid="{00000000-0005-0000-0000-000011300000}"/>
    <cellStyle name="Normal 3 3 2 2 6 2" xfId="14741" xr:uid="{00000000-0005-0000-0000-000012300000}"/>
    <cellStyle name="Normal 3 3 2 2 6 2 2" xfId="45072" xr:uid="{00000000-0005-0000-0000-000013300000}"/>
    <cellStyle name="Normal 3 3 2 2 6 2 3" xfId="29839" xr:uid="{00000000-0005-0000-0000-000014300000}"/>
    <cellStyle name="Normal 3 3 2 2 6 3" xfId="9721" xr:uid="{00000000-0005-0000-0000-000015300000}"/>
    <cellStyle name="Normal 3 3 2 2 6 3 2" xfId="40055" xr:uid="{00000000-0005-0000-0000-000016300000}"/>
    <cellStyle name="Normal 3 3 2 2 6 3 3" xfId="24822" xr:uid="{00000000-0005-0000-0000-000017300000}"/>
    <cellStyle name="Normal 3 3 2 2 6 4" xfId="35042" xr:uid="{00000000-0005-0000-0000-000018300000}"/>
    <cellStyle name="Normal 3 3 2 2 6 5" xfId="19809" xr:uid="{00000000-0005-0000-0000-000019300000}"/>
    <cellStyle name="Normal 3 3 2 2 7" xfId="11399" xr:uid="{00000000-0005-0000-0000-00001A300000}"/>
    <cellStyle name="Normal 3 3 2 2 7 2" xfId="41730" xr:uid="{00000000-0005-0000-0000-00001B300000}"/>
    <cellStyle name="Normal 3 3 2 2 7 3" xfId="26497" xr:uid="{00000000-0005-0000-0000-00001C300000}"/>
    <cellStyle name="Normal 3 3 2 2 8" xfId="6378" xr:uid="{00000000-0005-0000-0000-00001D300000}"/>
    <cellStyle name="Normal 3 3 2 2 8 2" xfId="36713" xr:uid="{00000000-0005-0000-0000-00001E300000}"/>
    <cellStyle name="Normal 3 3 2 2 8 3" xfId="21480" xr:uid="{00000000-0005-0000-0000-00001F300000}"/>
    <cellStyle name="Normal 3 3 2 2 9" xfId="31701" xr:uid="{00000000-0005-0000-0000-000020300000}"/>
    <cellStyle name="Normal 3 3 2 3" xfId="1405" xr:uid="{00000000-0005-0000-0000-000021300000}"/>
    <cellStyle name="Normal 3 3 2 3 2" xfId="1826" xr:uid="{00000000-0005-0000-0000-000022300000}"/>
    <cellStyle name="Normal 3 3 2 3 2 2" xfId="2665" xr:uid="{00000000-0005-0000-0000-000023300000}"/>
    <cellStyle name="Normal 3 3 2 3 2 2 2" xfId="4355" xr:uid="{00000000-0005-0000-0000-000024300000}"/>
    <cellStyle name="Normal 3 3 2 3 2 2 2 2" xfId="14428" xr:uid="{00000000-0005-0000-0000-000025300000}"/>
    <cellStyle name="Normal 3 3 2 3 2 2 2 2 2" xfId="44759" xr:uid="{00000000-0005-0000-0000-000026300000}"/>
    <cellStyle name="Normal 3 3 2 3 2 2 2 2 3" xfId="29526" xr:uid="{00000000-0005-0000-0000-000027300000}"/>
    <cellStyle name="Normal 3 3 2 3 2 2 2 3" xfId="9408" xr:uid="{00000000-0005-0000-0000-000028300000}"/>
    <cellStyle name="Normal 3 3 2 3 2 2 2 3 2" xfId="39742" xr:uid="{00000000-0005-0000-0000-000029300000}"/>
    <cellStyle name="Normal 3 3 2 3 2 2 2 3 3" xfId="24509" xr:uid="{00000000-0005-0000-0000-00002A300000}"/>
    <cellStyle name="Normal 3 3 2 3 2 2 2 4" xfId="34729" xr:uid="{00000000-0005-0000-0000-00002B300000}"/>
    <cellStyle name="Normal 3 3 2 3 2 2 2 5" xfId="19496" xr:uid="{00000000-0005-0000-0000-00002C300000}"/>
    <cellStyle name="Normal 3 3 2 3 2 2 3" xfId="6047" xr:uid="{00000000-0005-0000-0000-00002D300000}"/>
    <cellStyle name="Normal 3 3 2 3 2 2 3 2" xfId="16099" xr:uid="{00000000-0005-0000-0000-00002E300000}"/>
    <cellStyle name="Normal 3 3 2 3 2 2 3 2 2" xfId="46430" xr:uid="{00000000-0005-0000-0000-00002F300000}"/>
    <cellStyle name="Normal 3 3 2 3 2 2 3 2 3" xfId="31197" xr:uid="{00000000-0005-0000-0000-000030300000}"/>
    <cellStyle name="Normal 3 3 2 3 2 2 3 3" xfId="11079" xr:uid="{00000000-0005-0000-0000-000031300000}"/>
    <cellStyle name="Normal 3 3 2 3 2 2 3 3 2" xfId="41413" xr:uid="{00000000-0005-0000-0000-000032300000}"/>
    <cellStyle name="Normal 3 3 2 3 2 2 3 3 3" xfId="26180" xr:uid="{00000000-0005-0000-0000-000033300000}"/>
    <cellStyle name="Normal 3 3 2 3 2 2 3 4" xfId="36400" xr:uid="{00000000-0005-0000-0000-000034300000}"/>
    <cellStyle name="Normal 3 3 2 3 2 2 3 5" xfId="21167" xr:uid="{00000000-0005-0000-0000-000035300000}"/>
    <cellStyle name="Normal 3 3 2 3 2 2 4" xfId="12757" xr:uid="{00000000-0005-0000-0000-000036300000}"/>
    <cellStyle name="Normal 3 3 2 3 2 2 4 2" xfId="43088" xr:uid="{00000000-0005-0000-0000-000037300000}"/>
    <cellStyle name="Normal 3 3 2 3 2 2 4 3" xfId="27855" xr:uid="{00000000-0005-0000-0000-000038300000}"/>
    <cellStyle name="Normal 3 3 2 3 2 2 5" xfId="7736" xr:uid="{00000000-0005-0000-0000-000039300000}"/>
    <cellStyle name="Normal 3 3 2 3 2 2 5 2" xfId="38071" xr:uid="{00000000-0005-0000-0000-00003A300000}"/>
    <cellStyle name="Normal 3 3 2 3 2 2 5 3" xfId="22838" xr:uid="{00000000-0005-0000-0000-00003B300000}"/>
    <cellStyle name="Normal 3 3 2 3 2 2 6" xfId="33059" xr:uid="{00000000-0005-0000-0000-00003C300000}"/>
    <cellStyle name="Normal 3 3 2 3 2 2 7" xfId="17825" xr:uid="{00000000-0005-0000-0000-00003D300000}"/>
    <cellStyle name="Normal 3 3 2 3 2 3" xfId="3518" xr:uid="{00000000-0005-0000-0000-00003E300000}"/>
    <cellStyle name="Normal 3 3 2 3 2 3 2" xfId="13592" xr:uid="{00000000-0005-0000-0000-00003F300000}"/>
    <cellStyle name="Normal 3 3 2 3 2 3 2 2" xfId="43923" xr:uid="{00000000-0005-0000-0000-000040300000}"/>
    <cellStyle name="Normal 3 3 2 3 2 3 2 3" xfId="28690" xr:uid="{00000000-0005-0000-0000-000041300000}"/>
    <cellStyle name="Normal 3 3 2 3 2 3 3" xfId="8572" xr:uid="{00000000-0005-0000-0000-000042300000}"/>
    <cellStyle name="Normal 3 3 2 3 2 3 3 2" xfId="38906" xr:uid="{00000000-0005-0000-0000-000043300000}"/>
    <cellStyle name="Normal 3 3 2 3 2 3 3 3" xfId="23673" xr:uid="{00000000-0005-0000-0000-000044300000}"/>
    <cellStyle name="Normal 3 3 2 3 2 3 4" xfId="33893" xr:uid="{00000000-0005-0000-0000-000045300000}"/>
    <cellStyle name="Normal 3 3 2 3 2 3 5" xfId="18660" xr:uid="{00000000-0005-0000-0000-000046300000}"/>
    <cellStyle name="Normal 3 3 2 3 2 4" xfId="5211" xr:uid="{00000000-0005-0000-0000-000047300000}"/>
    <cellStyle name="Normal 3 3 2 3 2 4 2" xfId="15263" xr:uid="{00000000-0005-0000-0000-000048300000}"/>
    <cellStyle name="Normal 3 3 2 3 2 4 2 2" xfId="45594" xr:uid="{00000000-0005-0000-0000-000049300000}"/>
    <cellStyle name="Normal 3 3 2 3 2 4 2 3" xfId="30361" xr:uid="{00000000-0005-0000-0000-00004A300000}"/>
    <cellStyle name="Normal 3 3 2 3 2 4 3" xfId="10243" xr:uid="{00000000-0005-0000-0000-00004B300000}"/>
    <cellStyle name="Normal 3 3 2 3 2 4 3 2" xfId="40577" xr:uid="{00000000-0005-0000-0000-00004C300000}"/>
    <cellStyle name="Normal 3 3 2 3 2 4 3 3" xfId="25344" xr:uid="{00000000-0005-0000-0000-00004D300000}"/>
    <cellStyle name="Normal 3 3 2 3 2 4 4" xfId="35564" xr:uid="{00000000-0005-0000-0000-00004E300000}"/>
    <cellStyle name="Normal 3 3 2 3 2 4 5" xfId="20331" xr:uid="{00000000-0005-0000-0000-00004F300000}"/>
    <cellStyle name="Normal 3 3 2 3 2 5" xfId="11921" xr:uid="{00000000-0005-0000-0000-000050300000}"/>
    <cellStyle name="Normal 3 3 2 3 2 5 2" xfId="42252" xr:uid="{00000000-0005-0000-0000-000051300000}"/>
    <cellStyle name="Normal 3 3 2 3 2 5 3" xfId="27019" xr:uid="{00000000-0005-0000-0000-000052300000}"/>
    <cellStyle name="Normal 3 3 2 3 2 6" xfId="6900" xr:uid="{00000000-0005-0000-0000-000053300000}"/>
    <cellStyle name="Normal 3 3 2 3 2 6 2" xfId="37235" xr:uid="{00000000-0005-0000-0000-000054300000}"/>
    <cellStyle name="Normal 3 3 2 3 2 6 3" xfId="22002" xr:uid="{00000000-0005-0000-0000-000055300000}"/>
    <cellStyle name="Normal 3 3 2 3 2 7" xfId="32223" xr:uid="{00000000-0005-0000-0000-000056300000}"/>
    <cellStyle name="Normal 3 3 2 3 2 8" xfId="16989" xr:uid="{00000000-0005-0000-0000-000057300000}"/>
    <cellStyle name="Normal 3 3 2 3 3" xfId="2247" xr:uid="{00000000-0005-0000-0000-000058300000}"/>
    <cellStyle name="Normal 3 3 2 3 3 2" xfId="3937" xr:uid="{00000000-0005-0000-0000-000059300000}"/>
    <cellStyle name="Normal 3 3 2 3 3 2 2" xfId="14010" xr:uid="{00000000-0005-0000-0000-00005A300000}"/>
    <cellStyle name="Normal 3 3 2 3 3 2 2 2" xfId="44341" xr:uid="{00000000-0005-0000-0000-00005B300000}"/>
    <cellStyle name="Normal 3 3 2 3 3 2 2 3" xfId="29108" xr:uid="{00000000-0005-0000-0000-00005C300000}"/>
    <cellStyle name="Normal 3 3 2 3 3 2 3" xfId="8990" xr:uid="{00000000-0005-0000-0000-00005D300000}"/>
    <cellStyle name="Normal 3 3 2 3 3 2 3 2" xfId="39324" xr:uid="{00000000-0005-0000-0000-00005E300000}"/>
    <cellStyle name="Normal 3 3 2 3 3 2 3 3" xfId="24091" xr:uid="{00000000-0005-0000-0000-00005F300000}"/>
    <cellStyle name="Normal 3 3 2 3 3 2 4" xfId="34311" xr:uid="{00000000-0005-0000-0000-000060300000}"/>
    <cellStyle name="Normal 3 3 2 3 3 2 5" xfId="19078" xr:uid="{00000000-0005-0000-0000-000061300000}"/>
    <cellStyle name="Normal 3 3 2 3 3 3" xfId="5629" xr:uid="{00000000-0005-0000-0000-000062300000}"/>
    <cellStyle name="Normal 3 3 2 3 3 3 2" xfId="15681" xr:uid="{00000000-0005-0000-0000-000063300000}"/>
    <cellStyle name="Normal 3 3 2 3 3 3 2 2" xfId="46012" xr:uid="{00000000-0005-0000-0000-000064300000}"/>
    <cellStyle name="Normal 3 3 2 3 3 3 2 3" xfId="30779" xr:uid="{00000000-0005-0000-0000-000065300000}"/>
    <cellStyle name="Normal 3 3 2 3 3 3 3" xfId="10661" xr:uid="{00000000-0005-0000-0000-000066300000}"/>
    <cellStyle name="Normal 3 3 2 3 3 3 3 2" xfId="40995" xr:uid="{00000000-0005-0000-0000-000067300000}"/>
    <cellStyle name="Normal 3 3 2 3 3 3 3 3" xfId="25762" xr:uid="{00000000-0005-0000-0000-000068300000}"/>
    <cellStyle name="Normal 3 3 2 3 3 3 4" xfId="35982" xr:uid="{00000000-0005-0000-0000-000069300000}"/>
    <cellStyle name="Normal 3 3 2 3 3 3 5" xfId="20749" xr:uid="{00000000-0005-0000-0000-00006A300000}"/>
    <cellStyle name="Normal 3 3 2 3 3 4" xfId="12339" xr:uid="{00000000-0005-0000-0000-00006B300000}"/>
    <cellStyle name="Normal 3 3 2 3 3 4 2" xfId="42670" xr:uid="{00000000-0005-0000-0000-00006C300000}"/>
    <cellStyle name="Normal 3 3 2 3 3 4 3" xfId="27437" xr:uid="{00000000-0005-0000-0000-00006D300000}"/>
    <cellStyle name="Normal 3 3 2 3 3 5" xfId="7318" xr:uid="{00000000-0005-0000-0000-00006E300000}"/>
    <cellStyle name="Normal 3 3 2 3 3 5 2" xfId="37653" xr:uid="{00000000-0005-0000-0000-00006F300000}"/>
    <cellStyle name="Normal 3 3 2 3 3 5 3" xfId="22420" xr:uid="{00000000-0005-0000-0000-000070300000}"/>
    <cellStyle name="Normal 3 3 2 3 3 6" xfId="32641" xr:uid="{00000000-0005-0000-0000-000071300000}"/>
    <cellStyle name="Normal 3 3 2 3 3 7" xfId="17407" xr:uid="{00000000-0005-0000-0000-000072300000}"/>
    <cellStyle name="Normal 3 3 2 3 4" xfId="3100" xr:uid="{00000000-0005-0000-0000-000073300000}"/>
    <cellStyle name="Normal 3 3 2 3 4 2" xfId="13174" xr:uid="{00000000-0005-0000-0000-000074300000}"/>
    <cellStyle name="Normal 3 3 2 3 4 2 2" xfId="43505" xr:uid="{00000000-0005-0000-0000-000075300000}"/>
    <cellStyle name="Normal 3 3 2 3 4 2 3" xfId="28272" xr:uid="{00000000-0005-0000-0000-000076300000}"/>
    <cellStyle name="Normal 3 3 2 3 4 3" xfId="8154" xr:uid="{00000000-0005-0000-0000-000077300000}"/>
    <cellStyle name="Normal 3 3 2 3 4 3 2" xfId="38488" xr:uid="{00000000-0005-0000-0000-000078300000}"/>
    <cellStyle name="Normal 3 3 2 3 4 3 3" xfId="23255" xr:uid="{00000000-0005-0000-0000-000079300000}"/>
    <cellStyle name="Normal 3 3 2 3 4 4" xfId="33475" xr:uid="{00000000-0005-0000-0000-00007A300000}"/>
    <cellStyle name="Normal 3 3 2 3 4 5" xfId="18242" xr:uid="{00000000-0005-0000-0000-00007B300000}"/>
    <cellStyle name="Normal 3 3 2 3 5" xfId="4793" xr:uid="{00000000-0005-0000-0000-00007C300000}"/>
    <cellStyle name="Normal 3 3 2 3 5 2" xfId="14845" xr:uid="{00000000-0005-0000-0000-00007D300000}"/>
    <cellStyle name="Normal 3 3 2 3 5 2 2" xfId="45176" xr:uid="{00000000-0005-0000-0000-00007E300000}"/>
    <cellStyle name="Normal 3 3 2 3 5 2 3" xfId="29943" xr:uid="{00000000-0005-0000-0000-00007F300000}"/>
    <cellStyle name="Normal 3 3 2 3 5 3" xfId="9825" xr:uid="{00000000-0005-0000-0000-000080300000}"/>
    <cellStyle name="Normal 3 3 2 3 5 3 2" xfId="40159" xr:uid="{00000000-0005-0000-0000-000081300000}"/>
    <cellStyle name="Normal 3 3 2 3 5 3 3" xfId="24926" xr:uid="{00000000-0005-0000-0000-000082300000}"/>
    <cellStyle name="Normal 3 3 2 3 5 4" xfId="35146" xr:uid="{00000000-0005-0000-0000-000083300000}"/>
    <cellStyle name="Normal 3 3 2 3 5 5" xfId="19913" xr:uid="{00000000-0005-0000-0000-000084300000}"/>
    <cellStyle name="Normal 3 3 2 3 6" xfId="11503" xr:uid="{00000000-0005-0000-0000-000085300000}"/>
    <cellStyle name="Normal 3 3 2 3 6 2" xfId="41834" xr:uid="{00000000-0005-0000-0000-000086300000}"/>
    <cellStyle name="Normal 3 3 2 3 6 3" xfId="26601" xr:uid="{00000000-0005-0000-0000-000087300000}"/>
    <cellStyle name="Normal 3 3 2 3 7" xfId="6482" xr:uid="{00000000-0005-0000-0000-000088300000}"/>
    <cellStyle name="Normal 3 3 2 3 7 2" xfId="36817" xr:uid="{00000000-0005-0000-0000-000089300000}"/>
    <cellStyle name="Normal 3 3 2 3 7 3" xfId="21584" xr:uid="{00000000-0005-0000-0000-00008A300000}"/>
    <cellStyle name="Normal 3 3 2 3 8" xfId="31805" xr:uid="{00000000-0005-0000-0000-00008B300000}"/>
    <cellStyle name="Normal 3 3 2 3 9" xfId="16571" xr:uid="{00000000-0005-0000-0000-00008C300000}"/>
    <cellStyle name="Normal 3 3 2 4" xfId="1618" xr:uid="{00000000-0005-0000-0000-00008D300000}"/>
    <cellStyle name="Normal 3 3 2 4 2" xfId="2457" xr:uid="{00000000-0005-0000-0000-00008E300000}"/>
    <cellStyle name="Normal 3 3 2 4 2 2" xfId="4147" xr:uid="{00000000-0005-0000-0000-00008F300000}"/>
    <cellStyle name="Normal 3 3 2 4 2 2 2" xfId="14220" xr:uid="{00000000-0005-0000-0000-000090300000}"/>
    <cellStyle name="Normal 3 3 2 4 2 2 2 2" xfId="44551" xr:uid="{00000000-0005-0000-0000-000091300000}"/>
    <cellStyle name="Normal 3 3 2 4 2 2 2 3" xfId="29318" xr:uid="{00000000-0005-0000-0000-000092300000}"/>
    <cellStyle name="Normal 3 3 2 4 2 2 3" xfId="9200" xr:uid="{00000000-0005-0000-0000-000093300000}"/>
    <cellStyle name="Normal 3 3 2 4 2 2 3 2" xfId="39534" xr:uid="{00000000-0005-0000-0000-000094300000}"/>
    <cellStyle name="Normal 3 3 2 4 2 2 3 3" xfId="24301" xr:uid="{00000000-0005-0000-0000-000095300000}"/>
    <cellStyle name="Normal 3 3 2 4 2 2 4" xfId="34521" xr:uid="{00000000-0005-0000-0000-000096300000}"/>
    <cellStyle name="Normal 3 3 2 4 2 2 5" xfId="19288" xr:uid="{00000000-0005-0000-0000-000097300000}"/>
    <cellStyle name="Normal 3 3 2 4 2 3" xfId="5839" xr:uid="{00000000-0005-0000-0000-000098300000}"/>
    <cellStyle name="Normal 3 3 2 4 2 3 2" xfId="15891" xr:uid="{00000000-0005-0000-0000-000099300000}"/>
    <cellStyle name="Normal 3 3 2 4 2 3 2 2" xfId="46222" xr:uid="{00000000-0005-0000-0000-00009A300000}"/>
    <cellStyle name="Normal 3 3 2 4 2 3 2 3" xfId="30989" xr:uid="{00000000-0005-0000-0000-00009B300000}"/>
    <cellStyle name="Normal 3 3 2 4 2 3 3" xfId="10871" xr:uid="{00000000-0005-0000-0000-00009C300000}"/>
    <cellStyle name="Normal 3 3 2 4 2 3 3 2" xfId="41205" xr:uid="{00000000-0005-0000-0000-00009D300000}"/>
    <cellStyle name="Normal 3 3 2 4 2 3 3 3" xfId="25972" xr:uid="{00000000-0005-0000-0000-00009E300000}"/>
    <cellStyle name="Normal 3 3 2 4 2 3 4" xfId="36192" xr:uid="{00000000-0005-0000-0000-00009F300000}"/>
    <cellStyle name="Normal 3 3 2 4 2 3 5" xfId="20959" xr:uid="{00000000-0005-0000-0000-0000A0300000}"/>
    <cellStyle name="Normal 3 3 2 4 2 4" xfId="12549" xr:uid="{00000000-0005-0000-0000-0000A1300000}"/>
    <cellStyle name="Normal 3 3 2 4 2 4 2" xfId="42880" xr:uid="{00000000-0005-0000-0000-0000A2300000}"/>
    <cellStyle name="Normal 3 3 2 4 2 4 3" xfId="27647" xr:uid="{00000000-0005-0000-0000-0000A3300000}"/>
    <cellStyle name="Normal 3 3 2 4 2 5" xfId="7528" xr:uid="{00000000-0005-0000-0000-0000A4300000}"/>
    <cellStyle name="Normal 3 3 2 4 2 5 2" xfId="37863" xr:uid="{00000000-0005-0000-0000-0000A5300000}"/>
    <cellStyle name="Normal 3 3 2 4 2 5 3" xfId="22630" xr:uid="{00000000-0005-0000-0000-0000A6300000}"/>
    <cellStyle name="Normal 3 3 2 4 2 6" xfId="32851" xr:uid="{00000000-0005-0000-0000-0000A7300000}"/>
    <cellStyle name="Normal 3 3 2 4 2 7" xfId="17617" xr:uid="{00000000-0005-0000-0000-0000A8300000}"/>
    <cellStyle name="Normal 3 3 2 4 3" xfId="3310" xr:uid="{00000000-0005-0000-0000-0000A9300000}"/>
    <cellStyle name="Normal 3 3 2 4 3 2" xfId="13384" xr:uid="{00000000-0005-0000-0000-0000AA300000}"/>
    <cellStyle name="Normal 3 3 2 4 3 2 2" xfId="43715" xr:uid="{00000000-0005-0000-0000-0000AB300000}"/>
    <cellStyle name="Normal 3 3 2 4 3 2 3" xfId="28482" xr:uid="{00000000-0005-0000-0000-0000AC300000}"/>
    <cellStyle name="Normal 3 3 2 4 3 3" xfId="8364" xr:uid="{00000000-0005-0000-0000-0000AD300000}"/>
    <cellStyle name="Normal 3 3 2 4 3 3 2" xfId="38698" xr:uid="{00000000-0005-0000-0000-0000AE300000}"/>
    <cellStyle name="Normal 3 3 2 4 3 3 3" xfId="23465" xr:uid="{00000000-0005-0000-0000-0000AF300000}"/>
    <cellStyle name="Normal 3 3 2 4 3 4" xfId="33685" xr:uid="{00000000-0005-0000-0000-0000B0300000}"/>
    <cellStyle name="Normal 3 3 2 4 3 5" xfId="18452" xr:uid="{00000000-0005-0000-0000-0000B1300000}"/>
    <cellStyle name="Normal 3 3 2 4 4" xfId="5003" xr:uid="{00000000-0005-0000-0000-0000B2300000}"/>
    <cellStyle name="Normal 3 3 2 4 4 2" xfId="15055" xr:uid="{00000000-0005-0000-0000-0000B3300000}"/>
    <cellStyle name="Normal 3 3 2 4 4 2 2" xfId="45386" xr:uid="{00000000-0005-0000-0000-0000B4300000}"/>
    <cellStyle name="Normal 3 3 2 4 4 2 3" xfId="30153" xr:uid="{00000000-0005-0000-0000-0000B5300000}"/>
    <cellStyle name="Normal 3 3 2 4 4 3" xfId="10035" xr:uid="{00000000-0005-0000-0000-0000B6300000}"/>
    <cellStyle name="Normal 3 3 2 4 4 3 2" xfId="40369" xr:uid="{00000000-0005-0000-0000-0000B7300000}"/>
    <cellStyle name="Normal 3 3 2 4 4 3 3" xfId="25136" xr:uid="{00000000-0005-0000-0000-0000B8300000}"/>
    <cellStyle name="Normal 3 3 2 4 4 4" xfId="35356" xr:uid="{00000000-0005-0000-0000-0000B9300000}"/>
    <cellStyle name="Normal 3 3 2 4 4 5" xfId="20123" xr:uid="{00000000-0005-0000-0000-0000BA300000}"/>
    <cellStyle name="Normal 3 3 2 4 5" xfId="11713" xr:uid="{00000000-0005-0000-0000-0000BB300000}"/>
    <cellStyle name="Normal 3 3 2 4 5 2" xfId="42044" xr:uid="{00000000-0005-0000-0000-0000BC300000}"/>
    <cellStyle name="Normal 3 3 2 4 5 3" xfId="26811" xr:uid="{00000000-0005-0000-0000-0000BD300000}"/>
    <cellStyle name="Normal 3 3 2 4 6" xfId="6692" xr:uid="{00000000-0005-0000-0000-0000BE300000}"/>
    <cellStyle name="Normal 3 3 2 4 6 2" xfId="37027" xr:uid="{00000000-0005-0000-0000-0000BF300000}"/>
    <cellStyle name="Normal 3 3 2 4 6 3" xfId="21794" xr:uid="{00000000-0005-0000-0000-0000C0300000}"/>
    <cellStyle name="Normal 3 3 2 4 7" xfId="32015" xr:uid="{00000000-0005-0000-0000-0000C1300000}"/>
    <cellStyle name="Normal 3 3 2 4 8" xfId="16781" xr:uid="{00000000-0005-0000-0000-0000C2300000}"/>
    <cellStyle name="Normal 3 3 2 5" xfId="2039" xr:uid="{00000000-0005-0000-0000-0000C3300000}"/>
    <cellStyle name="Normal 3 3 2 5 2" xfId="3729" xr:uid="{00000000-0005-0000-0000-0000C4300000}"/>
    <cellStyle name="Normal 3 3 2 5 2 2" xfId="13802" xr:uid="{00000000-0005-0000-0000-0000C5300000}"/>
    <cellStyle name="Normal 3 3 2 5 2 2 2" xfId="44133" xr:uid="{00000000-0005-0000-0000-0000C6300000}"/>
    <cellStyle name="Normal 3 3 2 5 2 2 3" xfId="28900" xr:uid="{00000000-0005-0000-0000-0000C7300000}"/>
    <cellStyle name="Normal 3 3 2 5 2 3" xfId="8782" xr:uid="{00000000-0005-0000-0000-0000C8300000}"/>
    <cellStyle name="Normal 3 3 2 5 2 3 2" xfId="39116" xr:uid="{00000000-0005-0000-0000-0000C9300000}"/>
    <cellStyle name="Normal 3 3 2 5 2 3 3" xfId="23883" xr:uid="{00000000-0005-0000-0000-0000CA300000}"/>
    <cellStyle name="Normal 3 3 2 5 2 4" xfId="34103" xr:uid="{00000000-0005-0000-0000-0000CB300000}"/>
    <cellStyle name="Normal 3 3 2 5 2 5" xfId="18870" xr:uid="{00000000-0005-0000-0000-0000CC300000}"/>
    <cellStyle name="Normal 3 3 2 5 3" xfId="5421" xr:uid="{00000000-0005-0000-0000-0000CD300000}"/>
    <cellStyle name="Normal 3 3 2 5 3 2" xfId="15473" xr:uid="{00000000-0005-0000-0000-0000CE300000}"/>
    <cellStyle name="Normal 3 3 2 5 3 2 2" xfId="45804" xr:uid="{00000000-0005-0000-0000-0000CF300000}"/>
    <cellStyle name="Normal 3 3 2 5 3 2 3" xfId="30571" xr:uid="{00000000-0005-0000-0000-0000D0300000}"/>
    <cellStyle name="Normal 3 3 2 5 3 3" xfId="10453" xr:uid="{00000000-0005-0000-0000-0000D1300000}"/>
    <cellStyle name="Normal 3 3 2 5 3 3 2" xfId="40787" xr:uid="{00000000-0005-0000-0000-0000D2300000}"/>
    <cellStyle name="Normal 3 3 2 5 3 3 3" xfId="25554" xr:uid="{00000000-0005-0000-0000-0000D3300000}"/>
    <cellStyle name="Normal 3 3 2 5 3 4" xfId="35774" xr:uid="{00000000-0005-0000-0000-0000D4300000}"/>
    <cellStyle name="Normal 3 3 2 5 3 5" xfId="20541" xr:uid="{00000000-0005-0000-0000-0000D5300000}"/>
    <cellStyle name="Normal 3 3 2 5 4" xfId="12131" xr:uid="{00000000-0005-0000-0000-0000D6300000}"/>
    <cellStyle name="Normal 3 3 2 5 4 2" xfId="42462" xr:uid="{00000000-0005-0000-0000-0000D7300000}"/>
    <cellStyle name="Normal 3 3 2 5 4 3" xfId="27229" xr:uid="{00000000-0005-0000-0000-0000D8300000}"/>
    <cellStyle name="Normal 3 3 2 5 5" xfId="7110" xr:uid="{00000000-0005-0000-0000-0000D9300000}"/>
    <cellStyle name="Normal 3 3 2 5 5 2" xfId="37445" xr:uid="{00000000-0005-0000-0000-0000DA300000}"/>
    <cellStyle name="Normal 3 3 2 5 5 3" xfId="22212" xr:uid="{00000000-0005-0000-0000-0000DB300000}"/>
    <cellStyle name="Normal 3 3 2 5 6" xfId="32433" xr:uid="{00000000-0005-0000-0000-0000DC300000}"/>
    <cellStyle name="Normal 3 3 2 5 7" xfId="17199" xr:uid="{00000000-0005-0000-0000-0000DD300000}"/>
    <cellStyle name="Normal 3 3 2 6" xfId="2892" xr:uid="{00000000-0005-0000-0000-0000DE300000}"/>
    <cellStyle name="Normal 3 3 2 6 2" xfId="12966" xr:uid="{00000000-0005-0000-0000-0000DF300000}"/>
    <cellStyle name="Normal 3 3 2 6 2 2" xfId="43297" xr:uid="{00000000-0005-0000-0000-0000E0300000}"/>
    <cellStyle name="Normal 3 3 2 6 2 3" xfId="28064" xr:uid="{00000000-0005-0000-0000-0000E1300000}"/>
    <cellStyle name="Normal 3 3 2 6 3" xfId="7946" xr:uid="{00000000-0005-0000-0000-0000E2300000}"/>
    <cellStyle name="Normal 3 3 2 6 3 2" xfId="38280" xr:uid="{00000000-0005-0000-0000-0000E3300000}"/>
    <cellStyle name="Normal 3 3 2 6 3 3" xfId="23047" xr:uid="{00000000-0005-0000-0000-0000E4300000}"/>
    <cellStyle name="Normal 3 3 2 6 4" xfId="33267" xr:uid="{00000000-0005-0000-0000-0000E5300000}"/>
    <cellStyle name="Normal 3 3 2 6 5" xfId="18034" xr:uid="{00000000-0005-0000-0000-0000E6300000}"/>
    <cellStyle name="Normal 3 3 2 7" xfId="4585" xr:uid="{00000000-0005-0000-0000-0000E7300000}"/>
    <cellStyle name="Normal 3 3 2 7 2" xfId="14637" xr:uid="{00000000-0005-0000-0000-0000E8300000}"/>
    <cellStyle name="Normal 3 3 2 7 2 2" xfId="44968" xr:uid="{00000000-0005-0000-0000-0000E9300000}"/>
    <cellStyle name="Normal 3 3 2 7 2 3" xfId="29735" xr:uid="{00000000-0005-0000-0000-0000EA300000}"/>
    <cellStyle name="Normal 3 3 2 7 3" xfId="9617" xr:uid="{00000000-0005-0000-0000-0000EB300000}"/>
    <cellStyle name="Normal 3 3 2 7 3 2" xfId="39951" xr:uid="{00000000-0005-0000-0000-0000EC300000}"/>
    <cellStyle name="Normal 3 3 2 7 3 3" xfId="24718" xr:uid="{00000000-0005-0000-0000-0000ED300000}"/>
    <cellStyle name="Normal 3 3 2 7 4" xfId="34938" xr:uid="{00000000-0005-0000-0000-0000EE300000}"/>
    <cellStyle name="Normal 3 3 2 7 5" xfId="19705" xr:uid="{00000000-0005-0000-0000-0000EF300000}"/>
    <cellStyle name="Normal 3 3 2 8" xfId="11295" xr:uid="{00000000-0005-0000-0000-0000F0300000}"/>
    <cellStyle name="Normal 3 3 2 8 2" xfId="41626" xr:uid="{00000000-0005-0000-0000-0000F1300000}"/>
    <cellStyle name="Normal 3 3 2 8 3" xfId="26393" xr:uid="{00000000-0005-0000-0000-0000F2300000}"/>
    <cellStyle name="Normal 3 3 2 9" xfId="6274" xr:uid="{00000000-0005-0000-0000-0000F3300000}"/>
    <cellStyle name="Normal 3 3 2 9 2" xfId="36609" xr:uid="{00000000-0005-0000-0000-0000F4300000}"/>
    <cellStyle name="Normal 3 3 2 9 3" xfId="21376" xr:uid="{00000000-0005-0000-0000-0000F5300000}"/>
    <cellStyle name="Normal 3 3 3" xfId="1238" xr:uid="{00000000-0005-0000-0000-0000F6300000}"/>
    <cellStyle name="Normal 3 3 3 10" xfId="16415" xr:uid="{00000000-0005-0000-0000-0000F7300000}"/>
    <cellStyle name="Normal 3 3 3 2" xfId="1457" xr:uid="{00000000-0005-0000-0000-0000F8300000}"/>
    <cellStyle name="Normal 3 3 3 2 2" xfId="1878" xr:uid="{00000000-0005-0000-0000-0000F9300000}"/>
    <cellStyle name="Normal 3 3 3 2 2 2" xfId="2717" xr:uid="{00000000-0005-0000-0000-0000FA300000}"/>
    <cellStyle name="Normal 3 3 3 2 2 2 2" xfId="4407" xr:uid="{00000000-0005-0000-0000-0000FB300000}"/>
    <cellStyle name="Normal 3 3 3 2 2 2 2 2" xfId="14480" xr:uid="{00000000-0005-0000-0000-0000FC300000}"/>
    <cellStyle name="Normal 3 3 3 2 2 2 2 2 2" xfId="44811" xr:uid="{00000000-0005-0000-0000-0000FD300000}"/>
    <cellStyle name="Normal 3 3 3 2 2 2 2 2 3" xfId="29578" xr:uid="{00000000-0005-0000-0000-0000FE300000}"/>
    <cellStyle name="Normal 3 3 3 2 2 2 2 3" xfId="9460" xr:uid="{00000000-0005-0000-0000-0000FF300000}"/>
    <cellStyle name="Normal 3 3 3 2 2 2 2 3 2" xfId="39794" xr:uid="{00000000-0005-0000-0000-000000310000}"/>
    <cellStyle name="Normal 3 3 3 2 2 2 2 3 3" xfId="24561" xr:uid="{00000000-0005-0000-0000-000001310000}"/>
    <cellStyle name="Normal 3 3 3 2 2 2 2 4" xfId="34781" xr:uid="{00000000-0005-0000-0000-000002310000}"/>
    <cellStyle name="Normal 3 3 3 2 2 2 2 5" xfId="19548" xr:uid="{00000000-0005-0000-0000-000003310000}"/>
    <cellStyle name="Normal 3 3 3 2 2 2 3" xfId="6099" xr:uid="{00000000-0005-0000-0000-000004310000}"/>
    <cellStyle name="Normal 3 3 3 2 2 2 3 2" xfId="16151" xr:uid="{00000000-0005-0000-0000-000005310000}"/>
    <cellStyle name="Normal 3 3 3 2 2 2 3 2 2" xfId="46482" xr:uid="{00000000-0005-0000-0000-000006310000}"/>
    <cellStyle name="Normal 3 3 3 2 2 2 3 2 3" xfId="31249" xr:uid="{00000000-0005-0000-0000-000007310000}"/>
    <cellStyle name="Normal 3 3 3 2 2 2 3 3" xfId="11131" xr:uid="{00000000-0005-0000-0000-000008310000}"/>
    <cellStyle name="Normal 3 3 3 2 2 2 3 3 2" xfId="41465" xr:uid="{00000000-0005-0000-0000-000009310000}"/>
    <cellStyle name="Normal 3 3 3 2 2 2 3 3 3" xfId="26232" xr:uid="{00000000-0005-0000-0000-00000A310000}"/>
    <cellStyle name="Normal 3 3 3 2 2 2 3 4" xfId="36452" xr:uid="{00000000-0005-0000-0000-00000B310000}"/>
    <cellStyle name="Normal 3 3 3 2 2 2 3 5" xfId="21219" xr:uid="{00000000-0005-0000-0000-00000C310000}"/>
    <cellStyle name="Normal 3 3 3 2 2 2 4" xfId="12809" xr:uid="{00000000-0005-0000-0000-00000D310000}"/>
    <cellStyle name="Normal 3 3 3 2 2 2 4 2" xfId="43140" xr:uid="{00000000-0005-0000-0000-00000E310000}"/>
    <cellStyle name="Normal 3 3 3 2 2 2 4 3" xfId="27907" xr:uid="{00000000-0005-0000-0000-00000F310000}"/>
    <cellStyle name="Normal 3 3 3 2 2 2 5" xfId="7788" xr:uid="{00000000-0005-0000-0000-000010310000}"/>
    <cellStyle name="Normal 3 3 3 2 2 2 5 2" xfId="38123" xr:uid="{00000000-0005-0000-0000-000011310000}"/>
    <cellStyle name="Normal 3 3 3 2 2 2 5 3" xfId="22890" xr:uid="{00000000-0005-0000-0000-000012310000}"/>
    <cellStyle name="Normal 3 3 3 2 2 2 6" xfId="33111" xr:uid="{00000000-0005-0000-0000-000013310000}"/>
    <cellStyle name="Normal 3 3 3 2 2 2 7" xfId="17877" xr:uid="{00000000-0005-0000-0000-000014310000}"/>
    <cellStyle name="Normal 3 3 3 2 2 3" xfId="3570" xr:uid="{00000000-0005-0000-0000-000015310000}"/>
    <cellStyle name="Normal 3 3 3 2 2 3 2" xfId="13644" xr:uid="{00000000-0005-0000-0000-000016310000}"/>
    <cellStyle name="Normal 3 3 3 2 2 3 2 2" xfId="43975" xr:uid="{00000000-0005-0000-0000-000017310000}"/>
    <cellStyle name="Normal 3 3 3 2 2 3 2 3" xfId="28742" xr:uid="{00000000-0005-0000-0000-000018310000}"/>
    <cellStyle name="Normal 3 3 3 2 2 3 3" xfId="8624" xr:uid="{00000000-0005-0000-0000-000019310000}"/>
    <cellStyle name="Normal 3 3 3 2 2 3 3 2" xfId="38958" xr:uid="{00000000-0005-0000-0000-00001A310000}"/>
    <cellStyle name="Normal 3 3 3 2 2 3 3 3" xfId="23725" xr:uid="{00000000-0005-0000-0000-00001B310000}"/>
    <cellStyle name="Normal 3 3 3 2 2 3 4" xfId="33945" xr:uid="{00000000-0005-0000-0000-00001C310000}"/>
    <cellStyle name="Normal 3 3 3 2 2 3 5" xfId="18712" xr:uid="{00000000-0005-0000-0000-00001D310000}"/>
    <cellStyle name="Normal 3 3 3 2 2 4" xfId="5263" xr:uid="{00000000-0005-0000-0000-00001E310000}"/>
    <cellStyle name="Normal 3 3 3 2 2 4 2" xfId="15315" xr:uid="{00000000-0005-0000-0000-00001F310000}"/>
    <cellStyle name="Normal 3 3 3 2 2 4 2 2" xfId="45646" xr:uid="{00000000-0005-0000-0000-000020310000}"/>
    <cellStyle name="Normal 3 3 3 2 2 4 2 3" xfId="30413" xr:uid="{00000000-0005-0000-0000-000021310000}"/>
    <cellStyle name="Normal 3 3 3 2 2 4 3" xfId="10295" xr:uid="{00000000-0005-0000-0000-000022310000}"/>
    <cellStyle name="Normal 3 3 3 2 2 4 3 2" xfId="40629" xr:uid="{00000000-0005-0000-0000-000023310000}"/>
    <cellStyle name="Normal 3 3 3 2 2 4 3 3" xfId="25396" xr:uid="{00000000-0005-0000-0000-000024310000}"/>
    <cellStyle name="Normal 3 3 3 2 2 4 4" xfId="35616" xr:uid="{00000000-0005-0000-0000-000025310000}"/>
    <cellStyle name="Normal 3 3 3 2 2 4 5" xfId="20383" xr:uid="{00000000-0005-0000-0000-000026310000}"/>
    <cellStyle name="Normal 3 3 3 2 2 5" xfId="11973" xr:uid="{00000000-0005-0000-0000-000027310000}"/>
    <cellStyle name="Normal 3 3 3 2 2 5 2" xfId="42304" xr:uid="{00000000-0005-0000-0000-000028310000}"/>
    <cellStyle name="Normal 3 3 3 2 2 5 3" xfId="27071" xr:uid="{00000000-0005-0000-0000-000029310000}"/>
    <cellStyle name="Normal 3 3 3 2 2 6" xfId="6952" xr:uid="{00000000-0005-0000-0000-00002A310000}"/>
    <cellStyle name="Normal 3 3 3 2 2 6 2" xfId="37287" xr:uid="{00000000-0005-0000-0000-00002B310000}"/>
    <cellStyle name="Normal 3 3 3 2 2 6 3" xfId="22054" xr:uid="{00000000-0005-0000-0000-00002C310000}"/>
    <cellStyle name="Normal 3 3 3 2 2 7" xfId="32275" xr:uid="{00000000-0005-0000-0000-00002D310000}"/>
    <cellStyle name="Normal 3 3 3 2 2 8" xfId="17041" xr:uid="{00000000-0005-0000-0000-00002E310000}"/>
    <cellStyle name="Normal 3 3 3 2 3" xfId="2299" xr:uid="{00000000-0005-0000-0000-00002F310000}"/>
    <cellStyle name="Normal 3 3 3 2 3 2" xfId="3989" xr:uid="{00000000-0005-0000-0000-000030310000}"/>
    <cellStyle name="Normal 3 3 3 2 3 2 2" xfId="14062" xr:uid="{00000000-0005-0000-0000-000031310000}"/>
    <cellStyle name="Normal 3 3 3 2 3 2 2 2" xfId="44393" xr:uid="{00000000-0005-0000-0000-000032310000}"/>
    <cellStyle name="Normal 3 3 3 2 3 2 2 3" xfId="29160" xr:uid="{00000000-0005-0000-0000-000033310000}"/>
    <cellStyle name="Normal 3 3 3 2 3 2 3" xfId="9042" xr:uid="{00000000-0005-0000-0000-000034310000}"/>
    <cellStyle name="Normal 3 3 3 2 3 2 3 2" xfId="39376" xr:uid="{00000000-0005-0000-0000-000035310000}"/>
    <cellStyle name="Normal 3 3 3 2 3 2 3 3" xfId="24143" xr:uid="{00000000-0005-0000-0000-000036310000}"/>
    <cellStyle name="Normal 3 3 3 2 3 2 4" xfId="34363" xr:uid="{00000000-0005-0000-0000-000037310000}"/>
    <cellStyle name="Normal 3 3 3 2 3 2 5" xfId="19130" xr:uid="{00000000-0005-0000-0000-000038310000}"/>
    <cellStyle name="Normal 3 3 3 2 3 3" xfId="5681" xr:uid="{00000000-0005-0000-0000-000039310000}"/>
    <cellStyle name="Normal 3 3 3 2 3 3 2" xfId="15733" xr:uid="{00000000-0005-0000-0000-00003A310000}"/>
    <cellStyle name="Normal 3 3 3 2 3 3 2 2" xfId="46064" xr:uid="{00000000-0005-0000-0000-00003B310000}"/>
    <cellStyle name="Normal 3 3 3 2 3 3 2 3" xfId="30831" xr:uid="{00000000-0005-0000-0000-00003C310000}"/>
    <cellStyle name="Normal 3 3 3 2 3 3 3" xfId="10713" xr:uid="{00000000-0005-0000-0000-00003D310000}"/>
    <cellStyle name="Normal 3 3 3 2 3 3 3 2" xfId="41047" xr:uid="{00000000-0005-0000-0000-00003E310000}"/>
    <cellStyle name="Normal 3 3 3 2 3 3 3 3" xfId="25814" xr:uid="{00000000-0005-0000-0000-00003F310000}"/>
    <cellStyle name="Normal 3 3 3 2 3 3 4" xfId="36034" xr:uid="{00000000-0005-0000-0000-000040310000}"/>
    <cellStyle name="Normal 3 3 3 2 3 3 5" xfId="20801" xr:uid="{00000000-0005-0000-0000-000041310000}"/>
    <cellStyle name="Normal 3 3 3 2 3 4" xfId="12391" xr:uid="{00000000-0005-0000-0000-000042310000}"/>
    <cellStyle name="Normal 3 3 3 2 3 4 2" xfId="42722" xr:uid="{00000000-0005-0000-0000-000043310000}"/>
    <cellStyle name="Normal 3 3 3 2 3 4 3" xfId="27489" xr:uid="{00000000-0005-0000-0000-000044310000}"/>
    <cellStyle name="Normal 3 3 3 2 3 5" xfId="7370" xr:uid="{00000000-0005-0000-0000-000045310000}"/>
    <cellStyle name="Normal 3 3 3 2 3 5 2" xfId="37705" xr:uid="{00000000-0005-0000-0000-000046310000}"/>
    <cellStyle name="Normal 3 3 3 2 3 5 3" xfId="22472" xr:uid="{00000000-0005-0000-0000-000047310000}"/>
    <cellStyle name="Normal 3 3 3 2 3 6" xfId="32693" xr:uid="{00000000-0005-0000-0000-000048310000}"/>
    <cellStyle name="Normal 3 3 3 2 3 7" xfId="17459" xr:uid="{00000000-0005-0000-0000-000049310000}"/>
    <cellStyle name="Normal 3 3 3 2 4" xfId="3152" xr:uid="{00000000-0005-0000-0000-00004A310000}"/>
    <cellStyle name="Normal 3 3 3 2 4 2" xfId="13226" xr:uid="{00000000-0005-0000-0000-00004B310000}"/>
    <cellStyle name="Normal 3 3 3 2 4 2 2" xfId="43557" xr:uid="{00000000-0005-0000-0000-00004C310000}"/>
    <cellStyle name="Normal 3 3 3 2 4 2 3" xfId="28324" xr:uid="{00000000-0005-0000-0000-00004D310000}"/>
    <cellStyle name="Normal 3 3 3 2 4 3" xfId="8206" xr:uid="{00000000-0005-0000-0000-00004E310000}"/>
    <cellStyle name="Normal 3 3 3 2 4 3 2" xfId="38540" xr:uid="{00000000-0005-0000-0000-00004F310000}"/>
    <cellStyle name="Normal 3 3 3 2 4 3 3" xfId="23307" xr:uid="{00000000-0005-0000-0000-000050310000}"/>
    <cellStyle name="Normal 3 3 3 2 4 4" xfId="33527" xr:uid="{00000000-0005-0000-0000-000051310000}"/>
    <cellStyle name="Normal 3 3 3 2 4 5" xfId="18294" xr:uid="{00000000-0005-0000-0000-000052310000}"/>
    <cellStyle name="Normal 3 3 3 2 5" xfId="4845" xr:uid="{00000000-0005-0000-0000-000053310000}"/>
    <cellStyle name="Normal 3 3 3 2 5 2" xfId="14897" xr:uid="{00000000-0005-0000-0000-000054310000}"/>
    <cellStyle name="Normal 3 3 3 2 5 2 2" xfId="45228" xr:uid="{00000000-0005-0000-0000-000055310000}"/>
    <cellStyle name="Normal 3 3 3 2 5 2 3" xfId="29995" xr:uid="{00000000-0005-0000-0000-000056310000}"/>
    <cellStyle name="Normal 3 3 3 2 5 3" xfId="9877" xr:uid="{00000000-0005-0000-0000-000057310000}"/>
    <cellStyle name="Normal 3 3 3 2 5 3 2" xfId="40211" xr:uid="{00000000-0005-0000-0000-000058310000}"/>
    <cellStyle name="Normal 3 3 3 2 5 3 3" xfId="24978" xr:uid="{00000000-0005-0000-0000-000059310000}"/>
    <cellStyle name="Normal 3 3 3 2 5 4" xfId="35198" xr:uid="{00000000-0005-0000-0000-00005A310000}"/>
    <cellStyle name="Normal 3 3 3 2 5 5" xfId="19965" xr:uid="{00000000-0005-0000-0000-00005B310000}"/>
    <cellStyle name="Normal 3 3 3 2 6" xfId="11555" xr:uid="{00000000-0005-0000-0000-00005C310000}"/>
    <cellStyle name="Normal 3 3 3 2 6 2" xfId="41886" xr:uid="{00000000-0005-0000-0000-00005D310000}"/>
    <cellStyle name="Normal 3 3 3 2 6 3" xfId="26653" xr:uid="{00000000-0005-0000-0000-00005E310000}"/>
    <cellStyle name="Normal 3 3 3 2 7" xfId="6534" xr:uid="{00000000-0005-0000-0000-00005F310000}"/>
    <cellStyle name="Normal 3 3 3 2 7 2" xfId="36869" xr:uid="{00000000-0005-0000-0000-000060310000}"/>
    <cellStyle name="Normal 3 3 3 2 7 3" xfId="21636" xr:uid="{00000000-0005-0000-0000-000061310000}"/>
    <cellStyle name="Normal 3 3 3 2 8" xfId="31857" xr:uid="{00000000-0005-0000-0000-000062310000}"/>
    <cellStyle name="Normal 3 3 3 2 9" xfId="16623" xr:uid="{00000000-0005-0000-0000-000063310000}"/>
    <cellStyle name="Normal 3 3 3 3" xfId="1670" xr:uid="{00000000-0005-0000-0000-000064310000}"/>
    <cellStyle name="Normal 3 3 3 3 2" xfId="2509" xr:uid="{00000000-0005-0000-0000-000065310000}"/>
    <cellStyle name="Normal 3 3 3 3 2 2" xfId="4199" xr:uid="{00000000-0005-0000-0000-000066310000}"/>
    <cellStyle name="Normal 3 3 3 3 2 2 2" xfId="14272" xr:uid="{00000000-0005-0000-0000-000067310000}"/>
    <cellStyle name="Normal 3 3 3 3 2 2 2 2" xfId="44603" xr:uid="{00000000-0005-0000-0000-000068310000}"/>
    <cellStyle name="Normal 3 3 3 3 2 2 2 3" xfId="29370" xr:uid="{00000000-0005-0000-0000-000069310000}"/>
    <cellStyle name="Normal 3 3 3 3 2 2 3" xfId="9252" xr:uid="{00000000-0005-0000-0000-00006A310000}"/>
    <cellStyle name="Normal 3 3 3 3 2 2 3 2" xfId="39586" xr:uid="{00000000-0005-0000-0000-00006B310000}"/>
    <cellStyle name="Normal 3 3 3 3 2 2 3 3" xfId="24353" xr:uid="{00000000-0005-0000-0000-00006C310000}"/>
    <cellStyle name="Normal 3 3 3 3 2 2 4" xfId="34573" xr:uid="{00000000-0005-0000-0000-00006D310000}"/>
    <cellStyle name="Normal 3 3 3 3 2 2 5" xfId="19340" xr:uid="{00000000-0005-0000-0000-00006E310000}"/>
    <cellStyle name="Normal 3 3 3 3 2 3" xfId="5891" xr:uid="{00000000-0005-0000-0000-00006F310000}"/>
    <cellStyle name="Normal 3 3 3 3 2 3 2" xfId="15943" xr:uid="{00000000-0005-0000-0000-000070310000}"/>
    <cellStyle name="Normal 3 3 3 3 2 3 2 2" xfId="46274" xr:uid="{00000000-0005-0000-0000-000071310000}"/>
    <cellStyle name="Normal 3 3 3 3 2 3 2 3" xfId="31041" xr:uid="{00000000-0005-0000-0000-000072310000}"/>
    <cellStyle name="Normal 3 3 3 3 2 3 3" xfId="10923" xr:uid="{00000000-0005-0000-0000-000073310000}"/>
    <cellStyle name="Normal 3 3 3 3 2 3 3 2" xfId="41257" xr:uid="{00000000-0005-0000-0000-000074310000}"/>
    <cellStyle name="Normal 3 3 3 3 2 3 3 3" xfId="26024" xr:uid="{00000000-0005-0000-0000-000075310000}"/>
    <cellStyle name="Normal 3 3 3 3 2 3 4" xfId="36244" xr:uid="{00000000-0005-0000-0000-000076310000}"/>
    <cellStyle name="Normal 3 3 3 3 2 3 5" xfId="21011" xr:uid="{00000000-0005-0000-0000-000077310000}"/>
    <cellStyle name="Normal 3 3 3 3 2 4" xfId="12601" xr:uid="{00000000-0005-0000-0000-000078310000}"/>
    <cellStyle name="Normal 3 3 3 3 2 4 2" xfId="42932" xr:uid="{00000000-0005-0000-0000-000079310000}"/>
    <cellStyle name="Normal 3 3 3 3 2 4 3" xfId="27699" xr:uid="{00000000-0005-0000-0000-00007A310000}"/>
    <cellStyle name="Normal 3 3 3 3 2 5" xfId="7580" xr:uid="{00000000-0005-0000-0000-00007B310000}"/>
    <cellStyle name="Normal 3 3 3 3 2 5 2" xfId="37915" xr:uid="{00000000-0005-0000-0000-00007C310000}"/>
    <cellStyle name="Normal 3 3 3 3 2 5 3" xfId="22682" xr:uid="{00000000-0005-0000-0000-00007D310000}"/>
    <cellStyle name="Normal 3 3 3 3 2 6" xfId="32903" xr:uid="{00000000-0005-0000-0000-00007E310000}"/>
    <cellStyle name="Normal 3 3 3 3 2 7" xfId="17669" xr:uid="{00000000-0005-0000-0000-00007F310000}"/>
    <cellStyle name="Normal 3 3 3 3 3" xfId="3362" xr:uid="{00000000-0005-0000-0000-000080310000}"/>
    <cellStyle name="Normal 3 3 3 3 3 2" xfId="13436" xr:uid="{00000000-0005-0000-0000-000081310000}"/>
    <cellStyle name="Normal 3 3 3 3 3 2 2" xfId="43767" xr:uid="{00000000-0005-0000-0000-000082310000}"/>
    <cellStyle name="Normal 3 3 3 3 3 2 3" xfId="28534" xr:uid="{00000000-0005-0000-0000-000083310000}"/>
    <cellStyle name="Normal 3 3 3 3 3 3" xfId="8416" xr:uid="{00000000-0005-0000-0000-000084310000}"/>
    <cellStyle name="Normal 3 3 3 3 3 3 2" xfId="38750" xr:uid="{00000000-0005-0000-0000-000085310000}"/>
    <cellStyle name="Normal 3 3 3 3 3 3 3" xfId="23517" xr:uid="{00000000-0005-0000-0000-000086310000}"/>
    <cellStyle name="Normal 3 3 3 3 3 4" xfId="33737" xr:uid="{00000000-0005-0000-0000-000087310000}"/>
    <cellStyle name="Normal 3 3 3 3 3 5" xfId="18504" xr:uid="{00000000-0005-0000-0000-000088310000}"/>
    <cellStyle name="Normal 3 3 3 3 4" xfId="5055" xr:uid="{00000000-0005-0000-0000-000089310000}"/>
    <cellStyle name="Normal 3 3 3 3 4 2" xfId="15107" xr:uid="{00000000-0005-0000-0000-00008A310000}"/>
    <cellStyle name="Normal 3 3 3 3 4 2 2" xfId="45438" xr:uid="{00000000-0005-0000-0000-00008B310000}"/>
    <cellStyle name="Normal 3 3 3 3 4 2 3" xfId="30205" xr:uid="{00000000-0005-0000-0000-00008C310000}"/>
    <cellStyle name="Normal 3 3 3 3 4 3" xfId="10087" xr:uid="{00000000-0005-0000-0000-00008D310000}"/>
    <cellStyle name="Normal 3 3 3 3 4 3 2" xfId="40421" xr:uid="{00000000-0005-0000-0000-00008E310000}"/>
    <cellStyle name="Normal 3 3 3 3 4 3 3" xfId="25188" xr:uid="{00000000-0005-0000-0000-00008F310000}"/>
    <cellStyle name="Normal 3 3 3 3 4 4" xfId="35408" xr:uid="{00000000-0005-0000-0000-000090310000}"/>
    <cellStyle name="Normal 3 3 3 3 4 5" xfId="20175" xr:uid="{00000000-0005-0000-0000-000091310000}"/>
    <cellStyle name="Normal 3 3 3 3 5" xfId="11765" xr:uid="{00000000-0005-0000-0000-000092310000}"/>
    <cellStyle name="Normal 3 3 3 3 5 2" xfId="42096" xr:uid="{00000000-0005-0000-0000-000093310000}"/>
    <cellStyle name="Normal 3 3 3 3 5 3" xfId="26863" xr:uid="{00000000-0005-0000-0000-000094310000}"/>
    <cellStyle name="Normal 3 3 3 3 6" xfId="6744" xr:uid="{00000000-0005-0000-0000-000095310000}"/>
    <cellStyle name="Normal 3 3 3 3 6 2" xfId="37079" xr:uid="{00000000-0005-0000-0000-000096310000}"/>
    <cellStyle name="Normal 3 3 3 3 6 3" xfId="21846" xr:uid="{00000000-0005-0000-0000-000097310000}"/>
    <cellStyle name="Normal 3 3 3 3 7" xfId="32067" xr:uid="{00000000-0005-0000-0000-000098310000}"/>
    <cellStyle name="Normal 3 3 3 3 8" xfId="16833" xr:uid="{00000000-0005-0000-0000-000099310000}"/>
    <cellStyle name="Normal 3 3 3 4" xfId="2091" xr:uid="{00000000-0005-0000-0000-00009A310000}"/>
    <cellStyle name="Normal 3 3 3 4 2" xfId="3781" xr:uid="{00000000-0005-0000-0000-00009B310000}"/>
    <cellStyle name="Normal 3 3 3 4 2 2" xfId="13854" xr:uid="{00000000-0005-0000-0000-00009C310000}"/>
    <cellStyle name="Normal 3 3 3 4 2 2 2" xfId="44185" xr:uid="{00000000-0005-0000-0000-00009D310000}"/>
    <cellStyle name="Normal 3 3 3 4 2 2 3" xfId="28952" xr:uid="{00000000-0005-0000-0000-00009E310000}"/>
    <cellStyle name="Normal 3 3 3 4 2 3" xfId="8834" xr:uid="{00000000-0005-0000-0000-00009F310000}"/>
    <cellStyle name="Normal 3 3 3 4 2 3 2" xfId="39168" xr:uid="{00000000-0005-0000-0000-0000A0310000}"/>
    <cellStyle name="Normal 3 3 3 4 2 3 3" xfId="23935" xr:uid="{00000000-0005-0000-0000-0000A1310000}"/>
    <cellStyle name="Normal 3 3 3 4 2 4" xfId="34155" xr:uid="{00000000-0005-0000-0000-0000A2310000}"/>
    <cellStyle name="Normal 3 3 3 4 2 5" xfId="18922" xr:uid="{00000000-0005-0000-0000-0000A3310000}"/>
    <cellStyle name="Normal 3 3 3 4 3" xfId="5473" xr:uid="{00000000-0005-0000-0000-0000A4310000}"/>
    <cellStyle name="Normal 3 3 3 4 3 2" xfId="15525" xr:uid="{00000000-0005-0000-0000-0000A5310000}"/>
    <cellStyle name="Normal 3 3 3 4 3 2 2" xfId="45856" xr:uid="{00000000-0005-0000-0000-0000A6310000}"/>
    <cellStyle name="Normal 3 3 3 4 3 2 3" xfId="30623" xr:uid="{00000000-0005-0000-0000-0000A7310000}"/>
    <cellStyle name="Normal 3 3 3 4 3 3" xfId="10505" xr:uid="{00000000-0005-0000-0000-0000A8310000}"/>
    <cellStyle name="Normal 3 3 3 4 3 3 2" xfId="40839" xr:uid="{00000000-0005-0000-0000-0000A9310000}"/>
    <cellStyle name="Normal 3 3 3 4 3 3 3" xfId="25606" xr:uid="{00000000-0005-0000-0000-0000AA310000}"/>
    <cellStyle name="Normal 3 3 3 4 3 4" xfId="35826" xr:uid="{00000000-0005-0000-0000-0000AB310000}"/>
    <cellStyle name="Normal 3 3 3 4 3 5" xfId="20593" xr:uid="{00000000-0005-0000-0000-0000AC310000}"/>
    <cellStyle name="Normal 3 3 3 4 4" xfId="12183" xr:uid="{00000000-0005-0000-0000-0000AD310000}"/>
    <cellStyle name="Normal 3 3 3 4 4 2" xfId="42514" xr:uid="{00000000-0005-0000-0000-0000AE310000}"/>
    <cellStyle name="Normal 3 3 3 4 4 3" xfId="27281" xr:uid="{00000000-0005-0000-0000-0000AF310000}"/>
    <cellStyle name="Normal 3 3 3 4 5" xfId="7162" xr:uid="{00000000-0005-0000-0000-0000B0310000}"/>
    <cellStyle name="Normal 3 3 3 4 5 2" xfId="37497" xr:uid="{00000000-0005-0000-0000-0000B1310000}"/>
    <cellStyle name="Normal 3 3 3 4 5 3" xfId="22264" xr:uid="{00000000-0005-0000-0000-0000B2310000}"/>
    <cellStyle name="Normal 3 3 3 4 6" xfId="32485" xr:uid="{00000000-0005-0000-0000-0000B3310000}"/>
    <cellStyle name="Normal 3 3 3 4 7" xfId="17251" xr:uid="{00000000-0005-0000-0000-0000B4310000}"/>
    <cellStyle name="Normal 3 3 3 5" xfId="2944" xr:uid="{00000000-0005-0000-0000-0000B5310000}"/>
    <cellStyle name="Normal 3 3 3 5 2" xfId="13018" xr:uid="{00000000-0005-0000-0000-0000B6310000}"/>
    <cellStyle name="Normal 3 3 3 5 2 2" xfId="43349" xr:uid="{00000000-0005-0000-0000-0000B7310000}"/>
    <cellStyle name="Normal 3 3 3 5 2 3" xfId="28116" xr:uid="{00000000-0005-0000-0000-0000B8310000}"/>
    <cellStyle name="Normal 3 3 3 5 3" xfId="7998" xr:uid="{00000000-0005-0000-0000-0000B9310000}"/>
    <cellStyle name="Normal 3 3 3 5 3 2" xfId="38332" xr:uid="{00000000-0005-0000-0000-0000BA310000}"/>
    <cellStyle name="Normal 3 3 3 5 3 3" xfId="23099" xr:uid="{00000000-0005-0000-0000-0000BB310000}"/>
    <cellStyle name="Normal 3 3 3 5 4" xfId="33319" xr:uid="{00000000-0005-0000-0000-0000BC310000}"/>
    <cellStyle name="Normal 3 3 3 5 5" xfId="18086" xr:uid="{00000000-0005-0000-0000-0000BD310000}"/>
    <cellStyle name="Normal 3 3 3 6" xfId="4637" xr:uid="{00000000-0005-0000-0000-0000BE310000}"/>
    <cellStyle name="Normal 3 3 3 6 2" xfId="14689" xr:uid="{00000000-0005-0000-0000-0000BF310000}"/>
    <cellStyle name="Normal 3 3 3 6 2 2" xfId="45020" xr:uid="{00000000-0005-0000-0000-0000C0310000}"/>
    <cellStyle name="Normal 3 3 3 6 2 3" xfId="29787" xr:uid="{00000000-0005-0000-0000-0000C1310000}"/>
    <cellStyle name="Normal 3 3 3 6 3" xfId="9669" xr:uid="{00000000-0005-0000-0000-0000C2310000}"/>
    <cellStyle name="Normal 3 3 3 6 3 2" xfId="40003" xr:uid="{00000000-0005-0000-0000-0000C3310000}"/>
    <cellStyle name="Normal 3 3 3 6 3 3" xfId="24770" xr:uid="{00000000-0005-0000-0000-0000C4310000}"/>
    <cellStyle name="Normal 3 3 3 6 4" xfId="34990" xr:uid="{00000000-0005-0000-0000-0000C5310000}"/>
    <cellStyle name="Normal 3 3 3 6 5" xfId="19757" xr:uid="{00000000-0005-0000-0000-0000C6310000}"/>
    <cellStyle name="Normal 3 3 3 7" xfId="11347" xr:uid="{00000000-0005-0000-0000-0000C7310000}"/>
    <cellStyle name="Normal 3 3 3 7 2" xfId="41678" xr:uid="{00000000-0005-0000-0000-0000C8310000}"/>
    <cellStyle name="Normal 3 3 3 7 3" xfId="26445" xr:uid="{00000000-0005-0000-0000-0000C9310000}"/>
    <cellStyle name="Normal 3 3 3 8" xfId="6326" xr:uid="{00000000-0005-0000-0000-0000CA310000}"/>
    <cellStyle name="Normal 3 3 3 8 2" xfId="36661" xr:uid="{00000000-0005-0000-0000-0000CB310000}"/>
    <cellStyle name="Normal 3 3 3 8 3" xfId="21428" xr:uid="{00000000-0005-0000-0000-0000CC310000}"/>
    <cellStyle name="Normal 3 3 3 9" xfId="31650" xr:uid="{00000000-0005-0000-0000-0000CD310000}"/>
    <cellStyle name="Normal 3 3 4" xfId="1351" xr:uid="{00000000-0005-0000-0000-0000CE310000}"/>
    <cellStyle name="Normal 3 3 4 2" xfId="1774" xr:uid="{00000000-0005-0000-0000-0000CF310000}"/>
    <cellStyle name="Normal 3 3 4 2 2" xfId="2613" xr:uid="{00000000-0005-0000-0000-0000D0310000}"/>
    <cellStyle name="Normal 3 3 4 2 2 2" xfId="4303" xr:uid="{00000000-0005-0000-0000-0000D1310000}"/>
    <cellStyle name="Normal 3 3 4 2 2 2 2" xfId="14376" xr:uid="{00000000-0005-0000-0000-0000D2310000}"/>
    <cellStyle name="Normal 3 3 4 2 2 2 2 2" xfId="44707" xr:uid="{00000000-0005-0000-0000-0000D3310000}"/>
    <cellStyle name="Normal 3 3 4 2 2 2 2 3" xfId="29474" xr:uid="{00000000-0005-0000-0000-0000D4310000}"/>
    <cellStyle name="Normal 3 3 4 2 2 2 3" xfId="9356" xr:uid="{00000000-0005-0000-0000-0000D5310000}"/>
    <cellStyle name="Normal 3 3 4 2 2 2 3 2" xfId="39690" xr:uid="{00000000-0005-0000-0000-0000D6310000}"/>
    <cellStyle name="Normal 3 3 4 2 2 2 3 3" xfId="24457" xr:uid="{00000000-0005-0000-0000-0000D7310000}"/>
    <cellStyle name="Normal 3 3 4 2 2 2 4" xfId="34677" xr:uid="{00000000-0005-0000-0000-0000D8310000}"/>
    <cellStyle name="Normal 3 3 4 2 2 2 5" xfId="19444" xr:uid="{00000000-0005-0000-0000-0000D9310000}"/>
    <cellStyle name="Normal 3 3 4 2 2 3" xfId="5995" xr:uid="{00000000-0005-0000-0000-0000DA310000}"/>
    <cellStyle name="Normal 3 3 4 2 2 3 2" xfId="16047" xr:uid="{00000000-0005-0000-0000-0000DB310000}"/>
    <cellStyle name="Normal 3 3 4 2 2 3 2 2" xfId="46378" xr:uid="{00000000-0005-0000-0000-0000DC310000}"/>
    <cellStyle name="Normal 3 3 4 2 2 3 2 3" xfId="31145" xr:uid="{00000000-0005-0000-0000-0000DD310000}"/>
    <cellStyle name="Normal 3 3 4 2 2 3 3" xfId="11027" xr:uid="{00000000-0005-0000-0000-0000DE310000}"/>
    <cellStyle name="Normal 3 3 4 2 2 3 3 2" xfId="41361" xr:uid="{00000000-0005-0000-0000-0000DF310000}"/>
    <cellStyle name="Normal 3 3 4 2 2 3 3 3" xfId="26128" xr:uid="{00000000-0005-0000-0000-0000E0310000}"/>
    <cellStyle name="Normal 3 3 4 2 2 3 4" xfId="36348" xr:uid="{00000000-0005-0000-0000-0000E1310000}"/>
    <cellStyle name="Normal 3 3 4 2 2 3 5" xfId="21115" xr:uid="{00000000-0005-0000-0000-0000E2310000}"/>
    <cellStyle name="Normal 3 3 4 2 2 4" xfId="12705" xr:uid="{00000000-0005-0000-0000-0000E3310000}"/>
    <cellStyle name="Normal 3 3 4 2 2 4 2" xfId="43036" xr:uid="{00000000-0005-0000-0000-0000E4310000}"/>
    <cellStyle name="Normal 3 3 4 2 2 4 3" xfId="27803" xr:uid="{00000000-0005-0000-0000-0000E5310000}"/>
    <cellStyle name="Normal 3 3 4 2 2 5" xfId="7684" xr:uid="{00000000-0005-0000-0000-0000E6310000}"/>
    <cellStyle name="Normal 3 3 4 2 2 5 2" xfId="38019" xr:uid="{00000000-0005-0000-0000-0000E7310000}"/>
    <cellStyle name="Normal 3 3 4 2 2 5 3" xfId="22786" xr:uid="{00000000-0005-0000-0000-0000E8310000}"/>
    <cellStyle name="Normal 3 3 4 2 2 6" xfId="33007" xr:uid="{00000000-0005-0000-0000-0000E9310000}"/>
    <cellStyle name="Normal 3 3 4 2 2 7" xfId="17773" xr:uid="{00000000-0005-0000-0000-0000EA310000}"/>
    <cellStyle name="Normal 3 3 4 2 3" xfId="3466" xr:uid="{00000000-0005-0000-0000-0000EB310000}"/>
    <cellStyle name="Normal 3 3 4 2 3 2" xfId="13540" xr:uid="{00000000-0005-0000-0000-0000EC310000}"/>
    <cellStyle name="Normal 3 3 4 2 3 2 2" xfId="43871" xr:uid="{00000000-0005-0000-0000-0000ED310000}"/>
    <cellStyle name="Normal 3 3 4 2 3 2 3" xfId="28638" xr:uid="{00000000-0005-0000-0000-0000EE310000}"/>
    <cellStyle name="Normal 3 3 4 2 3 3" xfId="8520" xr:uid="{00000000-0005-0000-0000-0000EF310000}"/>
    <cellStyle name="Normal 3 3 4 2 3 3 2" xfId="38854" xr:uid="{00000000-0005-0000-0000-0000F0310000}"/>
    <cellStyle name="Normal 3 3 4 2 3 3 3" xfId="23621" xr:uid="{00000000-0005-0000-0000-0000F1310000}"/>
    <cellStyle name="Normal 3 3 4 2 3 4" xfId="33841" xr:uid="{00000000-0005-0000-0000-0000F2310000}"/>
    <cellStyle name="Normal 3 3 4 2 3 5" xfId="18608" xr:uid="{00000000-0005-0000-0000-0000F3310000}"/>
    <cellStyle name="Normal 3 3 4 2 4" xfId="5159" xr:uid="{00000000-0005-0000-0000-0000F4310000}"/>
    <cellStyle name="Normal 3 3 4 2 4 2" xfId="15211" xr:uid="{00000000-0005-0000-0000-0000F5310000}"/>
    <cellStyle name="Normal 3 3 4 2 4 2 2" xfId="45542" xr:uid="{00000000-0005-0000-0000-0000F6310000}"/>
    <cellStyle name="Normal 3 3 4 2 4 2 3" xfId="30309" xr:uid="{00000000-0005-0000-0000-0000F7310000}"/>
    <cellStyle name="Normal 3 3 4 2 4 3" xfId="10191" xr:uid="{00000000-0005-0000-0000-0000F8310000}"/>
    <cellStyle name="Normal 3 3 4 2 4 3 2" xfId="40525" xr:uid="{00000000-0005-0000-0000-0000F9310000}"/>
    <cellStyle name="Normal 3 3 4 2 4 3 3" xfId="25292" xr:uid="{00000000-0005-0000-0000-0000FA310000}"/>
    <cellStyle name="Normal 3 3 4 2 4 4" xfId="35512" xr:uid="{00000000-0005-0000-0000-0000FB310000}"/>
    <cellStyle name="Normal 3 3 4 2 4 5" xfId="20279" xr:uid="{00000000-0005-0000-0000-0000FC310000}"/>
    <cellStyle name="Normal 3 3 4 2 5" xfId="11869" xr:uid="{00000000-0005-0000-0000-0000FD310000}"/>
    <cellStyle name="Normal 3 3 4 2 5 2" xfId="42200" xr:uid="{00000000-0005-0000-0000-0000FE310000}"/>
    <cellStyle name="Normal 3 3 4 2 5 3" xfId="26967" xr:uid="{00000000-0005-0000-0000-0000FF310000}"/>
    <cellStyle name="Normal 3 3 4 2 6" xfId="6848" xr:uid="{00000000-0005-0000-0000-000000320000}"/>
    <cellStyle name="Normal 3 3 4 2 6 2" xfId="37183" xr:uid="{00000000-0005-0000-0000-000001320000}"/>
    <cellStyle name="Normal 3 3 4 2 6 3" xfId="21950" xr:uid="{00000000-0005-0000-0000-000002320000}"/>
    <cellStyle name="Normal 3 3 4 2 7" xfId="32171" xr:uid="{00000000-0005-0000-0000-000003320000}"/>
    <cellStyle name="Normal 3 3 4 2 8" xfId="16937" xr:uid="{00000000-0005-0000-0000-000004320000}"/>
    <cellStyle name="Normal 3 3 4 3" xfId="2195" xr:uid="{00000000-0005-0000-0000-000005320000}"/>
    <cellStyle name="Normal 3 3 4 3 2" xfId="3885" xr:uid="{00000000-0005-0000-0000-000006320000}"/>
    <cellStyle name="Normal 3 3 4 3 2 2" xfId="13958" xr:uid="{00000000-0005-0000-0000-000007320000}"/>
    <cellStyle name="Normal 3 3 4 3 2 2 2" xfId="44289" xr:uid="{00000000-0005-0000-0000-000008320000}"/>
    <cellStyle name="Normal 3 3 4 3 2 2 3" xfId="29056" xr:uid="{00000000-0005-0000-0000-000009320000}"/>
    <cellStyle name="Normal 3 3 4 3 2 3" xfId="8938" xr:uid="{00000000-0005-0000-0000-00000A320000}"/>
    <cellStyle name="Normal 3 3 4 3 2 3 2" xfId="39272" xr:uid="{00000000-0005-0000-0000-00000B320000}"/>
    <cellStyle name="Normal 3 3 4 3 2 3 3" xfId="24039" xr:uid="{00000000-0005-0000-0000-00000C320000}"/>
    <cellStyle name="Normal 3 3 4 3 2 4" xfId="34259" xr:uid="{00000000-0005-0000-0000-00000D320000}"/>
    <cellStyle name="Normal 3 3 4 3 2 5" xfId="19026" xr:uid="{00000000-0005-0000-0000-00000E320000}"/>
    <cellStyle name="Normal 3 3 4 3 3" xfId="5577" xr:uid="{00000000-0005-0000-0000-00000F320000}"/>
    <cellStyle name="Normal 3 3 4 3 3 2" xfId="15629" xr:uid="{00000000-0005-0000-0000-000010320000}"/>
    <cellStyle name="Normal 3 3 4 3 3 2 2" xfId="45960" xr:uid="{00000000-0005-0000-0000-000011320000}"/>
    <cellStyle name="Normal 3 3 4 3 3 2 3" xfId="30727" xr:uid="{00000000-0005-0000-0000-000012320000}"/>
    <cellStyle name="Normal 3 3 4 3 3 3" xfId="10609" xr:uid="{00000000-0005-0000-0000-000013320000}"/>
    <cellStyle name="Normal 3 3 4 3 3 3 2" xfId="40943" xr:uid="{00000000-0005-0000-0000-000014320000}"/>
    <cellStyle name="Normal 3 3 4 3 3 3 3" xfId="25710" xr:uid="{00000000-0005-0000-0000-000015320000}"/>
    <cellStyle name="Normal 3 3 4 3 3 4" xfId="35930" xr:uid="{00000000-0005-0000-0000-000016320000}"/>
    <cellStyle name="Normal 3 3 4 3 3 5" xfId="20697" xr:uid="{00000000-0005-0000-0000-000017320000}"/>
    <cellStyle name="Normal 3 3 4 3 4" xfId="12287" xr:uid="{00000000-0005-0000-0000-000018320000}"/>
    <cellStyle name="Normal 3 3 4 3 4 2" xfId="42618" xr:uid="{00000000-0005-0000-0000-000019320000}"/>
    <cellStyle name="Normal 3 3 4 3 4 3" xfId="27385" xr:uid="{00000000-0005-0000-0000-00001A320000}"/>
    <cellStyle name="Normal 3 3 4 3 5" xfId="7266" xr:uid="{00000000-0005-0000-0000-00001B320000}"/>
    <cellStyle name="Normal 3 3 4 3 5 2" xfId="37601" xr:uid="{00000000-0005-0000-0000-00001C320000}"/>
    <cellStyle name="Normal 3 3 4 3 5 3" xfId="22368" xr:uid="{00000000-0005-0000-0000-00001D320000}"/>
    <cellStyle name="Normal 3 3 4 3 6" xfId="32589" xr:uid="{00000000-0005-0000-0000-00001E320000}"/>
    <cellStyle name="Normal 3 3 4 3 7" xfId="17355" xr:uid="{00000000-0005-0000-0000-00001F320000}"/>
    <cellStyle name="Normal 3 3 4 4" xfId="3048" xr:uid="{00000000-0005-0000-0000-000020320000}"/>
    <cellStyle name="Normal 3 3 4 4 2" xfId="13122" xr:uid="{00000000-0005-0000-0000-000021320000}"/>
    <cellStyle name="Normal 3 3 4 4 2 2" xfId="43453" xr:uid="{00000000-0005-0000-0000-000022320000}"/>
    <cellStyle name="Normal 3 3 4 4 2 3" xfId="28220" xr:uid="{00000000-0005-0000-0000-000023320000}"/>
    <cellStyle name="Normal 3 3 4 4 3" xfId="8102" xr:uid="{00000000-0005-0000-0000-000024320000}"/>
    <cellStyle name="Normal 3 3 4 4 3 2" xfId="38436" xr:uid="{00000000-0005-0000-0000-000025320000}"/>
    <cellStyle name="Normal 3 3 4 4 3 3" xfId="23203" xr:uid="{00000000-0005-0000-0000-000026320000}"/>
    <cellStyle name="Normal 3 3 4 4 4" xfId="33423" xr:uid="{00000000-0005-0000-0000-000027320000}"/>
    <cellStyle name="Normal 3 3 4 4 5" xfId="18190" xr:uid="{00000000-0005-0000-0000-000028320000}"/>
    <cellStyle name="Normal 3 3 4 5" xfId="4741" xr:uid="{00000000-0005-0000-0000-000029320000}"/>
    <cellStyle name="Normal 3 3 4 5 2" xfId="14793" xr:uid="{00000000-0005-0000-0000-00002A320000}"/>
    <cellStyle name="Normal 3 3 4 5 2 2" xfId="45124" xr:uid="{00000000-0005-0000-0000-00002B320000}"/>
    <cellStyle name="Normal 3 3 4 5 2 3" xfId="29891" xr:uid="{00000000-0005-0000-0000-00002C320000}"/>
    <cellStyle name="Normal 3 3 4 5 3" xfId="9773" xr:uid="{00000000-0005-0000-0000-00002D320000}"/>
    <cellStyle name="Normal 3 3 4 5 3 2" xfId="40107" xr:uid="{00000000-0005-0000-0000-00002E320000}"/>
    <cellStyle name="Normal 3 3 4 5 3 3" xfId="24874" xr:uid="{00000000-0005-0000-0000-00002F320000}"/>
    <cellStyle name="Normal 3 3 4 5 4" xfId="35094" xr:uid="{00000000-0005-0000-0000-000030320000}"/>
    <cellStyle name="Normal 3 3 4 5 5" xfId="19861" xr:uid="{00000000-0005-0000-0000-000031320000}"/>
    <cellStyle name="Normal 3 3 4 6" xfId="11451" xr:uid="{00000000-0005-0000-0000-000032320000}"/>
    <cellStyle name="Normal 3 3 4 6 2" xfId="41782" xr:uid="{00000000-0005-0000-0000-000033320000}"/>
    <cellStyle name="Normal 3 3 4 6 3" xfId="26549" xr:uid="{00000000-0005-0000-0000-000034320000}"/>
    <cellStyle name="Normal 3 3 4 7" xfId="6430" xr:uid="{00000000-0005-0000-0000-000035320000}"/>
    <cellStyle name="Normal 3 3 4 7 2" xfId="36765" xr:uid="{00000000-0005-0000-0000-000036320000}"/>
    <cellStyle name="Normal 3 3 4 7 3" xfId="21532" xr:uid="{00000000-0005-0000-0000-000037320000}"/>
    <cellStyle name="Normal 3 3 4 8" xfId="31753" xr:uid="{00000000-0005-0000-0000-000038320000}"/>
    <cellStyle name="Normal 3 3 4 9" xfId="16519" xr:uid="{00000000-0005-0000-0000-000039320000}"/>
    <cellStyle name="Normal 3 3 5" xfId="1564" xr:uid="{00000000-0005-0000-0000-00003A320000}"/>
    <cellStyle name="Normal 3 3 5 2" xfId="2405" xr:uid="{00000000-0005-0000-0000-00003B320000}"/>
    <cellStyle name="Normal 3 3 5 2 2" xfId="4095" xr:uid="{00000000-0005-0000-0000-00003C320000}"/>
    <cellStyle name="Normal 3 3 5 2 2 2" xfId="14168" xr:uid="{00000000-0005-0000-0000-00003D320000}"/>
    <cellStyle name="Normal 3 3 5 2 2 2 2" xfId="44499" xr:uid="{00000000-0005-0000-0000-00003E320000}"/>
    <cellStyle name="Normal 3 3 5 2 2 2 3" xfId="29266" xr:uid="{00000000-0005-0000-0000-00003F320000}"/>
    <cellStyle name="Normal 3 3 5 2 2 3" xfId="9148" xr:uid="{00000000-0005-0000-0000-000040320000}"/>
    <cellStyle name="Normal 3 3 5 2 2 3 2" xfId="39482" xr:uid="{00000000-0005-0000-0000-000041320000}"/>
    <cellStyle name="Normal 3 3 5 2 2 3 3" xfId="24249" xr:uid="{00000000-0005-0000-0000-000042320000}"/>
    <cellStyle name="Normal 3 3 5 2 2 4" xfId="34469" xr:uid="{00000000-0005-0000-0000-000043320000}"/>
    <cellStyle name="Normal 3 3 5 2 2 5" xfId="19236" xr:uid="{00000000-0005-0000-0000-000044320000}"/>
    <cellStyle name="Normal 3 3 5 2 3" xfId="5787" xr:uid="{00000000-0005-0000-0000-000045320000}"/>
    <cellStyle name="Normal 3 3 5 2 3 2" xfId="15839" xr:uid="{00000000-0005-0000-0000-000046320000}"/>
    <cellStyle name="Normal 3 3 5 2 3 2 2" xfId="46170" xr:uid="{00000000-0005-0000-0000-000047320000}"/>
    <cellStyle name="Normal 3 3 5 2 3 2 3" xfId="30937" xr:uid="{00000000-0005-0000-0000-000048320000}"/>
    <cellStyle name="Normal 3 3 5 2 3 3" xfId="10819" xr:uid="{00000000-0005-0000-0000-000049320000}"/>
    <cellStyle name="Normal 3 3 5 2 3 3 2" xfId="41153" xr:uid="{00000000-0005-0000-0000-00004A320000}"/>
    <cellStyle name="Normal 3 3 5 2 3 3 3" xfId="25920" xr:uid="{00000000-0005-0000-0000-00004B320000}"/>
    <cellStyle name="Normal 3 3 5 2 3 4" xfId="36140" xr:uid="{00000000-0005-0000-0000-00004C320000}"/>
    <cellStyle name="Normal 3 3 5 2 3 5" xfId="20907" xr:uid="{00000000-0005-0000-0000-00004D320000}"/>
    <cellStyle name="Normal 3 3 5 2 4" xfId="12497" xr:uid="{00000000-0005-0000-0000-00004E320000}"/>
    <cellStyle name="Normal 3 3 5 2 4 2" xfId="42828" xr:uid="{00000000-0005-0000-0000-00004F320000}"/>
    <cellStyle name="Normal 3 3 5 2 4 3" xfId="27595" xr:uid="{00000000-0005-0000-0000-000050320000}"/>
    <cellStyle name="Normal 3 3 5 2 5" xfId="7476" xr:uid="{00000000-0005-0000-0000-000051320000}"/>
    <cellStyle name="Normal 3 3 5 2 5 2" xfId="37811" xr:uid="{00000000-0005-0000-0000-000052320000}"/>
    <cellStyle name="Normal 3 3 5 2 5 3" xfId="22578" xr:uid="{00000000-0005-0000-0000-000053320000}"/>
    <cellStyle name="Normal 3 3 5 2 6" xfId="32799" xr:uid="{00000000-0005-0000-0000-000054320000}"/>
    <cellStyle name="Normal 3 3 5 2 7" xfId="17565" xr:uid="{00000000-0005-0000-0000-000055320000}"/>
    <cellStyle name="Normal 3 3 5 3" xfId="3258" xr:uid="{00000000-0005-0000-0000-000056320000}"/>
    <cellStyle name="Normal 3 3 5 3 2" xfId="13332" xr:uid="{00000000-0005-0000-0000-000057320000}"/>
    <cellStyle name="Normal 3 3 5 3 2 2" xfId="43663" xr:uid="{00000000-0005-0000-0000-000058320000}"/>
    <cellStyle name="Normal 3 3 5 3 2 3" xfId="28430" xr:uid="{00000000-0005-0000-0000-000059320000}"/>
    <cellStyle name="Normal 3 3 5 3 3" xfId="8312" xr:uid="{00000000-0005-0000-0000-00005A320000}"/>
    <cellStyle name="Normal 3 3 5 3 3 2" xfId="38646" xr:uid="{00000000-0005-0000-0000-00005B320000}"/>
    <cellStyle name="Normal 3 3 5 3 3 3" xfId="23413" xr:uid="{00000000-0005-0000-0000-00005C320000}"/>
    <cellStyle name="Normal 3 3 5 3 4" xfId="33633" xr:uid="{00000000-0005-0000-0000-00005D320000}"/>
    <cellStyle name="Normal 3 3 5 3 5" xfId="18400" xr:uid="{00000000-0005-0000-0000-00005E320000}"/>
    <cellStyle name="Normal 3 3 5 4" xfId="4951" xr:uid="{00000000-0005-0000-0000-00005F320000}"/>
    <cellStyle name="Normal 3 3 5 4 2" xfId="15003" xr:uid="{00000000-0005-0000-0000-000060320000}"/>
    <cellStyle name="Normal 3 3 5 4 2 2" xfId="45334" xr:uid="{00000000-0005-0000-0000-000061320000}"/>
    <cellStyle name="Normal 3 3 5 4 2 3" xfId="30101" xr:uid="{00000000-0005-0000-0000-000062320000}"/>
    <cellStyle name="Normal 3 3 5 4 3" xfId="9983" xr:uid="{00000000-0005-0000-0000-000063320000}"/>
    <cellStyle name="Normal 3 3 5 4 3 2" xfId="40317" xr:uid="{00000000-0005-0000-0000-000064320000}"/>
    <cellStyle name="Normal 3 3 5 4 3 3" xfId="25084" xr:uid="{00000000-0005-0000-0000-000065320000}"/>
    <cellStyle name="Normal 3 3 5 4 4" xfId="35304" xr:uid="{00000000-0005-0000-0000-000066320000}"/>
    <cellStyle name="Normal 3 3 5 4 5" xfId="20071" xr:uid="{00000000-0005-0000-0000-000067320000}"/>
    <cellStyle name="Normal 3 3 5 5" xfId="11661" xr:uid="{00000000-0005-0000-0000-000068320000}"/>
    <cellStyle name="Normal 3 3 5 5 2" xfId="41992" xr:uid="{00000000-0005-0000-0000-000069320000}"/>
    <cellStyle name="Normal 3 3 5 5 3" xfId="26759" xr:uid="{00000000-0005-0000-0000-00006A320000}"/>
    <cellStyle name="Normal 3 3 5 6" xfId="6640" xr:uid="{00000000-0005-0000-0000-00006B320000}"/>
    <cellStyle name="Normal 3 3 5 6 2" xfId="36975" xr:uid="{00000000-0005-0000-0000-00006C320000}"/>
    <cellStyle name="Normal 3 3 5 6 3" xfId="21742" xr:uid="{00000000-0005-0000-0000-00006D320000}"/>
    <cellStyle name="Normal 3 3 5 7" xfId="31963" xr:uid="{00000000-0005-0000-0000-00006E320000}"/>
    <cellStyle name="Normal 3 3 5 8" xfId="16729" xr:uid="{00000000-0005-0000-0000-00006F320000}"/>
    <cellStyle name="Normal 3 3 6" xfId="1985" xr:uid="{00000000-0005-0000-0000-000070320000}"/>
    <cellStyle name="Normal 3 3 6 2" xfId="3677" xr:uid="{00000000-0005-0000-0000-000071320000}"/>
    <cellStyle name="Normal 3 3 6 2 2" xfId="13750" xr:uid="{00000000-0005-0000-0000-000072320000}"/>
    <cellStyle name="Normal 3 3 6 2 2 2" xfId="44081" xr:uid="{00000000-0005-0000-0000-000073320000}"/>
    <cellStyle name="Normal 3 3 6 2 2 3" xfId="28848" xr:uid="{00000000-0005-0000-0000-000074320000}"/>
    <cellStyle name="Normal 3 3 6 2 3" xfId="8730" xr:uid="{00000000-0005-0000-0000-000075320000}"/>
    <cellStyle name="Normal 3 3 6 2 3 2" xfId="39064" xr:uid="{00000000-0005-0000-0000-000076320000}"/>
    <cellStyle name="Normal 3 3 6 2 3 3" xfId="23831" xr:uid="{00000000-0005-0000-0000-000077320000}"/>
    <cellStyle name="Normal 3 3 6 2 4" xfId="34051" xr:uid="{00000000-0005-0000-0000-000078320000}"/>
    <cellStyle name="Normal 3 3 6 2 5" xfId="18818" xr:uid="{00000000-0005-0000-0000-000079320000}"/>
    <cellStyle name="Normal 3 3 6 3" xfId="5369" xr:uid="{00000000-0005-0000-0000-00007A320000}"/>
    <cellStyle name="Normal 3 3 6 3 2" xfId="15421" xr:uid="{00000000-0005-0000-0000-00007B320000}"/>
    <cellStyle name="Normal 3 3 6 3 2 2" xfId="45752" xr:uid="{00000000-0005-0000-0000-00007C320000}"/>
    <cellStyle name="Normal 3 3 6 3 2 3" xfId="30519" xr:uid="{00000000-0005-0000-0000-00007D320000}"/>
    <cellStyle name="Normal 3 3 6 3 3" xfId="10401" xr:uid="{00000000-0005-0000-0000-00007E320000}"/>
    <cellStyle name="Normal 3 3 6 3 3 2" xfId="40735" xr:uid="{00000000-0005-0000-0000-00007F320000}"/>
    <cellStyle name="Normal 3 3 6 3 3 3" xfId="25502" xr:uid="{00000000-0005-0000-0000-000080320000}"/>
    <cellStyle name="Normal 3 3 6 3 4" xfId="35722" xr:uid="{00000000-0005-0000-0000-000081320000}"/>
    <cellStyle name="Normal 3 3 6 3 5" xfId="20489" xr:uid="{00000000-0005-0000-0000-000082320000}"/>
    <cellStyle name="Normal 3 3 6 4" xfId="12079" xr:uid="{00000000-0005-0000-0000-000083320000}"/>
    <cellStyle name="Normal 3 3 6 4 2" xfId="42410" xr:uid="{00000000-0005-0000-0000-000084320000}"/>
    <cellStyle name="Normal 3 3 6 4 3" xfId="27177" xr:uid="{00000000-0005-0000-0000-000085320000}"/>
    <cellStyle name="Normal 3 3 6 5" xfId="7058" xr:uid="{00000000-0005-0000-0000-000086320000}"/>
    <cellStyle name="Normal 3 3 6 5 2" xfId="37393" xr:uid="{00000000-0005-0000-0000-000087320000}"/>
    <cellStyle name="Normal 3 3 6 5 3" xfId="22160" xr:uid="{00000000-0005-0000-0000-000088320000}"/>
    <cellStyle name="Normal 3 3 6 6" xfId="32381" xr:uid="{00000000-0005-0000-0000-000089320000}"/>
    <cellStyle name="Normal 3 3 6 7" xfId="17147" xr:uid="{00000000-0005-0000-0000-00008A320000}"/>
    <cellStyle name="Normal 3 3 7" xfId="2836" xr:uid="{00000000-0005-0000-0000-00008B320000}"/>
    <cellStyle name="Normal 3 3 7 2" xfId="12914" xr:uid="{00000000-0005-0000-0000-00008C320000}"/>
    <cellStyle name="Normal 3 3 7 2 2" xfId="43245" xr:uid="{00000000-0005-0000-0000-00008D320000}"/>
    <cellStyle name="Normal 3 3 7 2 3" xfId="28012" xr:uid="{00000000-0005-0000-0000-00008E320000}"/>
    <cellStyle name="Normal 3 3 7 3" xfId="7894" xr:uid="{00000000-0005-0000-0000-00008F320000}"/>
    <cellStyle name="Normal 3 3 7 3 2" xfId="38228" xr:uid="{00000000-0005-0000-0000-000090320000}"/>
    <cellStyle name="Normal 3 3 7 3 3" xfId="22995" xr:uid="{00000000-0005-0000-0000-000091320000}"/>
    <cellStyle name="Normal 3 3 7 4" xfId="33215" xr:uid="{00000000-0005-0000-0000-000092320000}"/>
    <cellStyle name="Normal 3 3 7 5" xfId="17982" xr:uid="{00000000-0005-0000-0000-000093320000}"/>
    <cellStyle name="Normal 3 3 8" xfId="4530" xr:uid="{00000000-0005-0000-0000-000094320000}"/>
    <cellStyle name="Normal 3 3 8 2" xfId="14585" xr:uid="{00000000-0005-0000-0000-000095320000}"/>
    <cellStyle name="Normal 3 3 8 2 2" xfId="44916" xr:uid="{00000000-0005-0000-0000-000096320000}"/>
    <cellStyle name="Normal 3 3 8 2 3" xfId="29683" xr:uid="{00000000-0005-0000-0000-000097320000}"/>
    <cellStyle name="Normal 3 3 8 3" xfId="9565" xr:uid="{00000000-0005-0000-0000-000098320000}"/>
    <cellStyle name="Normal 3 3 8 3 2" xfId="39899" xr:uid="{00000000-0005-0000-0000-000099320000}"/>
    <cellStyle name="Normal 3 3 8 3 3" xfId="24666" xr:uid="{00000000-0005-0000-0000-00009A320000}"/>
    <cellStyle name="Normal 3 3 8 4" xfId="34886" xr:uid="{00000000-0005-0000-0000-00009B320000}"/>
    <cellStyle name="Normal 3 3 8 5" xfId="19653" xr:uid="{00000000-0005-0000-0000-00009C320000}"/>
    <cellStyle name="Normal 3 3 9" xfId="11241" xr:uid="{00000000-0005-0000-0000-00009D320000}"/>
    <cellStyle name="Normal 3 3 9 2" xfId="41574" xr:uid="{00000000-0005-0000-0000-00009E320000}"/>
    <cellStyle name="Normal 3 3 9 3" xfId="26341" xr:uid="{00000000-0005-0000-0000-00009F320000}"/>
    <cellStyle name="Normal 3 4" xfId="431" xr:uid="{00000000-0005-0000-0000-0000A0320000}"/>
    <cellStyle name="Normal 3 5" xfId="31413" xr:uid="{00000000-0005-0000-0000-0000A1320000}"/>
    <cellStyle name="Normal 3 6" xfId="46799" xr:uid="{00000000-0005-0000-0000-0000A2320000}"/>
    <cellStyle name="Normal 30" xfId="159" xr:uid="{00000000-0005-0000-0000-0000A3320000}"/>
    <cellStyle name="Normal 30 2" xfId="160" xr:uid="{00000000-0005-0000-0000-0000A4320000}"/>
    <cellStyle name="Normal 30 3" xfId="853" xr:uid="{00000000-0005-0000-0000-0000A5320000}"/>
    <cellStyle name="Normal 30 3 10" xfId="6221" xr:uid="{00000000-0005-0000-0000-0000A6320000}"/>
    <cellStyle name="Normal 30 3 10 2" xfId="36558" xr:uid="{00000000-0005-0000-0000-0000A7320000}"/>
    <cellStyle name="Normal 30 3 10 3" xfId="21325" xr:uid="{00000000-0005-0000-0000-0000A8320000}"/>
    <cellStyle name="Normal 30 3 11" xfId="31549" xr:uid="{00000000-0005-0000-0000-0000A9320000}"/>
    <cellStyle name="Normal 30 3 12" xfId="16310" xr:uid="{00000000-0005-0000-0000-0000AA320000}"/>
    <cellStyle name="Normal 30 3 2" xfId="1185" xr:uid="{00000000-0005-0000-0000-0000AB320000}"/>
    <cellStyle name="Normal 30 3 2 10" xfId="31601" xr:uid="{00000000-0005-0000-0000-0000AC320000}"/>
    <cellStyle name="Normal 30 3 2 11" xfId="16364" xr:uid="{00000000-0005-0000-0000-0000AD320000}"/>
    <cellStyle name="Normal 30 3 2 2" xfId="1293" xr:uid="{00000000-0005-0000-0000-0000AE320000}"/>
    <cellStyle name="Normal 30 3 2 2 10" xfId="16468" xr:uid="{00000000-0005-0000-0000-0000AF320000}"/>
    <cellStyle name="Normal 30 3 2 2 2" xfId="1510" xr:uid="{00000000-0005-0000-0000-0000B0320000}"/>
    <cellStyle name="Normal 30 3 2 2 2 2" xfId="1931" xr:uid="{00000000-0005-0000-0000-0000B1320000}"/>
    <cellStyle name="Normal 30 3 2 2 2 2 2" xfId="2770" xr:uid="{00000000-0005-0000-0000-0000B2320000}"/>
    <cellStyle name="Normal 30 3 2 2 2 2 2 2" xfId="4460" xr:uid="{00000000-0005-0000-0000-0000B3320000}"/>
    <cellStyle name="Normal 30 3 2 2 2 2 2 2 2" xfId="14533" xr:uid="{00000000-0005-0000-0000-0000B4320000}"/>
    <cellStyle name="Normal 30 3 2 2 2 2 2 2 2 2" xfId="44864" xr:uid="{00000000-0005-0000-0000-0000B5320000}"/>
    <cellStyle name="Normal 30 3 2 2 2 2 2 2 2 3" xfId="29631" xr:uid="{00000000-0005-0000-0000-0000B6320000}"/>
    <cellStyle name="Normal 30 3 2 2 2 2 2 2 3" xfId="9513" xr:uid="{00000000-0005-0000-0000-0000B7320000}"/>
    <cellStyle name="Normal 30 3 2 2 2 2 2 2 3 2" xfId="39847" xr:uid="{00000000-0005-0000-0000-0000B8320000}"/>
    <cellStyle name="Normal 30 3 2 2 2 2 2 2 3 3" xfId="24614" xr:uid="{00000000-0005-0000-0000-0000B9320000}"/>
    <cellStyle name="Normal 30 3 2 2 2 2 2 2 4" xfId="34834" xr:uid="{00000000-0005-0000-0000-0000BA320000}"/>
    <cellStyle name="Normal 30 3 2 2 2 2 2 2 5" xfId="19601" xr:uid="{00000000-0005-0000-0000-0000BB320000}"/>
    <cellStyle name="Normal 30 3 2 2 2 2 2 3" xfId="6152" xr:uid="{00000000-0005-0000-0000-0000BC320000}"/>
    <cellStyle name="Normal 30 3 2 2 2 2 2 3 2" xfId="16204" xr:uid="{00000000-0005-0000-0000-0000BD320000}"/>
    <cellStyle name="Normal 30 3 2 2 2 2 2 3 2 2" xfId="46535" xr:uid="{00000000-0005-0000-0000-0000BE320000}"/>
    <cellStyle name="Normal 30 3 2 2 2 2 2 3 2 3" xfId="31302" xr:uid="{00000000-0005-0000-0000-0000BF320000}"/>
    <cellStyle name="Normal 30 3 2 2 2 2 2 3 3" xfId="11184" xr:uid="{00000000-0005-0000-0000-0000C0320000}"/>
    <cellStyle name="Normal 30 3 2 2 2 2 2 3 3 2" xfId="41518" xr:uid="{00000000-0005-0000-0000-0000C1320000}"/>
    <cellStyle name="Normal 30 3 2 2 2 2 2 3 3 3" xfId="26285" xr:uid="{00000000-0005-0000-0000-0000C2320000}"/>
    <cellStyle name="Normal 30 3 2 2 2 2 2 3 4" xfId="36505" xr:uid="{00000000-0005-0000-0000-0000C3320000}"/>
    <cellStyle name="Normal 30 3 2 2 2 2 2 3 5" xfId="21272" xr:uid="{00000000-0005-0000-0000-0000C4320000}"/>
    <cellStyle name="Normal 30 3 2 2 2 2 2 4" xfId="12862" xr:uid="{00000000-0005-0000-0000-0000C5320000}"/>
    <cellStyle name="Normal 30 3 2 2 2 2 2 4 2" xfId="43193" xr:uid="{00000000-0005-0000-0000-0000C6320000}"/>
    <cellStyle name="Normal 30 3 2 2 2 2 2 4 3" xfId="27960" xr:uid="{00000000-0005-0000-0000-0000C7320000}"/>
    <cellStyle name="Normal 30 3 2 2 2 2 2 5" xfId="7841" xr:uid="{00000000-0005-0000-0000-0000C8320000}"/>
    <cellStyle name="Normal 30 3 2 2 2 2 2 5 2" xfId="38176" xr:uid="{00000000-0005-0000-0000-0000C9320000}"/>
    <cellStyle name="Normal 30 3 2 2 2 2 2 5 3" xfId="22943" xr:uid="{00000000-0005-0000-0000-0000CA320000}"/>
    <cellStyle name="Normal 30 3 2 2 2 2 2 6" xfId="33164" xr:uid="{00000000-0005-0000-0000-0000CB320000}"/>
    <cellStyle name="Normal 30 3 2 2 2 2 2 7" xfId="17930" xr:uid="{00000000-0005-0000-0000-0000CC320000}"/>
    <cellStyle name="Normal 30 3 2 2 2 2 3" xfId="3623" xr:uid="{00000000-0005-0000-0000-0000CD320000}"/>
    <cellStyle name="Normal 30 3 2 2 2 2 3 2" xfId="13697" xr:uid="{00000000-0005-0000-0000-0000CE320000}"/>
    <cellStyle name="Normal 30 3 2 2 2 2 3 2 2" xfId="44028" xr:uid="{00000000-0005-0000-0000-0000CF320000}"/>
    <cellStyle name="Normal 30 3 2 2 2 2 3 2 3" xfId="28795" xr:uid="{00000000-0005-0000-0000-0000D0320000}"/>
    <cellStyle name="Normal 30 3 2 2 2 2 3 3" xfId="8677" xr:uid="{00000000-0005-0000-0000-0000D1320000}"/>
    <cellStyle name="Normal 30 3 2 2 2 2 3 3 2" xfId="39011" xr:uid="{00000000-0005-0000-0000-0000D2320000}"/>
    <cellStyle name="Normal 30 3 2 2 2 2 3 3 3" xfId="23778" xr:uid="{00000000-0005-0000-0000-0000D3320000}"/>
    <cellStyle name="Normal 30 3 2 2 2 2 3 4" xfId="33998" xr:uid="{00000000-0005-0000-0000-0000D4320000}"/>
    <cellStyle name="Normal 30 3 2 2 2 2 3 5" xfId="18765" xr:uid="{00000000-0005-0000-0000-0000D5320000}"/>
    <cellStyle name="Normal 30 3 2 2 2 2 4" xfId="5316" xr:uid="{00000000-0005-0000-0000-0000D6320000}"/>
    <cellStyle name="Normal 30 3 2 2 2 2 4 2" xfId="15368" xr:uid="{00000000-0005-0000-0000-0000D7320000}"/>
    <cellStyle name="Normal 30 3 2 2 2 2 4 2 2" xfId="45699" xr:uid="{00000000-0005-0000-0000-0000D8320000}"/>
    <cellStyle name="Normal 30 3 2 2 2 2 4 2 3" xfId="30466" xr:uid="{00000000-0005-0000-0000-0000D9320000}"/>
    <cellStyle name="Normal 30 3 2 2 2 2 4 3" xfId="10348" xr:uid="{00000000-0005-0000-0000-0000DA320000}"/>
    <cellStyle name="Normal 30 3 2 2 2 2 4 3 2" xfId="40682" xr:uid="{00000000-0005-0000-0000-0000DB320000}"/>
    <cellStyle name="Normal 30 3 2 2 2 2 4 3 3" xfId="25449" xr:uid="{00000000-0005-0000-0000-0000DC320000}"/>
    <cellStyle name="Normal 30 3 2 2 2 2 4 4" xfId="35669" xr:uid="{00000000-0005-0000-0000-0000DD320000}"/>
    <cellStyle name="Normal 30 3 2 2 2 2 4 5" xfId="20436" xr:uid="{00000000-0005-0000-0000-0000DE320000}"/>
    <cellStyle name="Normal 30 3 2 2 2 2 5" xfId="12026" xr:uid="{00000000-0005-0000-0000-0000DF320000}"/>
    <cellStyle name="Normal 30 3 2 2 2 2 5 2" xfId="42357" xr:uid="{00000000-0005-0000-0000-0000E0320000}"/>
    <cellStyle name="Normal 30 3 2 2 2 2 5 3" xfId="27124" xr:uid="{00000000-0005-0000-0000-0000E1320000}"/>
    <cellStyle name="Normal 30 3 2 2 2 2 6" xfId="7005" xr:uid="{00000000-0005-0000-0000-0000E2320000}"/>
    <cellStyle name="Normal 30 3 2 2 2 2 6 2" xfId="37340" xr:uid="{00000000-0005-0000-0000-0000E3320000}"/>
    <cellStyle name="Normal 30 3 2 2 2 2 6 3" xfId="22107" xr:uid="{00000000-0005-0000-0000-0000E4320000}"/>
    <cellStyle name="Normal 30 3 2 2 2 2 7" xfId="32328" xr:uid="{00000000-0005-0000-0000-0000E5320000}"/>
    <cellStyle name="Normal 30 3 2 2 2 2 8" xfId="17094" xr:uid="{00000000-0005-0000-0000-0000E6320000}"/>
    <cellStyle name="Normal 30 3 2 2 2 3" xfId="2352" xr:uid="{00000000-0005-0000-0000-0000E7320000}"/>
    <cellStyle name="Normal 30 3 2 2 2 3 2" xfId="4042" xr:uid="{00000000-0005-0000-0000-0000E8320000}"/>
    <cellStyle name="Normal 30 3 2 2 2 3 2 2" xfId="14115" xr:uid="{00000000-0005-0000-0000-0000E9320000}"/>
    <cellStyle name="Normal 30 3 2 2 2 3 2 2 2" xfId="44446" xr:uid="{00000000-0005-0000-0000-0000EA320000}"/>
    <cellStyle name="Normal 30 3 2 2 2 3 2 2 3" xfId="29213" xr:uid="{00000000-0005-0000-0000-0000EB320000}"/>
    <cellStyle name="Normal 30 3 2 2 2 3 2 3" xfId="9095" xr:uid="{00000000-0005-0000-0000-0000EC320000}"/>
    <cellStyle name="Normal 30 3 2 2 2 3 2 3 2" xfId="39429" xr:uid="{00000000-0005-0000-0000-0000ED320000}"/>
    <cellStyle name="Normal 30 3 2 2 2 3 2 3 3" xfId="24196" xr:uid="{00000000-0005-0000-0000-0000EE320000}"/>
    <cellStyle name="Normal 30 3 2 2 2 3 2 4" xfId="34416" xr:uid="{00000000-0005-0000-0000-0000EF320000}"/>
    <cellStyle name="Normal 30 3 2 2 2 3 2 5" xfId="19183" xr:uid="{00000000-0005-0000-0000-0000F0320000}"/>
    <cellStyle name="Normal 30 3 2 2 2 3 3" xfId="5734" xr:uid="{00000000-0005-0000-0000-0000F1320000}"/>
    <cellStyle name="Normal 30 3 2 2 2 3 3 2" xfId="15786" xr:uid="{00000000-0005-0000-0000-0000F2320000}"/>
    <cellStyle name="Normal 30 3 2 2 2 3 3 2 2" xfId="46117" xr:uid="{00000000-0005-0000-0000-0000F3320000}"/>
    <cellStyle name="Normal 30 3 2 2 2 3 3 2 3" xfId="30884" xr:uid="{00000000-0005-0000-0000-0000F4320000}"/>
    <cellStyle name="Normal 30 3 2 2 2 3 3 3" xfId="10766" xr:uid="{00000000-0005-0000-0000-0000F5320000}"/>
    <cellStyle name="Normal 30 3 2 2 2 3 3 3 2" xfId="41100" xr:uid="{00000000-0005-0000-0000-0000F6320000}"/>
    <cellStyle name="Normal 30 3 2 2 2 3 3 3 3" xfId="25867" xr:uid="{00000000-0005-0000-0000-0000F7320000}"/>
    <cellStyle name="Normal 30 3 2 2 2 3 3 4" xfId="36087" xr:uid="{00000000-0005-0000-0000-0000F8320000}"/>
    <cellStyle name="Normal 30 3 2 2 2 3 3 5" xfId="20854" xr:uid="{00000000-0005-0000-0000-0000F9320000}"/>
    <cellStyle name="Normal 30 3 2 2 2 3 4" xfId="12444" xr:uid="{00000000-0005-0000-0000-0000FA320000}"/>
    <cellStyle name="Normal 30 3 2 2 2 3 4 2" xfId="42775" xr:uid="{00000000-0005-0000-0000-0000FB320000}"/>
    <cellStyle name="Normal 30 3 2 2 2 3 4 3" xfId="27542" xr:uid="{00000000-0005-0000-0000-0000FC320000}"/>
    <cellStyle name="Normal 30 3 2 2 2 3 5" xfId="7423" xr:uid="{00000000-0005-0000-0000-0000FD320000}"/>
    <cellStyle name="Normal 30 3 2 2 2 3 5 2" xfId="37758" xr:uid="{00000000-0005-0000-0000-0000FE320000}"/>
    <cellStyle name="Normal 30 3 2 2 2 3 5 3" xfId="22525" xr:uid="{00000000-0005-0000-0000-0000FF320000}"/>
    <cellStyle name="Normal 30 3 2 2 2 3 6" xfId="32746" xr:uid="{00000000-0005-0000-0000-000000330000}"/>
    <cellStyle name="Normal 30 3 2 2 2 3 7" xfId="17512" xr:uid="{00000000-0005-0000-0000-000001330000}"/>
    <cellStyle name="Normal 30 3 2 2 2 4" xfId="3205" xr:uid="{00000000-0005-0000-0000-000002330000}"/>
    <cellStyle name="Normal 30 3 2 2 2 4 2" xfId="13279" xr:uid="{00000000-0005-0000-0000-000003330000}"/>
    <cellStyle name="Normal 30 3 2 2 2 4 2 2" xfId="43610" xr:uid="{00000000-0005-0000-0000-000004330000}"/>
    <cellStyle name="Normal 30 3 2 2 2 4 2 3" xfId="28377" xr:uid="{00000000-0005-0000-0000-000005330000}"/>
    <cellStyle name="Normal 30 3 2 2 2 4 3" xfId="8259" xr:uid="{00000000-0005-0000-0000-000006330000}"/>
    <cellStyle name="Normal 30 3 2 2 2 4 3 2" xfId="38593" xr:uid="{00000000-0005-0000-0000-000007330000}"/>
    <cellStyle name="Normal 30 3 2 2 2 4 3 3" xfId="23360" xr:uid="{00000000-0005-0000-0000-000008330000}"/>
    <cellStyle name="Normal 30 3 2 2 2 4 4" xfId="33580" xr:uid="{00000000-0005-0000-0000-000009330000}"/>
    <cellStyle name="Normal 30 3 2 2 2 4 5" xfId="18347" xr:uid="{00000000-0005-0000-0000-00000A330000}"/>
    <cellStyle name="Normal 30 3 2 2 2 5" xfId="4898" xr:uid="{00000000-0005-0000-0000-00000B330000}"/>
    <cellStyle name="Normal 30 3 2 2 2 5 2" xfId="14950" xr:uid="{00000000-0005-0000-0000-00000C330000}"/>
    <cellStyle name="Normal 30 3 2 2 2 5 2 2" xfId="45281" xr:uid="{00000000-0005-0000-0000-00000D330000}"/>
    <cellStyle name="Normal 30 3 2 2 2 5 2 3" xfId="30048" xr:uid="{00000000-0005-0000-0000-00000E330000}"/>
    <cellStyle name="Normal 30 3 2 2 2 5 3" xfId="9930" xr:uid="{00000000-0005-0000-0000-00000F330000}"/>
    <cellStyle name="Normal 30 3 2 2 2 5 3 2" xfId="40264" xr:uid="{00000000-0005-0000-0000-000010330000}"/>
    <cellStyle name="Normal 30 3 2 2 2 5 3 3" xfId="25031" xr:uid="{00000000-0005-0000-0000-000011330000}"/>
    <cellStyle name="Normal 30 3 2 2 2 5 4" xfId="35251" xr:uid="{00000000-0005-0000-0000-000012330000}"/>
    <cellStyle name="Normal 30 3 2 2 2 5 5" xfId="20018" xr:uid="{00000000-0005-0000-0000-000013330000}"/>
    <cellStyle name="Normal 30 3 2 2 2 6" xfId="11608" xr:uid="{00000000-0005-0000-0000-000014330000}"/>
    <cellStyle name="Normal 30 3 2 2 2 6 2" xfId="41939" xr:uid="{00000000-0005-0000-0000-000015330000}"/>
    <cellStyle name="Normal 30 3 2 2 2 6 3" xfId="26706" xr:uid="{00000000-0005-0000-0000-000016330000}"/>
    <cellStyle name="Normal 30 3 2 2 2 7" xfId="6587" xr:uid="{00000000-0005-0000-0000-000017330000}"/>
    <cellStyle name="Normal 30 3 2 2 2 7 2" xfId="36922" xr:uid="{00000000-0005-0000-0000-000018330000}"/>
    <cellStyle name="Normal 30 3 2 2 2 7 3" xfId="21689" xr:uid="{00000000-0005-0000-0000-000019330000}"/>
    <cellStyle name="Normal 30 3 2 2 2 8" xfId="31910" xr:uid="{00000000-0005-0000-0000-00001A330000}"/>
    <cellStyle name="Normal 30 3 2 2 2 9" xfId="16676" xr:uid="{00000000-0005-0000-0000-00001B330000}"/>
    <cellStyle name="Normal 30 3 2 2 3" xfId="1723" xr:uid="{00000000-0005-0000-0000-00001C330000}"/>
    <cellStyle name="Normal 30 3 2 2 3 2" xfId="2562" xr:uid="{00000000-0005-0000-0000-00001D330000}"/>
    <cellStyle name="Normal 30 3 2 2 3 2 2" xfId="4252" xr:uid="{00000000-0005-0000-0000-00001E330000}"/>
    <cellStyle name="Normal 30 3 2 2 3 2 2 2" xfId="14325" xr:uid="{00000000-0005-0000-0000-00001F330000}"/>
    <cellStyle name="Normal 30 3 2 2 3 2 2 2 2" xfId="44656" xr:uid="{00000000-0005-0000-0000-000020330000}"/>
    <cellStyle name="Normal 30 3 2 2 3 2 2 2 3" xfId="29423" xr:uid="{00000000-0005-0000-0000-000021330000}"/>
    <cellStyle name="Normal 30 3 2 2 3 2 2 3" xfId="9305" xr:uid="{00000000-0005-0000-0000-000022330000}"/>
    <cellStyle name="Normal 30 3 2 2 3 2 2 3 2" xfId="39639" xr:uid="{00000000-0005-0000-0000-000023330000}"/>
    <cellStyle name="Normal 30 3 2 2 3 2 2 3 3" xfId="24406" xr:uid="{00000000-0005-0000-0000-000024330000}"/>
    <cellStyle name="Normal 30 3 2 2 3 2 2 4" xfId="34626" xr:uid="{00000000-0005-0000-0000-000025330000}"/>
    <cellStyle name="Normal 30 3 2 2 3 2 2 5" xfId="19393" xr:uid="{00000000-0005-0000-0000-000026330000}"/>
    <cellStyle name="Normal 30 3 2 2 3 2 3" xfId="5944" xr:uid="{00000000-0005-0000-0000-000027330000}"/>
    <cellStyle name="Normal 30 3 2 2 3 2 3 2" xfId="15996" xr:uid="{00000000-0005-0000-0000-000028330000}"/>
    <cellStyle name="Normal 30 3 2 2 3 2 3 2 2" xfId="46327" xr:uid="{00000000-0005-0000-0000-000029330000}"/>
    <cellStyle name="Normal 30 3 2 2 3 2 3 2 3" xfId="31094" xr:uid="{00000000-0005-0000-0000-00002A330000}"/>
    <cellStyle name="Normal 30 3 2 2 3 2 3 3" xfId="10976" xr:uid="{00000000-0005-0000-0000-00002B330000}"/>
    <cellStyle name="Normal 30 3 2 2 3 2 3 3 2" xfId="41310" xr:uid="{00000000-0005-0000-0000-00002C330000}"/>
    <cellStyle name="Normal 30 3 2 2 3 2 3 3 3" xfId="26077" xr:uid="{00000000-0005-0000-0000-00002D330000}"/>
    <cellStyle name="Normal 30 3 2 2 3 2 3 4" xfId="36297" xr:uid="{00000000-0005-0000-0000-00002E330000}"/>
    <cellStyle name="Normal 30 3 2 2 3 2 3 5" xfId="21064" xr:uid="{00000000-0005-0000-0000-00002F330000}"/>
    <cellStyle name="Normal 30 3 2 2 3 2 4" xfId="12654" xr:uid="{00000000-0005-0000-0000-000030330000}"/>
    <cellStyle name="Normal 30 3 2 2 3 2 4 2" xfId="42985" xr:uid="{00000000-0005-0000-0000-000031330000}"/>
    <cellStyle name="Normal 30 3 2 2 3 2 4 3" xfId="27752" xr:uid="{00000000-0005-0000-0000-000032330000}"/>
    <cellStyle name="Normal 30 3 2 2 3 2 5" xfId="7633" xr:uid="{00000000-0005-0000-0000-000033330000}"/>
    <cellStyle name="Normal 30 3 2 2 3 2 5 2" xfId="37968" xr:uid="{00000000-0005-0000-0000-000034330000}"/>
    <cellStyle name="Normal 30 3 2 2 3 2 5 3" xfId="22735" xr:uid="{00000000-0005-0000-0000-000035330000}"/>
    <cellStyle name="Normal 30 3 2 2 3 2 6" xfId="32956" xr:uid="{00000000-0005-0000-0000-000036330000}"/>
    <cellStyle name="Normal 30 3 2 2 3 2 7" xfId="17722" xr:uid="{00000000-0005-0000-0000-000037330000}"/>
    <cellStyle name="Normal 30 3 2 2 3 3" xfId="3415" xr:uid="{00000000-0005-0000-0000-000038330000}"/>
    <cellStyle name="Normal 30 3 2 2 3 3 2" xfId="13489" xr:uid="{00000000-0005-0000-0000-000039330000}"/>
    <cellStyle name="Normal 30 3 2 2 3 3 2 2" xfId="43820" xr:uid="{00000000-0005-0000-0000-00003A330000}"/>
    <cellStyle name="Normal 30 3 2 2 3 3 2 3" xfId="28587" xr:uid="{00000000-0005-0000-0000-00003B330000}"/>
    <cellStyle name="Normal 30 3 2 2 3 3 3" xfId="8469" xr:uid="{00000000-0005-0000-0000-00003C330000}"/>
    <cellStyle name="Normal 30 3 2 2 3 3 3 2" xfId="38803" xr:uid="{00000000-0005-0000-0000-00003D330000}"/>
    <cellStyle name="Normal 30 3 2 2 3 3 3 3" xfId="23570" xr:uid="{00000000-0005-0000-0000-00003E330000}"/>
    <cellStyle name="Normal 30 3 2 2 3 3 4" xfId="33790" xr:uid="{00000000-0005-0000-0000-00003F330000}"/>
    <cellStyle name="Normal 30 3 2 2 3 3 5" xfId="18557" xr:uid="{00000000-0005-0000-0000-000040330000}"/>
    <cellStyle name="Normal 30 3 2 2 3 4" xfId="5108" xr:uid="{00000000-0005-0000-0000-000041330000}"/>
    <cellStyle name="Normal 30 3 2 2 3 4 2" xfId="15160" xr:uid="{00000000-0005-0000-0000-000042330000}"/>
    <cellStyle name="Normal 30 3 2 2 3 4 2 2" xfId="45491" xr:uid="{00000000-0005-0000-0000-000043330000}"/>
    <cellStyle name="Normal 30 3 2 2 3 4 2 3" xfId="30258" xr:uid="{00000000-0005-0000-0000-000044330000}"/>
    <cellStyle name="Normal 30 3 2 2 3 4 3" xfId="10140" xr:uid="{00000000-0005-0000-0000-000045330000}"/>
    <cellStyle name="Normal 30 3 2 2 3 4 3 2" xfId="40474" xr:uid="{00000000-0005-0000-0000-000046330000}"/>
    <cellStyle name="Normal 30 3 2 2 3 4 3 3" xfId="25241" xr:uid="{00000000-0005-0000-0000-000047330000}"/>
    <cellStyle name="Normal 30 3 2 2 3 4 4" xfId="35461" xr:uid="{00000000-0005-0000-0000-000048330000}"/>
    <cellStyle name="Normal 30 3 2 2 3 4 5" xfId="20228" xr:uid="{00000000-0005-0000-0000-000049330000}"/>
    <cellStyle name="Normal 30 3 2 2 3 5" xfId="11818" xr:uid="{00000000-0005-0000-0000-00004A330000}"/>
    <cellStyle name="Normal 30 3 2 2 3 5 2" xfId="42149" xr:uid="{00000000-0005-0000-0000-00004B330000}"/>
    <cellStyle name="Normal 30 3 2 2 3 5 3" xfId="26916" xr:uid="{00000000-0005-0000-0000-00004C330000}"/>
    <cellStyle name="Normal 30 3 2 2 3 6" xfId="6797" xr:uid="{00000000-0005-0000-0000-00004D330000}"/>
    <cellStyle name="Normal 30 3 2 2 3 6 2" xfId="37132" xr:uid="{00000000-0005-0000-0000-00004E330000}"/>
    <cellStyle name="Normal 30 3 2 2 3 6 3" xfId="21899" xr:uid="{00000000-0005-0000-0000-00004F330000}"/>
    <cellStyle name="Normal 30 3 2 2 3 7" xfId="32120" xr:uid="{00000000-0005-0000-0000-000050330000}"/>
    <cellStyle name="Normal 30 3 2 2 3 8" xfId="16886" xr:uid="{00000000-0005-0000-0000-000051330000}"/>
    <cellStyle name="Normal 30 3 2 2 4" xfId="2144" xr:uid="{00000000-0005-0000-0000-000052330000}"/>
    <cellStyle name="Normal 30 3 2 2 4 2" xfId="3834" xr:uid="{00000000-0005-0000-0000-000053330000}"/>
    <cellStyle name="Normal 30 3 2 2 4 2 2" xfId="13907" xr:uid="{00000000-0005-0000-0000-000054330000}"/>
    <cellStyle name="Normal 30 3 2 2 4 2 2 2" xfId="44238" xr:uid="{00000000-0005-0000-0000-000055330000}"/>
    <cellStyle name="Normal 30 3 2 2 4 2 2 3" xfId="29005" xr:uid="{00000000-0005-0000-0000-000056330000}"/>
    <cellStyle name="Normal 30 3 2 2 4 2 3" xfId="8887" xr:uid="{00000000-0005-0000-0000-000057330000}"/>
    <cellStyle name="Normal 30 3 2 2 4 2 3 2" xfId="39221" xr:uid="{00000000-0005-0000-0000-000058330000}"/>
    <cellStyle name="Normal 30 3 2 2 4 2 3 3" xfId="23988" xr:uid="{00000000-0005-0000-0000-000059330000}"/>
    <cellStyle name="Normal 30 3 2 2 4 2 4" xfId="34208" xr:uid="{00000000-0005-0000-0000-00005A330000}"/>
    <cellStyle name="Normal 30 3 2 2 4 2 5" xfId="18975" xr:uid="{00000000-0005-0000-0000-00005B330000}"/>
    <cellStyle name="Normal 30 3 2 2 4 3" xfId="5526" xr:uid="{00000000-0005-0000-0000-00005C330000}"/>
    <cellStyle name="Normal 30 3 2 2 4 3 2" xfId="15578" xr:uid="{00000000-0005-0000-0000-00005D330000}"/>
    <cellStyle name="Normal 30 3 2 2 4 3 2 2" xfId="45909" xr:uid="{00000000-0005-0000-0000-00005E330000}"/>
    <cellStyle name="Normal 30 3 2 2 4 3 2 3" xfId="30676" xr:uid="{00000000-0005-0000-0000-00005F330000}"/>
    <cellStyle name="Normal 30 3 2 2 4 3 3" xfId="10558" xr:uid="{00000000-0005-0000-0000-000060330000}"/>
    <cellStyle name="Normal 30 3 2 2 4 3 3 2" xfId="40892" xr:uid="{00000000-0005-0000-0000-000061330000}"/>
    <cellStyle name="Normal 30 3 2 2 4 3 3 3" xfId="25659" xr:uid="{00000000-0005-0000-0000-000062330000}"/>
    <cellStyle name="Normal 30 3 2 2 4 3 4" xfId="35879" xr:uid="{00000000-0005-0000-0000-000063330000}"/>
    <cellStyle name="Normal 30 3 2 2 4 3 5" xfId="20646" xr:uid="{00000000-0005-0000-0000-000064330000}"/>
    <cellStyle name="Normal 30 3 2 2 4 4" xfId="12236" xr:uid="{00000000-0005-0000-0000-000065330000}"/>
    <cellStyle name="Normal 30 3 2 2 4 4 2" xfId="42567" xr:uid="{00000000-0005-0000-0000-000066330000}"/>
    <cellStyle name="Normal 30 3 2 2 4 4 3" xfId="27334" xr:uid="{00000000-0005-0000-0000-000067330000}"/>
    <cellStyle name="Normal 30 3 2 2 4 5" xfId="7215" xr:uid="{00000000-0005-0000-0000-000068330000}"/>
    <cellStyle name="Normal 30 3 2 2 4 5 2" xfId="37550" xr:uid="{00000000-0005-0000-0000-000069330000}"/>
    <cellStyle name="Normal 30 3 2 2 4 5 3" xfId="22317" xr:uid="{00000000-0005-0000-0000-00006A330000}"/>
    <cellStyle name="Normal 30 3 2 2 4 6" xfId="32538" xr:uid="{00000000-0005-0000-0000-00006B330000}"/>
    <cellStyle name="Normal 30 3 2 2 4 7" xfId="17304" xr:uid="{00000000-0005-0000-0000-00006C330000}"/>
    <cellStyle name="Normal 30 3 2 2 5" xfId="2997" xr:uid="{00000000-0005-0000-0000-00006D330000}"/>
    <cellStyle name="Normal 30 3 2 2 5 2" xfId="13071" xr:uid="{00000000-0005-0000-0000-00006E330000}"/>
    <cellStyle name="Normal 30 3 2 2 5 2 2" xfId="43402" xr:uid="{00000000-0005-0000-0000-00006F330000}"/>
    <cellStyle name="Normal 30 3 2 2 5 2 3" xfId="28169" xr:uid="{00000000-0005-0000-0000-000070330000}"/>
    <cellStyle name="Normal 30 3 2 2 5 3" xfId="8051" xr:uid="{00000000-0005-0000-0000-000071330000}"/>
    <cellStyle name="Normal 30 3 2 2 5 3 2" xfId="38385" xr:uid="{00000000-0005-0000-0000-000072330000}"/>
    <cellStyle name="Normal 30 3 2 2 5 3 3" xfId="23152" xr:uid="{00000000-0005-0000-0000-000073330000}"/>
    <cellStyle name="Normal 30 3 2 2 5 4" xfId="33372" xr:uid="{00000000-0005-0000-0000-000074330000}"/>
    <cellStyle name="Normal 30 3 2 2 5 5" xfId="18139" xr:uid="{00000000-0005-0000-0000-000075330000}"/>
    <cellStyle name="Normal 30 3 2 2 6" xfId="4690" xr:uid="{00000000-0005-0000-0000-000076330000}"/>
    <cellStyle name="Normal 30 3 2 2 6 2" xfId="14742" xr:uid="{00000000-0005-0000-0000-000077330000}"/>
    <cellStyle name="Normal 30 3 2 2 6 2 2" xfId="45073" xr:uid="{00000000-0005-0000-0000-000078330000}"/>
    <cellStyle name="Normal 30 3 2 2 6 2 3" xfId="29840" xr:uid="{00000000-0005-0000-0000-000079330000}"/>
    <cellStyle name="Normal 30 3 2 2 6 3" xfId="9722" xr:uid="{00000000-0005-0000-0000-00007A330000}"/>
    <cellStyle name="Normal 30 3 2 2 6 3 2" xfId="40056" xr:uid="{00000000-0005-0000-0000-00007B330000}"/>
    <cellStyle name="Normal 30 3 2 2 6 3 3" xfId="24823" xr:uid="{00000000-0005-0000-0000-00007C330000}"/>
    <cellStyle name="Normal 30 3 2 2 6 4" xfId="35043" xr:uid="{00000000-0005-0000-0000-00007D330000}"/>
    <cellStyle name="Normal 30 3 2 2 6 5" xfId="19810" xr:uid="{00000000-0005-0000-0000-00007E330000}"/>
    <cellStyle name="Normal 30 3 2 2 7" xfId="11400" xr:uid="{00000000-0005-0000-0000-00007F330000}"/>
    <cellStyle name="Normal 30 3 2 2 7 2" xfId="41731" xr:uid="{00000000-0005-0000-0000-000080330000}"/>
    <cellStyle name="Normal 30 3 2 2 7 3" xfId="26498" xr:uid="{00000000-0005-0000-0000-000081330000}"/>
    <cellStyle name="Normal 30 3 2 2 8" xfId="6379" xr:uid="{00000000-0005-0000-0000-000082330000}"/>
    <cellStyle name="Normal 30 3 2 2 8 2" xfId="36714" xr:uid="{00000000-0005-0000-0000-000083330000}"/>
    <cellStyle name="Normal 30 3 2 2 8 3" xfId="21481" xr:uid="{00000000-0005-0000-0000-000084330000}"/>
    <cellStyle name="Normal 30 3 2 2 9" xfId="31702" xr:uid="{00000000-0005-0000-0000-000085330000}"/>
    <cellStyle name="Normal 30 3 2 3" xfId="1406" xr:uid="{00000000-0005-0000-0000-000086330000}"/>
    <cellStyle name="Normal 30 3 2 3 2" xfId="1827" xr:uid="{00000000-0005-0000-0000-000087330000}"/>
    <cellStyle name="Normal 30 3 2 3 2 2" xfId="2666" xr:uid="{00000000-0005-0000-0000-000088330000}"/>
    <cellStyle name="Normal 30 3 2 3 2 2 2" xfId="4356" xr:uid="{00000000-0005-0000-0000-000089330000}"/>
    <cellStyle name="Normal 30 3 2 3 2 2 2 2" xfId="14429" xr:uid="{00000000-0005-0000-0000-00008A330000}"/>
    <cellStyle name="Normal 30 3 2 3 2 2 2 2 2" xfId="44760" xr:uid="{00000000-0005-0000-0000-00008B330000}"/>
    <cellStyle name="Normal 30 3 2 3 2 2 2 2 3" xfId="29527" xr:uid="{00000000-0005-0000-0000-00008C330000}"/>
    <cellStyle name="Normal 30 3 2 3 2 2 2 3" xfId="9409" xr:uid="{00000000-0005-0000-0000-00008D330000}"/>
    <cellStyle name="Normal 30 3 2 3 2 2 2 3 2" xfId="39743" xr:uid="{00000000-0005-0000-0000-00008E330000}"/>
    <cellStyle name="Normal 30 3 2 3 2 2 2 3 3" xfId="24510" xr:uid="{00000000-0005-0000-0000-00008F330000}"/>
    <cellStyle name="Normal 30 3 2 3 2 2 2 4" xfId="34730" xr:uid="{00000000-0005-0000-0000-000090330000}"/>
    <cellStyle name="Normal 30 3 2 3 2 2 2 5" xfId="19497" xr:uid="{00000000-0005-0000-0000-000091330000}"/>
    <cellStyle name="Normal 30 3 2 3 2 2 3" xfId="6048" xr:uid="{00000000-0005-0000-0000-000092330000}"/>
    <cellStyle name="Normal 30 3 2 3 2 2 3 2" xfId="16100" xr:uid="{00000000-0005-0000-0000-000093330000}"/>
    <cellStyle name="Normal 30 3 2 3 2 2 3 2 2" xfId="46431" xr:uid="{00000000-0005-0000-0000-000094330000}"/>
    <cellStyle name="Normal 30 3 2 3 2 2 3 2 3" xfId="31198" xr:uid="{00000000-0005-0000-0000-000095330000}"/>
    <cellStyle name="Normal 30 3 2 3 2 2 3 3" xfId="11080" xr:uid="{00000000-0005-0000-0000-000096330000}"/>
    <cellStyle name="Normal 30 3 2 3 2 2 3 3 2" xfId="41414" xr:uid="{00000000-0005-0000-0000-000097330000}"/>
    <cellStyle name="Normal 30 3 2 3 2 2 3 3 3" xfId="26181" xr:uid="{00000000-0005-0000-0000-000098330000}"/>
    <cellStyle name="Normal 30 3 2 3 2 2 3 4" xfId="36401" xr:uid="{00000000-0005-0000-0000-000099330000}"/>
    <cellStyle name="Normal 30 3 2 3 2 2 3 5" xfId="21168" xr:uid="{00000000-0005-0000-0000-00009A330000}"/>
    <cellStyle name="Normal 30 3 2 3 2 2 4" xfId="12758" xr:uid="{00000000-0005-0000-0000-00009B330000}"/>
    <cellStyle name="Normal 30 3 2 3 2 2 4 2" xfId="43089" xr:uid="{00000000-0005-0000-0000-00009C330000}"/>
    <cellStyle name="Normal 30 3 2 3 2 2 4 3" xfId="27856" xr:uid="{00000000-0005-0000-0000-00009D330000}"/>
    <cellStyle name="Normal 30 3 2 3 2 2 5" xfId="7737" xr:uid="{00000000-0005-0000-0000-00009E330000}"/>
    <cellStyle name="Normal 30 3 2 3 2 2 5 2" xfId="38072" xr:uid="{00000000-0005-0000-0000-00009F330000}"/>
    <cellStyle name="Normal 30 3 2 3 2 2 5 3" xfId="22839" xr:uid="{00000000-0005-0000-0000-0000A0330000}"/>
    <cellStyle name="Normal 30 3 2 3 2 2 6" xfId="33060" xr:uid="{00000000-0005-0000-0000-0000A1330000}"/>
    <cellStyle name="Normal 30 3 2 3 2 2 7" xfId="17826" xr:uid="{00000000-0005-0000-0000-0000A2330000}"/>
    <cellStyle name="Normal 30 3 2 3 2 3" xfId="3519" xr:uid="{00000000-0005-0000-0000-0000A3330000}"/>
    <cellStyle name="Normal 30 3 2 3 2 3 2" xfId="13593" xr:uid="{00000000-0005-0000-0000-0000A4330000}"/>
    <cellStyle name="Normal 30 3 2 3 2 3 2 2" xfId="43924" xr:uid="{00000000-0005-0000-0000-0000A5330000}"/>
    <cellStyle name="Normal 30 3 2 3 2 3 2 3" xfId="28691" xr:uid="{00000000-0005-0000-0000-0000A6330000}"/>
    <cellStyle name="Normal 30 3 2 3 2 3 3" xfId="8573" xr:uid="{00000000-0005-0000-0000-0000A7330000}"/>
    <cellStyle name="Normal 30 3 2 3 2 3 3 2" xfId="38907" xr:uid="{00000000-0005-0000-0000-0000A8330000}"/>
    <cellStyle name="Normal 30 3 2 3 2 3 3 3" xfId="23674" xr:uid="{00000000-0005-0000-0000-0000A9330000}"/>
    <cellStyle name="Normal 30 3 2 3 2 3 4" xfId="33894" xr:uid="{00000000-0005-0000-0000-0000AA330000}"/>
    <cellStyle name="Normal 30 3 2 3 2 3 5" xfId="18661" xr:uid="{00000000-0005-0000-0000-0000AB330000}"/>
    <cellStyle name="Normal 30 3 2 3 2 4" xfId="5212" xr:uid="{00000000-0005-0000-0000-0000AC330000}"/>
    <cellStyle name="Normal 30 3 2 3 2 4 2" xfId="15264" xr:uid="{00000000-0005-0000-0000-0000AD330000}"/>
    <cellStyle name="Normal 30 3 2 3 2 4 2 2" xfId="45595" xr:uid="{00000000-0005-0000-0000-0000AE330000}"/>
    <cellStyle name="Normal 30 3 2 3 2 4 2 3" xfId="30362" xr:uid="{00000000-0005-0000-0000-0000AF330000}"/>
    <cellStyle name="Normal 30 3 2 3 2 4 3" xfId="10244" xr:uid="{00000000-0005-0000-0000-0000B0330000}"/>
    <cellStyle name="Normal 30 3 2 3 2 4 3 2" xfId="40578" xr:uid="{00000000-0005-0000-0000-0000B1330000}"/>
    <cellStyle name="Normal 30 3 2 3 2 4 3 3" xfId="25345" xr:uid="{00000000-0005-0000-0000-0000B2330000}"/>
    <cellStyle name="Normal 30 3 2 3 2 4 4" xfId="35565" xr:uid="{00000000-0005-0000-0000-0000B3330000}"/>
    <cellStyle name="Normal 30 3 2 3 2 4 5" xfId="20332" xr:uid="{00000000-0005-0000-0000-0000B4330000}"/>
    <cellStyle name="Normal 30 3 2 3 2 5" xfId="11922" xr:uid="{00000000-0005-0000-0000-0000B5330000}"/>
    <cellStyle name="Normal 30 3 2 3 2 5 2" xfId="42253" xr:uid="{00000000-0005-0000-0000-0000B6330000}"/>
    <cellStyle name="Normal 30 3 2 3 2 5 3" xfId="27020" xr:uid="{00000000-0005-0000-0000-0000B7330000}"/>
    <cellStyle name="Normal 30 3 2 3 2 6" xfId="6901" xr:uid="{00000000-0005-0000-0000-0000B8330000}"/>
    <cellStyle name="Normal 30 3 2 3 2 6 2" xfId="37236" xr:uid="{00000000-0005-0000-0000-0000B9330000}"/>
    <cellStyle name="Normal 30 3 2 3 2 6 3" xfId="22003" xr:uid="{00000000-0005-0000-0000-0000BA330000}"/>
    <cellStyle name="Normal 30 3 2 3 2 7" xfId="32224" xr:uid="{00000000-0005-0000-0000-0000BB330000}"/>
    <cellStyle name="Normal 30 3 2 3 2 8" xfId="16990" xr:uid="{00000000-0005-0000-0000-0000BC330000}"/>
    <cellStyle name="Normal 30 3 2 3 3" xfId="2248" xr:uid="{00000000-0005-0000-0000-0000BD330000}"/>
    <cellStyle name="Normal 30 3 2 3 3 2" xfId="3938" xr:uid="{00000000-0005-0000-0000-0000BE330000}"/>
    <cellStyle name="Normal 30 3 2 3 3 2 2" xfId="14011" xr:uid="{00000000-0005-0000-0000-0000BF330000}"/>
    <cellStyle name="Normal 30 3 2 3 3 2 2 2" xfId="44342" xr:uid="{00000000-0005-0000-0000-0000C0330000}"/>
    <cellStyle name="Normal 30 3 2 3 3 2 2 3" xfId="29109" xr:uid="{00000000-0005-0000-0000-0000C1330000}"/>
    <cellStyle name="Normal 30 3 2 3 3 2 3" xfId="8991" xr:uid="{00000000-0005-0000-0000-0000C2330000}"/>
    <cellStyle name="Normal 30 3 2 3 3 2 3 2" xfId="39325" xr:uid="{00000000-0005-0000-0000-0000C3330000}"/>
    <cellStyle name="Normal 30 3 2 3 3 2 3 3" xfId="24092" xr:uid="{00000000-0005-0000-0000-0000C4330000}"/>
    <cellStyle name="Normal 30 3 2 3 3 2 4" xfId="34312" xr:uid="{00000000-0005-0000-0000-0000C5330000}"/>
    <cellStyle name="Normal 30 3 2 3 3 2 5" xfId="19079" xr:uid="{00000000-0005-0000-0000-0000C6330000}"/>
    <cellStyle name="Normal 30 3 2 3 3 3" xfId="5630" xr:uid="{00000000-0005-0000-0000-0000C7330000}"/>
    <cellStyle name="Normal 30 3 2 3 3 3 2" xfId="15682" xr:uid="{00000000-0005-0000-0000-0000C8330000}"/>
    <cellStyle name="Normal 30 3 2 3 3 3 2 2" xfId="46013" xr:uid="{00000000-0005-0000-0000-0000C9330000}"/>
    <cellStyle name="Normal 30 3 2 3 3 3 2 3" xfId="30780" xr:uid="{00000000-0005-0000-0000-0000CA330000}"/>
    <cellStyle name="Normal 30 3 2 3 3 3 3" xfId="10662" xr:uid="{00000000-0005-0000-0000-0000CB330000}"/>
    <cellStyle name="Normal 30 3 2 3 3 3 3 2" xfId="40996" xr:uid="{00000000-0005-0000-0000-0000CC330000}"/>
    <cellStyle name="Normal 30 3 2 3 3 3 3 3" xfId="25763" xr:uid="{00000000-0005-0000-0000-0000CD330000}"/>
    <cellStyle name="Normal 30 3 2 3 3 3 4" xfId="35983" xr:uid="{00000000-0005-0000-0000-0000CE330000}"/>
    <cellStyle name="Normal 30 3 2 3 3 3 5" xfId="20750" xr:uid="{00000000-0005-0000-0000-0000CF330000}"/>
    <cellStyle name="Normal 30 3 2 3 3 4" xfId="12340" xr:uid="{00000000-0005-0000-0000-0000D0330000}"/>
    <cellStyle name="Normal 30 3 2 3 3 4 2" xfId="42671" xr:uid="{00000000-0005-0000-0000-0000D1330000}"/>
    <cellStyle name="Normal 30 3 2 3 3 4 3" xfId="27438" xr:uid="{00000000-0005-0000-0000-0000D2330000}"/>
    <cellStyle name="Normal 30 3 2 3 3 5" xfId="7319" xr:uid="{00000000-0005-0000-0000-0000D3330000}"/>
    <cellStyle name="Normal 30 3 2 3 3 5 2" xfId="37654" xr:uid="{00000000-0005-0000-0000-0000D4330000}"/>
    <cellStyle name="Normal 30 3 2 3 3 5 3" xfId="22421" xr:uid="{00000000-0005-0000-0000-0000D5330000}"/>
    <cellStyle name="Normal 30 3 2 3 3 6" xfId="32642" xr:uid="{00000000-0005-0000-0000-0000D6330000}"/>
    <cellStyle name="Normal 30 3 2 3 3 7" xfId="17408" xr:uid="{00000000-0005-0000-0000-0000D7330000}"/>
    <cellStyle name="Normal 30 3 2 3 4" xfId="3101" xr:uid="{00000000-0005-0000-0000-0000D8330000}"/>
    <cellStyle name="Normal 30 3 2 3 4 2" xfId="13175" xr:uid="{00000000-0005-0000-0000-0000D9330000}"/>
    <cellStyle name="Normal 30 3 2 3 4 2 2" xfId="43506" xr:uid="{00000000-0005-0000-0000-0000DA330000}"/>
    <cellStyle name="Normal 30 3 2 3 4 2 3" xfId="28273" xr:uid="{00000000-0005-0000-0000-0000DB330000}"/>
    <cellStyle name="Normal 30 3 2 3 4 3" xfId="8155" xr:uid="{00000000-0005-0000-0000-0000DC330000}"/>
    <cellStyle name="Normal 30 3 2 3 4 3 2" xfId="38489" xr:uid="{00000000-0005-0000-0000-0000DD330000}"/>
    <cellStyle name="Normal 30 3 2 3 4 3 3" xfId="23256" xr:uid="{00000000-0005-0000-0000-0000DE330000}"/>
    <cellStyle name="Normal 30 3 2 3 4 4" xfId="33476" xr:uid="{00000000-0005-0000-0000-0000DF330000}"/>
    <cellStyle name="Normal 30 3 2 3 4 5" xfId="18243" xr:uid="{00000000-0005-0000-0000-0000E0330000}"/>
    <cellStyle name="Normal 30 3 2 3 5" xfId="4794" xr:uid="{00000000-0005-0000-0000-0000E1330000}"/>
    <cellStyle name="Normal 30 3 2 3 5 2" xfId="14846" xr:uid="{00000000-0005-0000-0000-0000E2330000}"/>
    <cellStyle name="Normal 30 3 2 3 5 2 2" xfId="45177" xr:uid="{00000000-0005-0000-0000-0000E3330000}"/>
    <cellStyle name="Normal 30 3 2 3 5 2 3" xfId="29944" xr:uid="{00000000-0005-0000-0000-0000E4330000}"/>
    <cellStyle name="Normal 30 3 2 3 5 3" xfId="9826" xr:uid="{00000000-0005-0000-0000-0000E5330000}"/>
    <cellStyle name="Normal 30 3 2 3 5 3 2" xfId="40160" xr:uid="{00000000-0005-0000-0000-0000E6330000}"/>
    <cellStyle name="Normal 30 3 2 3 5 3 3" xfId="24927" xr:uid="{00000000-0005-0000-0000-0000E7330000}"/>
    <cellStyle name="Normal 30 3 2 3 5 4" xfId="35147" xr:uid="{00000000-0005-0000-0000-0000E8330000}"/>
    <cellStyle name="Normal 30 3 2 3 5 5" xfId="19914" xr:uid="{00000000-0005-0000-0000-0000E9330000}"/>
    <cellStyle name="Normal 30 3 2 3 6" xfId="11504" xr:uid="{00000000-0005-0000-0000-0000EA330000}"/>
    <cellStyle name="Normal 30 3 2 3 6 2" xfId="41835" xr:uid="{00000000-0005-0000-0000-0000EB330000}"/>
    <cellStyle name="Normal 30 3 2 3 6 3" xfId="26602" xr:uid="{00000000-0005-0000-0000-0000EC330000}"/>
    <cellStyle name="Normal 30 3 2 3 7" xfId="6483" xr:uid="{00000000-0005-0000-0000-0000ED330000}"/>
    <cellStyle name="Normal 30 3 2 3 7 2" xfId="36818" xr:uid="{00000000-0005-0000-0000-0000EE330000}"/>
    <cellStyle name="Normal 30 3 2 3 7 3" xfId="21585" xr:uid="{00000000-0005-0000-0000-0000EF330000}"/>
    <cellStyle name="Normal 30 3 2 3 8" xfId="31806" xr:uid="{00000000-0005-0000-0000-0000F0330000}"/>
    <cellStyle name="Normal 30 3 2 3 9" xfId="16572" xr:uid="{00000000-0005-0000-0000-0000F1330000}"/>
    <cellStyle name="Normal 30 3 2 4" xfId="1619" xr:uid="{00000000-0005-0000-0000-0000F2330000}"/>
    <cellStyle name="Normal 30 3 2 4 2" xfId="2458" xr:uid="{00000000-0005-0000-0000-0000F3330000}"/>
    <cellStyle name="Normal 30 3 2 4 2 2" xfId="4148" xr:uid="{00000000-0005-0000-0000-0000F4330000}"/>
    <cellStyle name="Normal 30 3 2 4 2 2 2" xfId="14221" xr:uid="{00000000-0005-0000-0000-0000F5330000}"/>
    <cellStyle name="Normal 30 3 2 4 2 2 2 2" xfId="44552" xr:uid="{00000000-0005-0000-0000-0000F6330000}"/>
    <cellStyle name="Normal 30 3 2 4 2 2 2 3" xfId="29319" xr:uid="{00000000-0005-0000-0000-0000F7330000}"/>
    <cellStyle name="Normal 30 3 2 4 2 2 3" xfId="9201" xr:uid="{00000000-0005-0000-0000-0000F8330000}"/>
    <cellStyle name="Normal 30 3 2 4 2 2 3 2" xfId="39535" xr:uid="{00000000-0005-0000-0000-0000F9330000}"/>
    <cellStyle name="Normal 30 3 2 4 2 2 3 3" xfId="24302" xr:uid="{00000000-0005-0000-0000-0000FA330000}"/>
    <cellStyle name="Normal 30 3 2 4 2 2 4" xfId="34522" xr:uid="{00000000-0005-0000-0000-0000FB330000}"/>
    <cellStyle name="Normal 30 3 2 4 2 2 5" xfId="19289" xr:uid="{00000000-0005-0000-0000-0000FC330000}"/>
    <cellStyle name="Normal 30 3 2 4 2 3" xfId="5840" xr:uid="{00000000-0005-0000-0000-0000FD330000}"/>
    <cellStyle name="Normal 30 3 2 4 2 3 2" xfId="15892" xr:uid="{00000000-0005-0000-0000-0000FE330000}"/>
    <cellStyle name="Normal 30 3 2 4 2 3 2 2" xfId="46223" xr:uid="{00000000-0005-0000-0000-0000FF330000}"/>
    <cellStyle name="Normal 30 3 2 4 2 3 2 3" xfId="30990" xr:uid="{00000000-0005-0000-0000-000000340000}"/>
    <cellStyle name="Normal 30 3 2 4 2 3 3" xfId="10872" xr:uid="{00000000-0005-0000-0000-000001340000}"/>
    <cellStyle name="Normal 30 3 2 4 2 3 3 2" xfId="41206" xr:uid="{00000000-0005-0000-0000-000002340000}"/>
    <cellStyle name="Normal 30 3 2 4 2 3 3 3" xfId="25973" xr:uid="{00000000-0005-0000-0000-000003340000}"/>
    <cellStyle name="Normal 30 3 2 4 2 3 4" xfId="36193" xr:uid="{00000000-0005-0000-0000-000004340000}"/>
    <cellStyle name="Normal 30 3 2 4 2 3 5" xfId="20960" xr:uid="{00000000-0005-0000-0000-000005340000}"/>
    <cellStyle name="Normal 30 3 2 4 2 4" xfId="12550" xr:uid="{00000000-0005-0000-0000-000006340000}"/>
    <cellStyle name="Normal 30 3 2 4 2 4 2" xfId="42881" xr:uid="{00000000-0005-0000-0000-000007340000}"/>
    <cellStyle name="Normal 30 3 2 4 2 4 3" xfId="27648" xr:uid="{00000000-0005-0000-0000-000008340000}"/>
    <cellStyle name="Normal 30 3 2 4 2 5" xfId="7529" xr:uid="{00000000-0005-0000-0000-000009340000}"/>
    <cellStyle name="Normal 30 3 2 4 2 5 2" xfId="37864" xr:uid="{00000000-0005-0000-0000-00000A340000}"/>
    <cellStyle name="Normal 30 3 2 4 2 5 3" xfId="22631" xr:uid="{00000000-0005-0000-0000-00000B340000}"/>
    <cellStyle name="Normal 30 3 2 4 2 6" xfId="32852" xr:uid="{00000000-0005-0000-0000-00000C340000}"/>
    <cellStyle name="Normal 30 3 2 4 2 7" xfId="17618" xr:uid="{00000000-0005-0000-0000-00000D340000}"/>
    <cellStyle name="Normal 30 3 2 4 3" xfId="3311" xr:uid="{00000000-0005-0000-0000-00000E340000}"/>
    <cellStyle name="Normal 30 3 2 4 3 2" xfId="13385" xr:uid="{00000000-0005-0000-0000-00000F340000}"/>
    <cellStyle name="Normal 30 3 2 4 3 2 2" xfId="43716" xr:uid="{00000000-0005-0000-0000-000010340000}"/>
    <cellStyle name="Normal 30 3 2 4 3 2 3" xfId="28483" xr:uid="{00000000-0005-0000-0000-000011340000}"/>
    <cellStyle name="Normal 30 3 2 4 3 3" xfId="8365" xr:uid="{00000000-0005-0000-0000-000012340000}"/>
    <cellStyle name="Normal 30 3 2 4 3 3 2" xfId="38699" xr:uid="{00000000-0005-0000-0000-000013340000}"/>
    <cellStyle name="Normal 30 3 2 4 3 3 3" xfId="23466" xr:uid="{00000000-0005-0000-0000-000014340000}"/>
    <cellStyle name="Normal 30 3 2 4 3 4" xfId="33686" xr:uid="{00000000-0005-0000-0000-000015340000}"/>
    <cellStyle name="Normal 30 3 2 4 3 5" xfId="18453" xr:uid="{00000000-0005-0000-0000-000016340000}"/>
    <cellStyle name="Normal 30 3 2 4 4" xfId="5004" xr:uid="{00000000-0005-0000-0000-000017340000}"/>
    <cellStyle name="Normal 30 3 2 4 4 2" xfId="15056" xr:uid="{00000000-0005-0000-0000-000018340000}"/>
    <cellStyle name="Normal 30 3 2 4 4 2 2" xfId="45387" xr:uid="{00000000-0005-0000-0000-000019340000}"/>
    <cellStyle name="Normal 30 3 2 4 4 2 3" xfId="30154" xr:uid="{00000000-0005-0000-0000-00001A340000}"/>
    <cellStyle name="Normal 30 3 2 4 4 3" xfId="10036" xr:uid="{00000000-0005-0000-0000-00001B340000}"/>
    <cellStyle name="Normal 30 3 2 4 4 3 2" xfId="40370" xr:uid="{00000000-0005-0000-0000-00001C340000}"/>
    <cellStyle name="Normal 30 3 2 4 4 3 3" xfId="25137" xr:uid="{00000000-0005-0000-0000-00001D340000}"/>
    <cellStyle name="Normal 30 3 2 4 4 4" xfId="35357" xr:uid="{00000000-0005-0000-0000-00001E340000}"/>
    <cellStyle name="Normal 30 3 2 4 4 5" xfId="20124" xr:uid="{00000000-0005-0000-0000-00001F340000}"/>
    <cellStyle name="Normal 30 3 2 4 5" xfId="11714" xr:uid="{00000000-0005-0000-0000-000020340000}"/>
    <cellStyle name="Normal 30 3 2 4 5 2" xfId="42045" xr:uid="{00000000-0005-0000-0000-000021340000}"/>
    <cellStyle name="Normal 30 3 2 4 5 3" xfId="26812" xr:uid="{00000000-0005-0000-0000-000022340000}"/>
    <cellStyle name="Normal 30 3 2 4 6" xfId="6693" xr:uid="{00000000-0005-0000-0000-000023340000}"/>
    <cellStyle name="Normal 30 3 2 4 6 2" xfId="37028" xr:uid="{00000000-0005-0000-0000-000024340000}"/>
    <cellStyle name="Normal 30 3 2 4 6 3" xfId="21795" xr:uid="{00000000-0005-0000-0000-000025340000}"/>
    <cellStyle name="Normal 30 3 2 4 7" xfId="32016" xr:uid="{00000000-0005-0000-0000-000026340000}"/>
    <cellStyle name="Normal 30 3 2 4 8" xfId="16782" xr:uid="{00000000-0005-0000-0000-000027340000}"/>
    <cellStyle name="Normal 30 3 2 5" xfId="2040" xr:uid="{00000000-0005-0000-0000-000028340000}"/>
    <cellStyle name="Normal 30 3 2 5 2" xfId="3730" xr:uid="{00000000-0005-0000-0000-000029340000}"/>
    <cellStyle name="Normal 30 3 2 5 2 2" xfId="13803" xr:uid="{00000000-0005-0000-0000-00002A340000}"/>
    <cellStyle name="Normal 30 3 2 5 2 2 2" xfId="44134" xr:uid="{00000000-0005-0000-0000-00002B340000}"/>
    <cellStyle name="Normal 30 3 2 5 2 2 3" xfId="28901" xr:uid="{00000000-0005-0000-0000-00002C340000}"/>
    <cellStyle name="Normal 30 3 2 5 2 3" xfId="8783" xr:uid="{00000000-0005-0000-0000-00002D340000}"/>
    <cellStyle name="Normal 30 3 2 5 2 3 2" xfId="39117" xr:uid="{00000000-0005-0000-0000-00002E340000}"/>
    <cellStyle name="Normal 30 3 2 5 2 3 3" xfId="23884" xr:uid="{00000000-0005-0000-0000-00002F340000}"/>
    <cellStyle name="Normal 30 3 2 5 2 4" xfId="34104" xr:uid="{00000000-0005-0000-0000-000030340000}"/>
    <cellStyle name="Normal 30 3 2 5 2 5" xfId="18871" xr:uid="{00000000-0005-0000-0000-000031340000}"/>
    <cellStyle name="Normal 30 3 2 5 3" xfId="5422" xr:uid="{00000000-0005-0000-0000-000032340000}"/>
    <cellStyle name="Normal 30 3 2 5 3 2" xfId="15474" xr:uid="{00000000-0005-0000-0000-000033340000}"/>
    <cellStyle name="Normal 30 3 2 5 3 2 2" xfId="45805" xr:uid="{00000000-0005-0000-0000-000034340000}"/>
    <cellStyle name="Normal 30 3 2 5 3 2 3" xfId="30572" xr:uid="{00000000-0005-0000-0000-000035340000}"/>
    <cellStyle name="Normal 30 3 2 5 3 3" xfId="10454" xr:uid="{00000000-0005-0000-0000-000036340000}"/>
    <cellStyle name="Normal 30 3 2 5 3 3 2" xfId="40788" xr:uid="{00000000-0005-0000-0000-000037340000}"/>
    <cellStyle name="Normal 30 3 2 5 3 3 3" xfId="25555" xr:uid="{00000000-0005-0000-0000-000038340000}"/>
    <cellStyle name="Normal 30 3 2 5 3 4" xfId="35775" xr:uid="{00000000-0005-0000-0000-000039340000}"/>
    <cellStyle name="Normal 30 3 2 5 3 5" xfId="20542" xr:uid="{00000000-0005-0000-0000-00003A340000}"/>
    <cellStyle name="Normal 30 3 2 5 4" xfId="12132" xr:uid="{00000000-0005-0000-0000-00003B340000}"/>
    <cellStyle name="Normal 30 3 2 5 4 2" xfId="42463" xr:uid="{00000000-0005-0000-0000-00003C340000}"/>
    <cellStyle name="Normal 30 3 2 5 4 3" xfId="27230" xr:uid="{00000000-0005-0000-0000-00003D340000}"/>
    <cellStyle name="Normal 30 3 2 5 5" xfId="7111" xr:uid="{00000000-0005-0000-0000-00003E340000}"/>
    <cellStyle name="Normal 30 3 2 5 5 2" xfId="37446" xr:uid="{00000000-0005-0000-0000-00003F340000}"/>
    <cellStyle name="Normal 30 3 2 5 5 3" xfId="22213" xr:uid="{00000000-0005-0000-0000-000040340000}"/>
    <cellStyle name="Normal 30 3 2 5 6" xfId="32434" xr:uid="{00000000-0005-0000-0000-000041340000}"/>
    <cellStyle name="Normal 30 3 2 5 7" xfId="17200" xr:uid="{00000000-0005-0000-0000-000042340000}"/>
    <cellStyle name="Normal 30 3 2 6" xfId="2893" xr:uid="{00000000-0005-0000-0000-000043340000}"/>
    <cellStyle name="Normal 30 3 2 6 2" xfId="12967" xr:uid="{00000000-0005-0000-0000-000044340000}"/>
    <cellStyle name="Normal 30 3 2 6 2 2" xfId="43298" xr:uid="{00000000-0005-0000-0000-000045340000}"/>
    <cellStyle name="Normal 30 3 2 6 2 3" xfId="28065" xr:uid="{00000000-0005-0000-0000-000046340000}"/>
    <cellStyle name="Normal 30 3 2 6 3" xfId="7947" xr:uid="{00000000-0005-0000-0000-000047340000}"/>
    <cellStyle name="Normal 30 3 2 6 3 2" xfId="38281" xr:uid="{00000000-0005-0000-0000-000048340000}"/>
    <cellStyle name="Normal 30 3 2 6 3 3" xfId="23048" xr:uid="{00000000-0005-0000-0000-000049340000}"/>
    <cellStyle name="Normal 30 3 2 6 4" xfId="33268" xr:uid="{00000000-0005-0000-0000-00004A340000}"/>
    <cellStyle name="Normal 30 3 2 6 5" xfId="18035" xr:uid="{00000000-0005-0000-0000-00004B340000}"/>
    <cellStyle name="Normal 30 3 2 7" xfId="4586" xr:uid="{00000000-0005-0000-0000-00004C340000}"/>
    <cellStyle name="Normal 30 3 2 7 2" xfId="14638" xr:uid="{00000000-0005-0000-0000-00004D340000}"/>
    <cellStyle name="Normal 30 3 2 7 2 2" xfId="44969" xr:uid="{00000000-0005-0000-0000-00004E340000}"/>
    <cellStyle name="Normal 30 3 2 7 2 3" xfId="29736" xr:uid="{00000000-0005-0000-0000-00004F340000}"/>
    <cellStyle name="Normal 30 3 2 7 3" xfId="9618" xr:uid="{00000000-0005-0000-0000-000050340000}"/>
    <cellStyle name="Normal 30 3 2 7 3 2" xfId="39952" xr:uid="{00000000-0005-0000-0000-000051340000}"/>
    <cellStyle name="Normal 30 3 2 7 3 3" xfId="24719" xr:uid="{00000000-0005-0000-0000-000052340000}"/>
    <cellStyle name="Normal 30 3 2 7 4" xfId="34939" xr:uid="{00000000-0005-0000-0000-000053340000}"/>
    <cellStyle name="Normal 30 3 2 7 5" xfId="19706" xr:uid="{00000000-0005-0000-0000-000054340000}"/>
    <cellStyle name="Normal 30 3 2 8" xfId="11296" xr:uid="{00000000-0005-0000-0000-000055340000}"/>
    <cellStyle name="Normal 30 3 2 8 2" xfId="41627" xr:uid="{00000000-0005-0000-0000-000056340000}"/>
    <cellStyle name="Normal 30 3 2 8 3" xfId="26394" xr:uid="{00000000-0005-0000-0000-000057340000}"/>
    <cellStyle name="Normal 30 3 2 9" xfId="6275" xr:uid="{00000000-0005-0000-0000-000058340000}"/>
    <cellStyle name="Normal 30 3 2 9 2" xfId="36610" xr:uid="{00000000-0005-0000-0000-000059340000}"/>
    <cellStyle name="Normal 30 3 2 9 3" xfId="21377" xr:uid="{00000000-0005-0000-0000-00005A340000}"/>
    <cellStyle name="Normal 30 3 3" xfId="1239" xr:uid="{00000000-0005-0000-0000-00005B340000}"/>
    <cellStyle name="Normal 30 3 3 10" xfId="16416" xr:uid="{00000000-0005-0000-0000-00005C340000}"/>
    <cellStyle name="Normal 30 3 3 2" xfId="1458" xr:uid="{00000000-0005-0000-0000-00005D340000}"/>
    <cellStyle name="Normal 30 3 3 2 2" xfId="1879" xr:uid="{00000000-0005-0000-0000-00005E340000}"/>
    <cellStyle name="Normal 30 3 3 2 2 2" xfId="2718" xr:uid="{00000000-0005-0000-0000-00005F340000}"/>
    <cellStyle name="Normal 30 3 3 2 2 2 2" xfId="4408" xr:uid="{00000000-0005-0000-0000-000060340000}"/>
    <cellStyle name="Normal 30 3 3 2 2 2 2 2" xfId="14481" xr:uid="{00000000-0005-0000-0000-000061340000}"/>
    <cellStyle name="Normal 30 3 3 2 2 2 2 2 2" xfId="44812" xr:uid="{00000000-0005-0000-0000-000062340000}"/>
    <cellStyle name="Normal 30 3 3 2 2 2 2 2 3" xfId="29579" xr:uid="{00000000-0005-0000-0000-000063340000}"/>
    <cellStyle name="Normal 30 3 3 2 2 2 2 3" xfId="9461" xr:uid="{00000000-0005-0000-0000-000064340000}"/>
    <cellStyle name="Normal 30 3 3 2 2 2 2 3 2" xfId="39795" xr:uid="{00000000-0005-0000-0000-000065340000}"/>
    <cellStyle name="Normal 30 3 3 2 2 2 2 3 3" xfId="24562" xr:uid="{00000000-0005-0000-0000-000066340000}"/>
    <cellStyle name="Normal 30 3 3 2 2 2 2 4" xfId="34782" xr:uid="{00000000-0005-0000-0000-000067340000}"/>
    <cellStyle name="Normal 30 3 3 2 2 2 2 5" xfId="19549" xr:uid="{00000000-0005-0000-0000-000068340000}"/>
    <cellStyle name="Normal 30 3 3 2 2 2 3" xfId="6100" xr:uid="{00000000-0005-0000-0000-000069340000}"/>
    <cellStyle name="Normal 30 3 3 2 2 2 3 2" xfId="16152" xr:uid="{00000000-0005-0000-0000-00006A340000}"/>
    <cellStyle name="Normal 30 3 3 2 2 2 3 2 2" xfId="46483" xr:uid="{00000000-0005-0000-0000-00006B340000}"/>
    <cellStyle name="Normal 30 3 3 2 2 2 3 2 3" xfId="31250" xr:uid="{00000000-0005-0000-0000-00006C340000}"/>
    <cellStyle name="Normal 30 3 3 2 2 2 3 3" xfId="11132" xr:uid="{00000000-0005-0000-0000-00006D340000}"/>
    <cellStyle name="Normal 30 3 3 2 2 2 3 3 2" xfId="41466" xr:uid="{00000000-0005-0000-0000-00006E340000}"/>
    <cellStyle name="Normal 30 3 3 2 2 2 3 3 3" xfId="26233" xr:uid="{00000000-0005-0000-0000-00006F340000}"/>
    <cellStyle name="Normal 30 3 3 2 2 2 3 4" xfId="36453" xr:uid="{00000000-0005-0000-0000-000070340000}"/>
    <cellStyle name="Normal 30 3 3 2 2 2 3 5" xfId="21220" xr:uid="{00000000-0005-0000-0000-000071340000}"/>
    <cellStyle name="Normal 30 3 3 2 2 2 4" xfId="12810" xr:uid="{00000000-0005-0000-0000-000072340000}"/>
    <cellStyle name="Normal 30 3 3 2 2 2 4 2" xfId="43141" xr:uid="{00000000-0005-0000-0000-000073340000}"/>
    <cellStyle name="Normal 30 3 3 2 2 2 4 3" xfId="27908" xr:uid="{00000000-0005-0000-0000-000074340000}"/>
    <cellStyle name="Normal 30 3 3 2 2 2 5" xfId="7789" xr:uid="{00000000-0005-0000-0000-000075340000}"/>
    <cellStyle name="Normal 30 3 3 2 2 2 5 2" xfId="38124" xr:uid="{00000000-0005-0000-0000-000076340000}"/>
    <cellStyle name="Normal 30 3 3 2 2 2 5 3" xfId="22891" xr:uid="{00000000-0005-0000-0000-000077340000}"/>
    <cellStyle name="Normal 30 3 3 2 2 2 6" xfId="33112" xr:uid="{00000000-0005-0000-0000-000078340000}"/>
    <cellStyle name="Normal 30 3 3 2 2 2 7" xfId="17878" xr:uid="{00000000-0005-0000-0000-000079340000}"/>
    <cellStyle name="Normal 30 3 3 2 2 3" xfId="3571" xr:uid="{00000000-0005-0000-0000-00007A340000}"/>
    <cellStyle name="Normal 30 3 3 2 2 3 2" xfId="13645" xr:uid="{00000000-0005-0000-0000-00007B340000}"/>
    <cellStyle name="Normal 30 3 3 2 2 3 2 2" xfId="43976" xr:uid="{00000000-0005-0000-0000-00007C340000}"/>
    <cellStyle name="Normal 30 3 3 2 2 3 2 3" xfId="28743" xr:uid="{00000000-0005-0000-0000-00007D340000}"/>
    <cellStyle name="Normal 30 3 3 2 2 3 3" xfId="8625" xr:uid="{00000000-0005-0000-0000-00007E340000}"/>
    <cellStyle name="Normal 30 3 3 2 2 3 3 2" xfId="38959" xr:uid="{00000000-0005-0000-0000-00007F340000}"/>
    <cellStyle name="Normal 30 3 3 2 2 3 3 3" xfId="23726" xr:uid="{00000000-0005-0000-0000-000080340000}"/>
    <cellStyle name="Normal 30 3 3 2 2 3 4" xfId="33946" xr:uid="{00000000-0005-0000-0000-000081340000}"/>
    <cellStyle name="Normal 30 3 3 2 2 3 5" xfId="18713" xr:uid="{00000000-0005-0000-0000-000082340000}"/>
    <cellStyle name="Normal 30 3 3 2 2 4" xfId="5264" xr:uid="{00000000-0005-0000-0000-000083340000}"/>
    <cellStyle name="Normal 30 3 3 2 2 4 2" xfId="15316" xr:uid="{00000000-0005-0000-0000-000084340000}"/>
    <cellStyle name="Normal 30 3 3 2 2 4 2 2" xfId="45647" xr:uid="{00000000-0005-0000-0000-000085340000}"/>
    <cellStyle name="Normal 30 3 3 2 2 4 2 3" xfId="30414" xr:uid="{00000000-0005-0000-0000-000086340000}"/>
    <cellStyle name="Normal 30 3 3 2 2 4 3" xfId="10296" xr:uid="{00000000-0005-0000-0000-000087340000}"/>
    <cellStyle name="Normal 30 3 3 2 2 4 3 2" xfId="40630" xr:uid="{00000000-0005-0000-0000-000088340000}"/>
    <cellStyle name="Normal 30 3 3 2 2 4 3 3" xfId="25397" xr:uid="{00000000-0005-0000-0000-000089340000}"/>
    <cellStyle name="Normal 30 3 3 2 2 4 4" xfId="35617" xr:uid="{00000000-0005-0000-0000-00008A340000}"/>
    <cellStyle name="Normal 30 3 3 2 2 4 5" xfId="20384" xr:uid="{00000000-0005-0000-0000-00008B340000}"/>
    <cellStyle name="Normal 30 3 3 2 2 5" xfId="11974" xr:uid="{00000000-0005-0000-0000-00008C340000}"/>
    <cellStyle name="Normal 30 3 3 2 2 5 2" xfId="42305" xr:uid="{00000000-0005-0000-0000-00008D340000}"/>
    <cellStyle name="Normal 30 3 3 2 2 5 3" xfId="27072" xr:uid="{00000000-0005-0000-0000-00008E340000}"/>
    <cellStyle name="Normal 30 3 3 2 2 6" xfId="6953" xr:uid="{00000000-0005-0000-0000-00008F340000}"/>
    <cellStyle name="Normal 30 3 3 2 2 6 2" xfId="37288" xr:uid="{00000000-0005-0000-0000-000090340000}"/>
    <cellStyle name="Normal 30 3 3 2 2 6 3" xfId="22055" xr:uid="{00000000-0005-0000-0000-000091340000}"/>
    <cellStyle name="Normal 30 3 3 2 2 7" xfId="32276" xr:uid="{00000000-0005-0000-0000-000092340000}"/>
    <cellStyle name="Normal 30 3 3 2 2 8" xfId="17042" xr:uid="{00000000-0005-0000-0000-000093340000}"/>
    <cellStyle name="Normal 30 3 3 2 3" xfId="2300" xr:uid="{00000000-0005-0000-0000-000094340000}"/>
    <cellStyle name="Normal 30 3 3 2 3 2" xfId="3990" xr:uid="{00000000-0005-0000-0000-000095340000}"/>
    <cellStyle name="Normal 30 3 3 2 3 2 2" xfId="14063" xr:uid="{00000000-0005-0000-0000-000096340000}"/>
    <cellStyle name="Normal 30 3 3 2 3 2 2 2" xfId="44394" xr:uid="{00000000-0005-0000-0000-000097340000}"/>
    <cellStyle name="Normal 30 3 3 2 3 2 2 3" xfId="29161" xr:uid="{00000000-0005-0000-0000-000098340000}"/>
    <cellStyle name="Normal 30 3 3 2 3 2 3" xfId="9043" xr:uid="{00000000-0005-0000-0000-000099340000}"/>
    <cellStyle name="Normal 30 3 3 2 3 2 3 2" xfId="39377" xr:uid="{00000000-0005-0000-0000-00009A340000}"/>
    <cellStyle name="Normal 30 3 3 2 3 2 3 3" xfId="24144" xr:uid="{00000000-0005-0000-0000-00009B340000}"/>
    <cellStyle name="Normal 30 3 3 2 3 2 4" xfId="34364" xr:uid="{00000000-0005-0000-0000-00009C340000}"/>
    <cellStyle name="Normal 30 3 3 2 3 2 5" xfId="19131" xr:uid="{00000000-0005-0000-0000-00009D340000}"/>
    <cellStyle name="Normal 30 3 3 2 3 3" xfId="5682" xr:uid="{00000000-0005-0000-0000-00009E340000}"/>
    <cellStyle name="Normal 30 3 3 2 3 3 2" xfId="15734" xr:uid="{00000000-0005-0000-0000-00009F340000}"/>
    <cellStyle name="Normal 30 3 3 2 3 3 2 2" xfId="46065" xr:uid="{00000000-0005-0000-0000-0000A0340000}"/>
    <cellStyle name="Normal 30 3 3 2 3 3 2 3" xfId="30832" xr:uid="{00000000-0005-0000-0000-0000A1340000}"/>
    <cellStyle name="Normal 30 3 3 2 3 3 3" xfId="10714" xr:uid="{00000000-0005-0000-0000-0000A2340000}"/>
    <cellStyle name="Normal 30 3 3 2 3 3 3 2" xfId="41048" xr:uid="{00000000-0005-0000-0000-0000A3340000}"/>
    <cellStyle name="Normal 30 3 3 2 3 3 3 3" xfId="25815" xr:uid="{00000000-0005-0000-0000-0000A4340000}"/>
    <cellStyle name="Normal 30 3 3 2 3 3 4" xfId="36035" xr:uid="{00000000-0005-0000-0000-0000A5340000}"/>
    <cellStyle name="Normal 30 3 3 2 3 3 5" xfId="20802" xr:uid="{00000000-0005-0000-0000-0000A6340000}"/>
    <cellStyle name="Normal 30 3 3 2 3 4" xfId="12392" xr:uid="{00000000-0005-0000-0000-0000A7340000}"/>
    <cellStyle name="Normal 30 3 3 2 3 4 2" xfId="42723" xr:uid="{00000000-0005-0000-0000-0000A8340000}"/>
    <cellStyle name="Normal 30 3 3 2 3 4 3" xfId="27490" xr:uid="{00000000-0005-0000-0000-0000A9340000}"/>
    <cellStyle name="Normal 30 3 3 2 3 5" xfId="7371" xr:uid="{00000000-0005-0000-0000-0000AA340000}"/>
    <cellStyle name="Normal 30 3 3 2 3 5 2" xfId="37706" xr:uid="{00000000-0005-0000-0000-0000AB340000}"/>
    <cellStyle name="Normal 30 3 3 2 3 5 3" xfId="22473" xr:uid="{00000000-0005-0000-0000-0000AC340000}"/>
    <cellStyle name="Normal 30 3 3 2 3 6" xfId="32694" xr:uid="{00000000-0005-0000-0000-0000AD340000}"/>
    <cellStyle name="Normal 30 3 3 2 3 7" xfId="17460" xr:uid="{00000000-0005-0000-0000-0000AE340000}"/>
    <cellStyle name="Normal 30 3 3 2 4" xfId="3153" xr:uid="{00000000-0005-0000-0000-0000AF340000}"/>
    <cellStyle name="Normal 30 3 3 2 4 2" xfId="13227" xr:uid="{00000000-0005-0000-0000-0000B0340000}"/>
    <cellStyle name="Normal 30 3 3 2 4 2 2" xfId="43558" xr:uid="{00000000-0005-0000-0000-0000B1340000}"/>
    <cellStyle name="Normal 30 3 3 2 4 2 3" xfId="28325" xr:uid="{00000000-0005-0000-0000-0000B2340000}"/>
    <cellStyle name="Normal 30 3 3 2 4 3" xfId="8207" xr:uid="{00000000-0005-0000-0000-0000B3340000}"/>
    <cellStyle name="Normal 30 3 3 2 4 3 2" xfId="38541" xr:uid="{00000000-0005-0000-0000-0000B4340000}"/>
    <cellStyle name="Normal 30 3 3 2 4 3 3" xfId="23308" xr:uid="{00000000-0005-0000-0000-0000B5340000}"/>
    <cellStyle name="Normal 30 3 3 2 4 4" xfId="33528" xr:uid="{00000000-0005-0000-0000-0000B6340000}"/>
    <cellStyle name="Normal 30 3 3 2 4 5" xfId="18295" xr:uid="{00000000-0005-0000-0000-0000B7340000}"/>
    <cellStyle name="Normal 30 3 3 2 5" xfId="4846" xr:uid="{00000000-0005-0000-0000-0000B8340000}"/>
    <cellStyle name="Normal 30 3 3 2 5 2" xfId="14898" xr:uid="{00000000-0005-0000-0000-0000B9340000}"/>
    <cellStyle name="Normal 30 3 3 2 5 2 2" xfId="45229" xr:uid="{00000000-0005-0000-0000-0000BA340000}"/>
    <cellStyle name="Normal 30 3 3 2 5 2 3" xfId="29996" xr:uid="{00000000-0005-0000-0000-0000BB340000}"/>
    <cellStyle name="Normal 30 3 3 2 5 3" xfId="9878" xr:uid="{00000000-0005-0000-0000-0000BC340000}"/>
    <cellStyle name="Normal 30 3 3 2 5 3 2" xfId="40212" xr:uid="{00000000-0005-0000-0000-0000BD340000}"/>
    <cellStyle name="Normal 30 3 3 2 5 3 3" xfId="24979" xr:uid="{00000000-0005-0000-0000-0000BE340000}"/>
    <cellStyle name="Normal 30 3 3 2 5 4" xfId="35199" xr:uid="{00000000-0005-0000-0000-0000BF340000}"/>
    <cellStyle name="Normal 30 3 3 2 5 5" xfId="19966" xr:uid="{00000000-0005-0000-0000-0000C0340000}"/>
    <cellStyle name="Normal 30 3 3 2 6" xfId="11556" xr:uid="{00000000-0005-0000-0000-0000C1340000}"/>
    <cellStyle name="Normal 30 3 3 2 6 2" xfId="41887" xr:uid="{00000000-0005-0000-0000-0000C2340000}"/>
    <cellStyle name="Normal 30 3 3 2 6 3" xfId="26654" xr:uid="{00000000-0005-0000-0000-0000C3340000}"/>
    <cellStyle name="Normal 30 3 3 2 7" xfId="6535" xr:uid="{00000000-0005-0000-0000-0000C4340000}"/>
    <cellStyle name="Normal 30 3 3 2 7 2" xfId="36870" xr:uid="{00000000-0005-0000-0000-0000C5340000}"/>
    <cellStyle name="Normal 30 3 3 2 7 3" xfId="21637" xr:uid="{00000000-0005-0000-0000-0000C6340000}"/>
    <cellStyle name="Normal 30 3 3 2 8" xfId="31858" xr:uid="{00000000-0005-0000-0000-0000C7340000}"/>
    <cellStyle name="Normal 30 3 3 2 9" xfId="16624" xr:uid="{00000000-0005-0000-0000-0000C8340000}"/>
    <cellStyle name="Normal 30 3 3 3" xfId="1671" xr:uid="{00000000-0005-0000-0000-0000C9340000}"/>
    <cellStyle name="Normal 30 3 3 3 2" xfId="2510" xr:uid="{00000000-0005-0000-0000-0000CA340000}"/>
    <cellStyle name="Normal 30 3 3 3 2 2" xfId="4200" xr:uid="{00000000-0005-0000-0000-0000CB340000}"/>
    <cellStyle name="Normal 30 3 3 3 2 2 2" xfId="14273" xr:uid="{00000000-0005-0000-0000-0000CC340000}"/>
    <cellStyle name="Normal 30 3 3 3 2 2 2 2" xfId="44604" xr:uid="{00000000-0005-0000-0000-0000CD340000}"/>
    <cellStyle name="Normal 30 3 3 3 2 2 2 3" xfId="29371" xr:uid="{00000000-0005-0000-0000-0000CE340000}"/>
    <cellStyle name="Normal 30 3 3 3 2 2 3" xfId="9253" xr:uid="{00000000-0005-0000-0000-0000CF340000}"/>
    <cellStyle name="Normal 30 3 3 3 2 2 3 2" xfId="39587" xr:uid="{00000000-0005-0000-0000-0000D0340000}"/>
    <cellStyle name="Normal 30 3 3 3 2 2 3 3" xfId="24354" xr:uid="{00000000-0005-0000-0000-0000D1340000}"/>
    <cellStyle name="Normal 30 3 3 3 2 2 4" xfId="34574" xr:uid="{00000000-0005-0000-0000-0000D2340000}"/>
    <cellStyle name="Normal 30 3 3 3 2 2 5" xfId="19341" xr:uid="{00000000-0005-0000-0000-0000D3340000}"/>
    <cellStyle name="Normal 30 3 3 3 2 3" xfId="5892" xr:uid="{00000000-0005-0000-0000-0000D4340000}"/>
    <cellStyle name="Normal 30 3 3 3 2 3 2" xfId="15944" xr:uid="{00000000-0005-0000-0000-0000D5340000}"/>
    <cellStyle name="Normal 30 3 3 3 2 3 2 2" xfId="46275" xr:uid="{00000000-0005-0000-0000-0000D6340000}"/>
    <cellStyle name="Normal 30 3 3 3 2 3 2 3" xfId="31042" xr:uid="{00000000-0005-0000-0000-0000D7340000}"/>
    <cellStyle name="Normal 30 3 3 3 2 3 3" xfId="10924" xr:uid="{00000000-0005-0000-0000-0000D8340000}"/>
    <cellStyle name="Normal 30 3 3 3 2 3 3 2" xfId="41258" xr:uid="{00000000-0005-0000-0000-0000D9340000}"/>
    <cellStyle name="Normal 30 3 3 3 2 3 3 3" xfId="26025" xr:uid="{00000000-0005-0000-0000-0000DA340000}"/>
    <cellStyle name="Normal 30 3 3 3 2 3 4" xfId="36245" xr:uid="{00000000-0005-0000-0000-0000DB340000}"/>
    <cellStyle name="Normal 30 3 3 3 2 3 5" xfId="21012" xr:uid="{00000000-0005-0000-0000-0000DC340000}"/>
    <cellStyle name="Normal 30 3 3 3 2 4" xfId="12602" xr:uid="{00000000-0005-0000-0000-0000DD340000}"/>
    <cellStyle name="Normal 30 3 3 3 2 4 2" xfId="42933" xr:uid="{00000000-0005-0000-0000-0000DE340000}"/>
    <cellStyle name="Normal 30 3 3 3 2 4 3" xfId="27700" xr:uid="{00000000-0005-0000-0000-0000DF340000}"/>
    <cellStyle name="Normal 30 3 3 3 2 5" xfId="7581" xr:uid="{00000000-0005-0000-0000-0000E0340000}"/>
    <cellStyle name="Normal 30 3 3 3 2 5 2" xfId="37916" xr:uid="{00000000-0005-0000-0000-0000E1340000}"/>
    <cellStyle name="Normal 30 3 3 3 2 5 3" xfId="22683" xr:uid="{00000000-0005-0000-0000-0000E2340000}"/>
    <cellStyle name="Normal 30 3 3 3 2 6" xfId="32904" xr:uid="{00000000-0005-0000-0000-0000E3340000}"/>
    <cellStyle name="Normal 30 3 3 3 2 7" xfId="17670" xr:uid="{00000000-0005-0000-0000-0000E4340000}"/>
    <cellStyle name="Normal 30 3 3 3 3" xfId="3363" xr:uid="{00000000-0005-0000-0000-0000E5340000}"/>
    <cellStyle name="Normal 30 3 3 3 3 2" xfId="13437" xr:uid="{00000000-0005-0000-0000-0000E6340000}"/>
    <cellStyle name="Normal 30 3 3 3 3 2 2" xfId="43768" xr:uid="{00000000-0005-0000-0000-0000E7340000}"/>
    <cellStyle name="Normal 30 3 3 3 3 2 3" xfId="28535" xr:uid="{00000000-0005-0000-0000-0000E8340000}"/>
    <cellStyle name="Normal 30 3 3 3 3 3" xfId="8417" xr:uid="{00000000-0005-0000-0000-0000E9340000}"/>
    <cellStyle name="Normal 30 3 3 3 3 3 2" xfId="38751" xr:uid="{00000000-0005-0000-0000-0000EA340000}"/>
    <cellStyle name="Normal 30 3 3 3 3 3 3" xfId="23518" xr:uid="{00000000-0005-0000-0000-0000EB340000}"/>
    <cellStyle name="Normal 30 3 3 3 3 4" xfId="33738" xr:uid="{00000000-0005-0000-0000-0000EC340000}"/>
    <cellStyle name="Normal 30 3 3 3 3 5" xfId="18505" xr:uid="{00000000-0005-0000-0000-0000ED340000}"/>
    <cellStyle name="Normal 30 3 3 3 4" xfId="5056" xr:uid="{00000000-0005-0000-0000-0000EE340000}"/>
    <cellStyle name="Normal 30 3 3 3 4 2" xfId="15108" xr:uid="{00000000-0005-0000-0000-0000EF340000}"/>
    <cellStyle name="Normal 30 3 3 3 4 2 2" xfId="45439" xr:uid="{00000000-0005-0000-0000-0000F0340000}"/>
    <cellStyle name="Normal 30 3 3 3 4 2 3" xfId="30206" xr:uid="{00000000-0005-0000-0000-0000F1340000}"/>
    <cellStyle name="Normal 30 3 3 3 4 3" xfId="10088" xr:uid="{00000000-0005-0000-0000-0000F2340000}"/>
    <cellStyle name="Normal 30 3 3 3 4 3 2" xfId="40422" xr:uid="{00000000-0005-0000-0000-0000F3340000}"/>
    <cellStyle name="Normal 30 3 3 3 4 3 3" xfId="25189" xr:uid="{00000000-0005-0000-0000-0000F4340000}"/>
    <cellStyle name="Normal 30 3 3 3 4 4" xfId="35409" xr:uid="{00000000-0005-0000-0000-0000F5340000}"/>
    <cellStyle name="Normal 30 3 3 3 4 5" xfId="20176" xr:uid="{00000000-0005-0000-0000-0000F6340000}"/>
    <cellStyle name="Normal 30 3 3 3 5" xfId="11766" xr:uid="{00000000-0005-0000-0000-0000F7340000}"/>
    <cellStyle name="Normal 30 3 3 3 5 2" xfId="42097" xr:uid="{00000000-0005-0000-0000-0000F8340000}"/>
    <cellStyle name="Normal 30 3 3 3 5 3" xfId="26864" xr:uid="{00000000-0005-0000-0000-0000F9340000}"/>
    <cellStyle name="Normal 30 3 3 3 6" xfId="6745" xr:uid="{00000000-0005-0000-0000-0000FA340000}"/>
    <cellStyle name="Normal 30 3 3 3 6 2" xfId="37080" xr:uid="{00000000-0005-0000-0000-0000FB340000}"/>
    <cellStyle name="Normal 30 3 3 3 6 3" xfId="21847" xr:uid="{00000000-0005-0000-0000-0000FC340000}"/>
    <cellStyle name="Normal 30 3 3 3 7" xfId="32068" xr:uid="{00000000-0005-0000-0000-0000FD340000}"/>
    <cellStyle name="Normal 30 3 3 3 8" xfId="16834" xr:uid="{00000000-0005-0000-0000-0000FE340000}"/>
    <cellStyle name="Normal 30 3 3 4" xfId="2092" xr:uid="{00000000-0005-0000-0000-0000FF340000}"/>
    <cellStyle name="Normal 30 3 3 4 2" xfId="3782" xr:uid="{00000000-0005-0000-0000-000000350000}"/>
    <cellStyle name="Normal 30 3 3 4 2 2" xfId="13855" xr:uid="{00000000-0005-0000-0000-000001350000}"/>
    <cellStyle name="Normal 30 3 3 4 2 2 2" xfId="44186" xr:uid="{00000000-0005-0000-0000-000002350000}"/>
    <cellStyle name="Normal 30 3 3 4 2 2 3" xfId="28953" xr:uid="{00000000-0005-0000-0000-000003350000}"/>
    <cellStyle name="Normal 30 3 3 4 2 3" xfId="8835" xr:uid="{00000000-0005-0000-0000-000004350000}"/>
    <cellStyle name="Normal 30 3 3 4 2 3 2" xfId="39169" xr:uid="{00000000-0005-0000-0000-000005350000}"/>
    <cellStyle name="Normal 30 3 3 4 2 3 3" xfId="23936" xr:uid="{00000000-0005-0000-0000-000006350000}"/>
    <cellStyle name="Normal 30 3 3 4 2 4" xfId="34156" xr:uid="{00000000-0005-0000-0000-000007350000}"/>
    <cellStyle name="Normal 30 3 3 4 2 5" xfId="18923" xr:uid="{00000000-0005-0000-0000-000008350000}"/>
    <cellStyle name="Normal 30 3 3 4 3" xfId="5474" xr:uid="{00000000-0005-0000-0000-000009350000}"/>
    <cellStyle name="Normal 30 3 3 4 3 2" xfId="15526" xr:uid="{00000000-0005-0000-0000-00000A350000}"/>
    <cellStyle name="Normal 30 3 3 4 3 2 2" xfId="45857" xr:uid="{00000000-0005-0000-0000-00000B350000}"/>
    <cellStyle name="Normal 30 3 3 4 3 2 3" xfId="30624" xr:uid="{00000000-0005-0000-0000-00000C350000}"/>
    <cellStyle name="Normal 30 3 3 4 3 3" xfId="10506" xr:uid="{00000000-0005-0000-0000-00000D350000}"/>
    <cellStyle name="Normal 30 3 3 4 3 3 2" xfId="40840" xr:uid="{00000000-0005-0000-0000-00000E350000}"/>
    <cellStyle name="Normal 30 3 3 4 3 3 3" xfId="25607" xr:uid="{00000000-0005-0000-0000-00000F350000}"/>
    <cellStyle name="Normal 30 3 3 4 3 4" xfId="35827" xr:uid="{00000000-0005-0000-0000-000010350000}"/>
    <cellStyle name="Normal 30 3 3 4 3 5" xfId="20594" xr:uid="{00000000-0005-0000-0000-000011350000}"/>
    <cellStyle name="Normal 30 3 3 4 4" xfId="12184" xr:uid="{00000000-0005-0000-0000-000012350000}"/>
    <cellStyle name="Normal 30 3 3 4 4 2" xfId="42515" xr:uid="{00000000-0005-0000-0000-000013350000}"/>
    <cellStyle name="Normal 30 3 3 4 4 3" xfId="27282" xr:uid="{00000000-0005-0000-0000-000014350000}"/>
    <cellStyle name="Normal 30 3 3 4 5" xfId="7163" xr:uid="{00000000-0005-0000-0000-000015350000}"/>
    <cellStyle name="Normal 30 3 3 4 5 2" xfId="37498" xr:uid="{00000000-0005-0000-0000-000016350000}"/>
    <cellStyle name="Normal 30 3 3 4 5 3" xfId="22265" xr:uid="{00000000-0005-0000-0000-000017350000}"/>
    <cellStyle name="Normal 30 3 3 4 6" xfId="32486" xr:uid="{00000000-0005-0000-0000-000018350000}"/>
    <cellStyle name="Normal 30 3 3 4 7" xfId="17252" xr:uid="{00000000-0005-0000-0000-000019350000}"/>
    <cellStyle name="Normal 30 3 3 5" xfId="2945" xr:uid="{00000000-0005-0000-0000-00001A350000}"/>
    <cellStyle name="Normal 30 3 3 5 2" xfId="13019" xr:uid="{00000000-0005-0000-0000-00001B350000}"/>
    <cellStyle name="Normal 30 3 3 5 2 2" xfId="43350" xr:uid="{00000000-0005-0000-0000-00001C350000}"/>
    <cellStyle name="Normal 30 3 3 5 2 3" xfId="28117" xr:uid="{00000000-0005-0000-0000-00001D350000}"/>
    <cellStyle name="Normal 30 3 3 5 3" xfId="7999" xr:uid="{00000000-0005-0000-0000-00001E350000}"/>
    <cellStyle name="Normal 30 3 3 5 3 2" xfId="38333" xr:uid="{00000000-0005-0000-0000-00001F350000}"/>
    <cellStyle name="Normal 30 3 3 5 3 3" xfId="23100" xr:uid="{00000000-0005-0000-0000-000020350000}"/>
    <cellStyle name="Normal 30 3 3 5 4" xfId="33320" xr:uid="{00000000-0005-0000-0000-000021350000}"/>
    <cellStyle name="Normal 30 3 3 5 5" xfId="18087" xr:uid="{00000000-0005-0000-0000-000022350000}"/>
    <cellStyle name="Normal 30 3 3 6" xfId="4638" xr:uid="{00000000-0005-0000-0000-000023350000}"/>
    <cellStyle name="Normal 30 3 3 6 2" xfId="14690" xr:uid="{00000000-0005-0000-0000-000024350000}"/>
    <cellStyle name="Normal 30 3 3 6 2 2" xfId="45021" xr:uid="{00000000-0005-0000-0000-000025350000}"/>
    <cellStyle name="Normal 30 3 3 6 2 3" xfId="29788" xr:uid="{00000000-0005-0000-0000-000026350000}"/>
    <cellStyle name="Normal 30 3 3 6 3" xfId="9670" xr:uid="{00000000-0005-0000-0000-000027350000}"/>
    <cellStyle name="Normal 30 3 3 6 3 2" xfId="40004" xr:uid="{00000000-0005-0000-0000-000028350000}"/>
    <cellStyle name="Normal 30 3 3 6 3 3" xfId="24771" xr:uid="{00000000-0005-0000-0000-000029350000}"/>
    <cellStyle name="Normal 30 3 3 6 4" xfId="34991" xr:uid="{00000000-0005-0000-0000-00002A350000}"/>
    <cellStyle name="Normal 30 3 3 6 5" xfId="19758" xr:uid="{00000000-0005-0000-0000-00002B350000}"/>
    <cellStyle name="Normal 30 3 3 7" xfId="11348" xr:uid="{00000000-0005-0000-0000-00002C350000}"/>
    <cellStyle name="Normal 30 3 3 7 2" xfId="41679" xr:uid="{00000000-0005-0000-0000-00002D350000}"/>
    <cellStyle name="Normal 30 3 3 7 3" xfId="26446" xr:uid="{00000000-0005-0000-0000-00002E350000}"/>
    <cellStyle name="Normal 30 3 3 8" xfId="6327" xr:uid="{00000000-0005-0000-0000-00002F350000}"/>
    <cellStyle name="Normal 30 3 3 8 2" xfId="36662" xr:uid="{00000000-0005-0000-0000-000030350000}"/>
    <cellStyle name="Normal 30 3 3 8 3" xfId="21429" xr:uid="{00000000-0005-0000-0000-000031350000}"/>
    <cellStyle name="Normal 30 3 3 9" xfId="31651" xr:uid="{00000000-0005-0000-0000-000032350000}"/>
    <cellStyle name="Normal 30 3 4" xfId="1352" xr:uid="{00000000-0005-0000-0000-000033350000}"/>
    <cellStyle name="Normal 30 3 4 2" xfId="1775" xr:uid="{00000000-0005-0000-0000-000034350000}"/>
    <cellStyle name="Normal 30 3 4 2 2" xfId="2614" xr:uid="{00000000-0005-0000-0000-000035350000}"/>
    <cellStyle name="Normal 30 3 4 2 2 2" xfId="4304" xr:uid="{00000000-0005-0000-0000-000036350000}"/>
    <cellStyle name="Normal 30 3 4 2 2 2 2" xfId="14377" xr:uid="{00000000-0005-0000-0000-000037350000}"/>
    <cellStyle name="Normal 30 3 4 2 2 2 2 2" xfId="44708" xr:uid="{00000000-0005-0000-0000-000038350000}"/>
    <cellStyle name="Normal 30 3 4 2 2 2 2 3" xfId="29475" xr:uid="{00000000-0005-0000-0000-000039350000}"/>
    <cellStyle name="Normal 30 3 4 2 2 2 3" xfId="9357" xr:uid="{00000000-0005-0000-0000-00003A350000}"/>
    <cellStyle name="Normal 30 3 4 2 2 2 3 2" xfId="39691" xr:uid="{00000000-0005-0000-0000-00003B350000}"/>
    <cellStyle name="Normal 30 3 4 2 2 2 3 3" xfId="24458" xr:uid="{00000000-0005-0000-0000-00003C350000}"/>
    <cellStyle name="Normal 30 3 4 2 2 2 4" xfId="34678" xr:uid="{00000000-0005-0000-0000-00003D350000}"/>
    <cellStyle name="Normal 30 3 4 2 2 2 5" xfId="19445" xr:uid="{00000000-0005-0000-0000-00003E350000}"/>
    <cellStyle name="Normal 30 3 4 2 2 3" xfId="5996" xr:uid="{00000000-0005-0000-0000-00003F350000}"/>
    <cellStyle name="Normal 30 3 4 2 2 3 2" xfId="16048" xr:uid="{00000000-0005-0000-0000-000040350000}"/>
    <cellStyle name="Normal 30 3 4 2 2 3 2 2" xfId="46379" xr:uid="{00000000-0005-0000-0000-000041350000}"/>
    <cellStyle name="Normal 30 3 4 2 2 3 2 3" xfId="31146" xr:uid="{00000000-0005-0000-0000-000042350000}"/>
    <cellStyle name="Normal 30 3 4 2 2 3 3" xfId="11028" xr:uid="{00000000-0005-0000-0000-000043350000}"/>
    <cellStyle name="Normal 30 3 4 2 2 3 3 2" xfId="41362" xr:uid="{00000000-0005-0000-0000-000044350000}"/>
    <cellStyle name="Normal 30 3 4 2 2 3 3 3" xfId="26129" xr:uid="{00000000-0005-0000-0000-000045350000}"/>
    <cellStyle name="Normal 30 3 4 2 2 3 4" xfId="36349" xr:uid="{00000000-0005-0000-0000-000046350000}"/>
    <cellStyle name="Normal 30 3 4 2 2 3 5" xfId="21116" xr:uid="{00000000-0005-0000-0000-000047350000}"/>
    <cellStyle name="Normal 30 3 4 2 2 4" xfId="12706" xr:uid="{00000000-0005-0000-0000-000048350000}"/>
    <cellStyle name="Normal 30 3 4 2 2 4 2" xfId="43037" xr:uid="{00000000-0005-0000-0000-000049350000}"/>
    <cellStyle name="Normal 30 3 4 2 2 4 3" xfId="27804" xr:uid="{00000000-0005-0000-0000-00004A350000}"/>
    <cellStyle name="Normal 30 3 4 2 2 5" xfId="7685" xr:uid="{00000000-0005-0000-0000-00004B350000}"/>
    <cellStyle name="Normal 30 3 4 2 2 5 2" xfId="38020" xr:uid="{00000000-0005-0000-0000-00004C350000}"/>
    <cellStyle name="Normal 30 3 4 2 2 5 3" xfId="22787" xr:uid="{00000000-0005-0000-0000-00004D350000}"/>
    <cellStyle name="Normal 30 3 4 2 2 6" xfId="33008" xr:uid="{00000000-0005-0000-0000-00004E350000}"/>
    <cellStyle name="Normal 30 3 4 2 2 7" xfId="17774" xr:uid="{00000000-0005-0000-0000-00004F350000}"/>
    <cellStyle name="Normal 30 3 4 2 3" xfId="3467" xr:uid="{00000000-0005-0000-0000-000050350000}"/>
    <cellStyle name="Normal 30 3 4 2 3 2" xfId="13541" xr:uid="{00000000-0005-0000-0000-000051350000}"/>
    <cellStyle name="Normal 30 3 4 2 3 2 2" xfId="43872" xr:uid="{00000000-0005-0000-0000-000052350000}"/>
    <cellStyle name="Normal 30 3 4 2 3 2 3" xfId="28639" xr:uid="{00000000-0005-0000-0000-000053350000}"/>
    <cellStyle name="Normal 30 3 4 2 3 3" xfId="8521" xr:uid="{00000000-0005-0000-0000-000054350000}"/>
    <cellStyle name="Normal 30 3 4 2 3 3 2" xfId="38855" xr:uid="{00000000-0005-0000-0000-000055350000}"/>
    <cellStyle name="Normal 30 3 4 2 3 3 3" xfId="23622" xr:uid="{00000000-0005-0000-0000-000056350000}"/>
    <cellStyle name="Normal 30 3 4 2 3 4" xfId="33842" xr:uid="{00000000-0005-0000-0000-000057350000}"/>
    <cellStyle name="Normal 30 3 4 2 3 5" xfId="18609" xr:uid="{00000000-0005-0000-0000-000058350000}"/>
    <cellStyle name="Normal 30 3 4 2 4" xfId="5160" xr:uid="{00000000-0005-0000-0000-000059350000}"/>
    <cellStyle name="Normal 30 3 4 2 4 2" xfId="15212" xr:uid="{00000000-0005-0000-0000-00005A350000}"/>
    <cellStyle name="Normal 30 3 4 2 4 2 2" xfId="45543" xr:uid="{00000000-0005-0000-0000-00005B350000}"/>
    <cellStyle name="Normal 30 3 4 2 4 2 3" xfId="30310" xr:uid="{00000000-0005-0000-0000-00005C350000}"/>
    <cellStyle name="Normal 30 3 4 2 4 3" xfId="10192" xr:uid="{00000000-0005-0000-0000-00005D350000}"/>
    <cellStyle name="Normal 30 3 4 2 4 3 2" xfId="40526" xr:uid="{00000000-0005-0000-0000-00005E350000}"/>
    <cellStyle name="Normal 30 3 4 2 4 3 3" xfId="25293" xr:uid="{00000000-0005-0000-0000-00005F350000}"/>
    <cellStyle name="Normal 30 3 4 2 4 4" xfId="35513" xr:uid="{00000000-0005-0000-0000-000060350000}"/>
    <cellStyle name="Normal 30 3 4 2 4 5" xfId="20280" xr:uid="{00000000-0005-0000-0000-000061350000}"/>
    <cellStyle name="Normal 30 3 4 2 5" xfId="11870" xr:uid="{00000000-0005-0000-0000-000062350000}"/>
    <cellStyle name="Normal 30 3 4 2 5 2" xfId="42201" xr:uid="{00000000-0005-0000-0000-000063350000}"/>
    <cellStyle name="Normal 30 3 4 2 5 3" xfId="26968" xr:uid="{00000000-0005-0000-0000-000064350000}"/>
    <cellStyle name="Normal 30 3 4 2 6" xfId="6849" xr:uid="{00000000-0005-0000-0000-000065350000}"/>
    <cellStyle name="Normal 30 3 4 2 6 2" xfId="37184" xr:uid="{00000000-0005-0000-0000-000066350000}"/>
    <cellStyle name="Normal 30 3 4 2 6 3" xfId="21951" xr:uid="{00000000-0005-0000-0000-000067350000}"/>
    <cellStyle name="Normal 30 3 4 2 7" xfId="32172" xr:uid="{00000000-0005-0000-0000-000068350000}"/>
    <cellStyle name="Normal 30 3 4 2 8" xfId="16938" xr:uid="{00000000-0005-0000-0000-000069350000}"/>
    <cellStyle name="Normal 30 3 4 3" xfId="2196" xr:uid="{00000000-0005-0000-0000-00006A350000}"/>
    <cellStyle name="Normal 30 3 4 3 2" xfId="3886" xr:uid="{00000000-0005-0000-0000-00006B350000}"/>
    <cellStyle name="Normal 30 3 4 3 2 2" xfId="13959" xr:uid="{00000000-0005-0000-0000-00006C350000}"/>
    <cellStyle name="Normal 30 3 4 3 2 2 2" xfId="44290" xr:uid="{00000000-0005-0000-0000-00006D350000}"/>
    <cellStyle name="Normal 30 3 4 3 2 2 3" xfId="29057" xr:uid="{00000000-0005-0000-0000-00006E350000}"/>
    <cellStyle name="Normal 30 3 4 3 2 3" xfId="8939" xr:uid="{00000000-0005-0000-0000-00006F350000}"/>
    <cellStyle name="Normal 30 3 4 3 2 3 2" xfId="39273" xr:uid="{00000000-0005-0000-0000-000070350000}"/>
    <cellStyle name="Normal 30 3 4 3 2 3 3" xfId="24040" xr:uid="{00000000-0005-0000-0000-000071350000}"/>
    <cellStyle name="Normal 30 3 4 3 2 4" xfId="34260" xr:uid="{00000000-0005-0000-0000-000072350000}"/>
    <cellStyle name="Normal 30 3 4 3 2 5" xfId="19027" xr:uid="{00000000-0005-0000-0000-000073350000}"/>
    <cellStyle name="Normal 30 3 4 3 3" xfId="5578" xr:uid="{00000000-0005-0000-0000-000074350000}"/>
    <cellStyle name="Normal 30 3 4 3 3 2" xfId="15630" xr:uid="{00000000-0005-0000-0000-000075350000}"/>
    <cellStyle name="Normal 30 3 4 3 3 2 2" xfId="45961" xr:uid="{00000000-0005-0000-0000-000076350000}"/>
    <cellStyle name="Normal 30 3 4 3 3 2 3" xfId="30728" xr:uid="{00000000-0005-0000-0000-000077350000}"/>
    <cellStyle name="Normal 30 3 4 3 3 3" xfId="10610" xr:uid="{00000000-0005-0000-0000-000078350000}"/>
    <cellStyle name="Normal 30 3 4 3 3 3 2" xfId="40944" xr:uid="{00000000-0005-0000-0000-000079350000}"/>
    <cellStyle name="Normal 30 3 4 3 3 3 3" xfId="25711" xr:uid="{00000000-0005-0000-0000-00007A350000}"/>
    <cellStyle name="Normal 30 3 4 3 3 4" xfId="35931" xr:uid="{00000000-0005-0000-0000-00007B350000}"/>
    <cellStyle name="Normal 30 3 4 3 3 5" xfId="20698" xr:uid="{00000000-0005-0000-0000-00007C350000}"/>
    <cellStyle name="Normal 30 3 4 3 4" xfId="12288" xr:uid="{00000000-0005-0000-0000-00007D350000}"/>
    <cellStyle name="Normal 30 3 4 3 4 2" xfId="42619" xr:uid="{00000000-0005-0000-0000-00007E350000}"/>
    <cellStyle name="Normal 30 3 4 3 4 3" xfId="27386" xr:uid="{00000000-0005-0000-0000-00007F350000}"/>
    <cellStyle name="Normal 30 3 4 3 5" xfId="7267" xr:uid="{00000000-0005-0000-0000-000080350000}"/>
    <cellStyle name="Normal 30 3 4 3 5 2" xfId="37602" xr:uid="{00000000-0005-0000-0000-000081350000}"/>
    <cellStyle name="Normal 30 3 4 3 5 3" xfId="22369" xr:uid="{00000000-0005-0000-0000-000082350000}"/>
    <cellStyle name="Normal 30 3 4 3 6" xfId="32590" xr:uid="{00000000-0005-0000-0000-000083350000}"/>
    <cellStyle name="Normal 30 3 4 3 7" xfId="17356" xr:uid="{00000000-0005-0000-0000-000084350000}"/>
    <cellStyle name="Normal 30 3 4 4" xfId="3049" xr:uid="{00000000-0005-0000-0000-000085350000}"/>
    <cellStyle name="Normal 30 3 4 4 2" xfId="13123" xr:uid="{00000000-0005-0000-0000-000086350000}"/>
    <cellStyle name="Normal 30 3 4 4 2 2" xfId="43454" xr:uid="{00000000-0005-0000-0000-000087350000}"/>
    <cellStyle name="Normal 30 3 4 4 2 3" xfId="28221" xr:uid="{00000000-0005-0000-0000-000088350000}"/>
    <cellStyle name="Normal 30 3 4 4 3" xfId="8103" xr:uid="{00000000-0005-0000-0000-000089350000}"/>
    <cellStyle name="Normal 30 3 4 4 3 2" xfId="38437" xr:uid="{00000000-0005-0000-0000-00008A350000}"/>
    <cellStyle name="Normal 30 3 4 4 3 3" xfId="23204" xr:uid="{00000000-0005-0000-0000-00008B350000}"/>
    <cellStyle name="Normal 30 3 4 4 4" xfId="33424" xr:uid="{00000000-0005-0000-0000-00008C350000}"/>
    <cellStyle name="Normal 30 3 4 4 5" xfId="18191" xr:uid="{00000000-0005-0000-0000-00008D350000}"/>
    <cellStyle name="Normal 30 3 4 5" xfId="4742" xr:uid="{00000000-0005-0000-0000-00008E350000}"/>
    <cellStyle name="Normal 30 3 4 5 2" xfId="14794" xr:uid="{00000000-0005-0000-0000-00008F350000}"/>
    <cellStyle name="Normal 30 3 4 5 2 2" xfId="45125" xr:uid="{00000000-0005-0000-0000-000090350000}"/>
    <cellStyle name="Normal 30 3 4 5 2 3" xfId="29892" xr:uid="{00000000-0005-0000-0000-000091350000}"/>
    <cellStyle name="Normal 30 3 4 5 3" xfId="9774" xr:uid="{00000000-0005-0000-0000-000092350000}"/>
    <cellStyle name="Normal 30 3 4 5 3 2" xfId="40108" xr:uid="{00000000-0005-0000-0000-000093350000}"/>
    <cellStyle name="Normal 30 3 4 5 3 3" xfId="24875" xr:uid="{00000000-0005-0000-0000-000094350000}"/>
    <cellStyle name="Normal 30 3 4 5 4" xfId="35095" xr:uid="{00000000-0005-0000-0000-000095350000}"/>
    <cellStyle name="Normal 30 3 4 5 5" xfId="19862" xr:uid="{00000000-0005-0000-0000-000096350000}"/>
    <cellStyle name="Normal 30 3 4 6" xfId="11452" xr:uid="{00000000-0005-0000-0000-000097350000}"/>
    <cellStyle name="Normal 30 3 4 6 2" xfId="41783" xr:uid="{00000000-0005-0000-0000-000098350000}"/>
    <cellStyle name="Normal 30 3 4 6 3" xfId="26550" xr:uid="{00000000-0005-0000-0000-000099350000}"/>
    <cellStyle name="Normal 30 3 4 7" xfId="6431" xr:uid="{00000000-0005-0000-0000-00009A350000}"/>
    <cellStyle name="Normal 30 3 4 7 2" xfId="36766" xr:uid="{00000000-0005-0000-0000-00009B350000}"/>
    <cellStyle name="Normal 30 3 4 7 3" xfId="21533" xr:uid="{00000000-0005-0000-0000-00009C350000}"/>
    <cellStyle name="Normal 30 3 4 8" xfId="31754" xr:uid="{00000000-0005-0000-0000-00009D350000}"/>
    <cellStyle name="Normal 30 3 4 9" xfId="16520" xr:uid="{00000000-0005-0000-0000-00009E350000}"/>
    <cellStyle name="Normal 30 3 5" xfId="1565" xr:uid="{00000000-0005-0000-0000-00009F350000}"/>
    <cellStyle name="Normal 30 3 5 2" xfId="2406" xr:uid="{00000000-0005-0000-0000-0000A0350000}"/>
    <cellStyle name="Normal 30 3 5 2 2" xfId="4096" xr:uid="{00000000-0005-0000-0000-0000A1350000}"/>
    <cellStyle name="Normal 30 3 5 2 2 2" xfId="14169" xr:uid="{00000000-0005-0000-0000-0000A2350000}"/>
    <cellStyle name="Normal 30 3 5 2 2 2 2" xfId="44500" xr:uid="{00000000-0005-0000-0000-0000A3350000}"/>
    <cellStyle name="Normal 30 3 5 2 2 2 3" xfId="29267" xr:uid="{00000000-0005-0000-0000-0000A4350000}"/>
    <cellStyle name="Normal 30 3 5 2 2 3" xfId="9149" xr:uid="{00000000-0005-0000-0000-0000A5350000}"/>
    <cellStyle name="Normal 30 3 5 2 2 3 2" xfId="39483" xr:uid="{00000000-0005-0000-0000-0000A6350000}"/>
    <cellStyle name="Normal 30 3 5 2 2 3 3" xfId="24250" xr:uid="{00000000-0005-0000-0000-0000A7350000}"/>
    <cellStyle name="Normal 30 3 5 2 2 4" xfId="34470" xr:uid="{00000000-0005-0000-0000-0000A8350000}"/>
    <cellStyle name="Normal 30 3 5 2 2 5" xfId="19237" xr:uid="{00000000-0005-0000-0000-0000A9350000}"/>
    <cellStyle name="Normal 30 3 5 2 3" xfId="5788" xr:uid="{00000000-0005-0000-0000-0000AA350000}"/>
    <cellStyle name="Normal 30 3 5 2 3 2" xfId="15840" xr:uid="{00000000-0005-0000-0000-0000AB350000}"/>
    <cellStyle name="Normal 30 3 5 2 3 2 2" xfId="46171" xr:uid="{00000000-0005-0000-0000-0000AC350000}"/>
    <cellStyle name="Normal 30 3 5 2 3 2 3" xfId="30938" xr:uid="{00000000-0005-0000-0000-0000AD350000}"/>
    <cellStyle name="Normal 30 3 5 2 3 3" xfId="10820" xr:uid="{00000000-0005-0000-0000-0000AE350000}"/>
    <cellStyle name="Normal 30 3 5 2 3 3 2" xfId="41154" xr:uid="{00000000-0005-0000-0000-0000AF350000}"/>
    <cellStyle name="Normal 30 3 5 2 3 3 3" xfId="25921" xr:uid="{00000000-0005-0000-0000-0000B0350000}"/>
    <cellStyle name="Normal 30 3 5 2 3 4" xfId="36141" xr:uid="{00000000-0005-0000-0000-0000B1350000}"/>
    <cellStyle name="Normal 30 3 5 2 3 5" xfId="20908" xr:uid="{00000000-0005-0000-0000-0000B2350000}"/>
    <cellStyle name="Normal 30 3 5 2 4" xfId="12498" xr:uid="{00000000-0005-0000-0000-0000B3350000}"/>
    <cellStyle name="Normal 30 3 5 2 4 2" xfId="42829" xr:uid="{00000000-0005-0000-0000-0000B4350000}"/>
    <cellStyle name="Normal 30 3 5 2 4 3" xfId="27596" xr:uid="{00000000-0005-0000-0000-0000B5350000}"/>
    <cellStyle name="Normal 30 3 5 2 5" xfId="7477" xr:uid="{00000000-0005-0000-0000-0000B6350000}"/>
    <cellStyle name="Normal 30 3 5 2 5 2" xfId="37812" xr:uid="{00000000-0005-0000-0000-0000B7350000}"/>
    <cellStyle name="Normal 30 3 5 2 5 3" xfId="22579" xr:uid="{00000000-0005-0000-0000-0000B8350000}"/>
    <cellStyle name="Normal 30 3 5 2 6" xfId="32800" xr:uid="{00000000-0005-0000-0000-0000B9350000}"/>
    <cellStyle name="Normal 30 3 5 2 7" xfId="17566" xr:uid="{00000000-0005-0000-0000-0000BA350000}"/>
    <cellStyle name="Normal 30 3 5 3" xfId="3259" xr:uid="{00000000-0005-0000-0000-0000BB350000}"/>
    <cellStyle name="Normal 30 3 5 3 2" xfId="13333" xr:uid="{00000000-0005-0000-0000-0000BC350000}"/>
    <cellStyle name="Normal 30 3 5 3 2 2" xfId="43664" xr:uid="{00000000-0005-0000-0000-0000BD350000}"/>
    <cellStyle name="Normal 30 3 5 3 2 3" xfId="28431" xr:uid="{00000000-0005-0000-0000-0000BE350000}"/>
    <cellStyle name="Normal 30 3 5 3 3" xfId="8313" xr:uid="{00000000-0005-0000-0000-0000BF350000}"/>
    <cellStyle name="Normal 30 3 5 3 3 2" xfId="38647" xr:uid="{00000000-0005-0000-0000-0000C0350000}"/>
    <cellStyle name="Normal 30 3 5 3 3 3" xfId="23414" xr:uid="{00000000-0005-0000-0000-0000C1350000}"/>
    <cellStyle name="Normal 30 3 5 3 4" xfId="33634" xr:uid="{00000000-0005-0000-0000-0000C2350000}"/>
    <cellStyle name="Normal 30 3 5 3 5" xfId="18401" xr:uid="{00000000-0005-0000-0000-0000C3350000}"/>
    <cellStyle name="Normal 30 3 5 4" xfId="4952" xr:uid="{00000000-0005-0000-0000-0000C4350000}"/>
    <cellStyle name="Normal 30 3 5 4 2" xfId="15004" xr:uid="{00000000-0005-0000-0000-0000C5350000}"/>
    <cellStyle name="Normal 30 3 5 4 2 2" xfId="45335" xr:uid="{00000000-0005-0000-0000-0000C6350000}"/>
    <cellStyle name="Normal 30 3 5 4 2 3" xfId="30102" xr:uid="{00000000-0005-0000-0000-0000C7350000}"/>
    <cellStyle name="Normal 30 3 5 4 3" xfId="9984" xr:uid="{00000000-0005-0000-0000-0000C8350000}"/>
    <cellStyle name="Normal 30 3 5 4 3 2" xfId="40318" xr:uid="{00000000-0005-0000-0000-0000C9350000}"/>
    <cellStyle name="Normal 30 3 5 4 3 3" xfId="25085" xr:uid="{00000000-0005-0000-0000-0000CA350000}"/>
    <cellStyle name="Normal 30 3 5 4 4" xfId="35305" xr:uid="{00000000-0005-0000-0000-0000CB350000}"/>
    <cellStyle name="Normal 30 3 5 4 5" xfId="20072" xr:uid="{00000000-0005-0000-0000-0000CC350000}"/>
    <cellStyle name="Normal 30 3 5 5" xfId="11662" xr:uid="{00000000-0005-0000-0000-0000CD350000}"/>
    <cellStyle name="Normal 30 3 5 5 2" xfId="41993" xr:uid="{00000000-0005-0000-0000-0000CE350000}"/>
    <cellStyle name="Normal 30 3 5 5 3" xfId="26760" xr:uid="{00000000-0005-0000-0000-0000CF350000}"/>
    <cellStyle name="Normal 30 3 5 6" xfId="6641" xr:uid="{00000000-0005-0000-0000-0000D0350000}"/>
    <cellStyle name="Normal 30 3 5 6 2" xfId="36976" xr:uid="{00000000-0005-0000-0000-0000D1350000}"/>
    <cellStyle name="Normal 30 3 5 6 3" xfId="21743" xr:uid="{00000000-0005-0000-0000-0000D2350000}"/>
    <cellStyle name="Normal 30 3 5 7" xfId="31964" xr:uid="{00000000-0005-0000-0000-0000D3350000}"/>
    <cellStyle name="Normal 30 3 5 8" xfId="16730" xr:uid="{00000000-0005-0000-0000-0000D4350000}"/>
    <cellStyle name="Normal 30 3 6" xfId="1986" xr:uid="{00000000-0005-0000-0000-0000D5350000}"/>
    <cellStyle name="Normal 30 3 6 2" xfId="3678" xr:uid="{00000000-0005-0000-0000-0000D6350000}"/>
    <cellStyle name="Normal 30 3 6 2 2" xfId="13751" xr:uid="{00000000-0005-0000-0000-0000D7350000}"/>
    <cellStyle name="Normal 30 3 6 2 2 2" xfId="44082" xr:uid="{00000000-0005-0000-0000-0000D8350000}"/>
    <cellStyle name="Normal 30 3 6 2 2 3" xfId="28849" xr:uid="{00000000-0005-0000-0000-0000D9350000}"/>
    <cellStyle name="Normal 30 3 6 2 3" xfId="8731" xr:uid="{00000000-0005-0000-0000-0000DA350000}"/>
    <cellStyle name="Normal 30 3 6 2 3 2" xfId="39065" xr:uid="{00000000-0005-0000-0000-0000DB350000}"/>
    <cellStyle name="Normal 30 3 6 2 3 3" xfId="23832" xr:uid="{00000000-0005-0000-0000-0000DC350000}"/>
    <cellStyle name="Normal 30 3 6 2 4" xfId="34052" xr:uid="{00000000-0005-0000-0000-0000DD350000}"/>
    <cellStyle name="Normal 30 3 6 2 5" xfId="18819" xr:uid="{00000000-0005-0000-0000-0000DE350000}"/>
    <cellStyle name="Normal 30 3 6 3" xfId="5370" xr:uid="{00000000-0005-0000-0000-0000DF350000}"/>
    <cellStyle name="Normal 30 3 6 3 2" xfId="15422" xr:uid="{00000000-0005-0000-0000-0000E0350000}"/>
    <cellStyle name="Normal 30 3 6 3 2 2" xfId="45753" xr:uid="{00000000-0005-0000-0000-0000E1350000}"/>
    <cellStyle name="Normal 30 3 6 3 2 3" xfId="30520" xr:uid="{00000000-0005-0000-0000-0000E2350000}"/>
    <cellStyle name="Normal 30 3 6 3 3" xfId="10402" xr:uid="{00000000-0005-0000-0000-0000E3350000}"/>
    <cellStyle name="Normal 30 3 6 3 3 2" xfId="40736" xr:uid="{00000000-0005-0000-0000-0000E4350000}"/>
    <cellStyle name="Normal 30 3 6 3 3 3" xfId="25503" xr:uid="{00000000-0005-0000-0000-0000E5350000}"/>
    <cellStyle name="Normal 30 3 6 3 4" xfId="35723" xr:uid="{00000000-0005-0000-0000-0000E6350000}"/>
    <cellStyle name="Normal 30 3 6 3 5" xfId="20490" xr:uid="{00000000-0005-0000-0000-0000E7350000}"/>
    <cellStyle name="Normal 30 3 6 4" xfId="12080" xr:uid="{00000000-0005-0000-0000-0000E8350000}"/>
    <cellStyle name="Normal 30 3 6 4 2" xfId="42411" xr:uid="{00000000-0005-0000-0000-0000E9350000}"/>
    <cellStyle name="Normal 30 3 6 4 3" xfId="27178" xr:uid="{00000000-0005-0000-0000-0000EA350000}"/>
    <cellStyle name="Normal 30 3 6 5" xfId="7059" xr:uid="{00000000-0005-0000-0000-0000EB350000}"/>
    <cellStyle name="Normal 30 3 6 5 2" xfId="37394" xr:uid="{00000000-0005-0000-0000-0000EC350000}"/>
    <cellStyle name="Normal 30 3 6 5 3" xfId="22161" xr:uid="{00000000-0005-0000-0000-0000ED350000}"/>
    <cellStyle name="Normal 30 3 6 6" xfId="32382" xr:uid="{00000000-0005-0000-0000-0000EE350000}"/>
    <cellStyle name="Normal 30 3 6 7" xfId="17148" xr:uid="{00000000-0005-0000-0000-0000EF350000}"/>
    <cellStyle name="Normal 30 3 7" xfId="2837" xr:uid="{00000000-0005-0000-0000-0000F0350000}"/>
    <cellStyle name="Normal 30 3 7 2" xfId="12915" xr:uid="{00000000-0005-0000-0000-0000F1350000}"/>
    <cellStyle name="Normal 30 3 7 2 2" xfId="43246" xr:uid="{00000000-0005-0000-0000-0000F2350000}"/>
    <cellStyle name="Normal 30 3 7 2 3" xfId="28013" xr:uid="{00000000-0005-0000-0000-0000F3350000}"/>
    <cellStyle name="Normal 30 3 7 3" xfId="7895" xr:uid="{00000000-0005-0000-0000-0000F4350000}"/>
    <cellStyle name="Normal 30 3 7 3 2" xfId="38229" xr:uid="{00000000-0005-0000-0000-0000F5350000}"/>
    <cellStyle name="Normal 30 3 7 3 3" xfId="22996" xr:uid="{00000000-0005-0000-0000-0000F6350000}"/>
    <cellStyle name="Normal 30 3 7 4" xfId="33216" xr:uid="{00000000-0005-0000-0000-0000F7350000}"/>
    <cellStyle name="Normal 30 3 7 5" xfId="17983" xr:uid="{00000000-0005-0000-0000-0000F8350000}"/>
    <cellStyle name="Normal 30 3 8" xfId="4531" xr:uid="{00000000-0005-0000-0000-0000F9350000}"/>
    <cellStyle name="Normal 30 3 8 2" xfId="14586" xr:uid="{00000000-0005-0000-0000-0000FA350000}"/>
    <cellStyle name="Normal 30 3 8 2 2" xfId="44917" xr:uid="{00000000-0005-0000-0000-0000FB350000}"/>
    <cellStyle name="Normal 30 3 8 2 3" xfId="29684" xr:uid="{00000000-0005-0000-0000-0000FC350000}"/>
    <cellStyle name="Normal 30 3 8 3" xfId="9566" xr:uid="{00000000-0005-0000-0000-0000FD350000}"/>
    <cellStyle name="Normal 30 3 8 3 2" xfId="39900" xr:uid="{00000000-0005-0000-0000-0000FE350000}"/>
    <cellStyle name="Normal 30 3 8 3 3" xfId="24667" xr:uid="{00000000-0005-0000-0000-0000FF350000}"/>
    <cellStyle name="Normal 30 3 8 4" xfId="34887" xr:uid="{00000000-0005-0000-0000-000000360000}"/>
    <cellStyle name="Normal 30 3 8 5" xfId="19654" xr:uid="{00000000-0005-0000-0000-000001360000}"/>
    <cellStyle name="Normal 30 3 9" xfId="11242" xr:uid="{00000000-0005-0000-0000-000002360000}"/>
    <cellStyle name="Normal 30 3 9 2" xfId="41575" xr:uid="{00000000-0005-0000-0000-000003360000}"/>
    <cellStyle name="Normal 30 3 9 3" xfId="26342" xr:uid="{00000000-0005-0000-0000-000004360000}"/>
    <cellStyle name="Normal 30_Sheet2" xfId="362" xr:uid="{00000000-0005-0000-0000-000005360000}"/>
    <cellStyle name="Normal 31" xfId="161" xr:uid="{00000000-0005-0000-0000-000006360000}"/>
    <cellStyle name="Normal 32" xfId="162" xr:uid="{00000000-0005-0000-0000-000007360000}"/>
    <cellStyle name="Normal 33" xfId="163" xr:uid="{00000000-0005-0000-0000-000008360000}"/>
    <cellStyle name="Normal 34" xfId="164" xr:uid="{00000000-0005-0000-0000-000009360000}"/>
    <cellStyle name="Normal 35" xfId="165" xr:uid="{00000000-0005-0000-0000-00000A360000}"/>
    <cellStyle name="Normal 35 2" xfId="854" xr:uid="{00000000-0005-0000-0000-00000B360000}"/>
    <cellStyle name="Normal 36" xfId="166" xr:uid="{00000000-0005-0000-0000-00000C360000}"/>
    <cellStyle name="Normal 36 2" xfId="855" xr:uid="{00000000-0005-0000-0000-00000D360000}"/>
    <cellStyle name="Normal 37" xfId="167" xr:uid="{00000000-0005-0000-0000-00000E360000}"/>
    <cellStyle name="Normal 37 2" xfId="856" xr:uid="{00000000-0005-0000-0000-00000F360000}"/>
    <cellStyle name="Normal 38" xfId="168" xr:uid="{00000000-0005-0000-0000-000010360000}"/>
    <cellStyle name="Normal 38 2" xfId="857" xr:uid="{00000000-0005-0000-0000-000011360000}"/>
    <cellStyle name="Normal 39" xfId="169" xr:uid="{00000000-0005-0000-0000-000012360000}"/>
    <cellStyle name="Normal 39 2" xfId="858" xr:uid="{00000000-0005-0000-0000-000013360000}"/>
    <cellStyle name="Normal 4" xfId="170" xr:uid="{00000000-0005-0000-0000-000014360000}"/>
    <cellStyle name="Normal 4 2" xfId="859" xr:uid="{00000000-0005-0000-0000-000015360000}"/>
    <cellStyle name="Normal 4 2 10" xfId="6222" xr:uid="{00000000-0005-0000-0000-000016360000}"/>
    <cellStyle name="Normal 4 2 10 2" xfId="36559" xr:uid="{00000000-0005-0000-0000-000017360000}"/>
    <cellStyle name="Normal 4 2 10 3" xfId="21326" xr:uid="{00000000-0005-0000-0000-000018360000}"/>
    <cellStyle name="Normal 4 2 11" xfId="31550" xr:uid="{00000000-0005-0000-0000-000019360000}"/>
    <cellStyle name="Normal 4 2 12" xfId="16311" xr:uid="{00000000-0005-0000-0000-00001A360000}"/>
    <cellStyle name="Normal 4 2 2" xfId="1186" xr:uid="{00000000-0005-0000-0000-00001B360000}"/>
    <cellStyle name="Normal 4 2 2 10" xfId="31602" xr:uid="{00000000-0005-0000-0000-00001C360000}"/>
    <cellStyle name="Normal 4 2 2 11" xfId="16365" xr:uid="{00000000-0005-0000-0000-00001D360000}"/>
    <cellStyle name="Normal 4 2 2 2" xfId="1294" xr:uid="{00000000-0005-0000-0000-00001E360000}"/>
    <cellStyle name="Normal 4 2 2 2 10" xfId="16469" xr:uid="{00000000-0005-0000-0000-00001F360000}"/>
    <cellStyle name="Normal 4 2 2 2 2" xfId="1511" xr:uid="{00000000-0005-0000-0000-000020360000}"/>
    <cellStyle name="Normal 4 2 2 2 2 2" xfId="1932" xr:uid="{00000000-0005-0000-0000-000021360000}"/>
    <cellStyle name="Normal 4 2 2 2 2 2 2" xfId="2771" xr:uid="{00000000-0005-0000-0000-000022360000}"/>
    <cellStyle name="Normal 4 2 2 2 2 2 2 2" xfId="4461" xr:uid="{00000000-0005-0000-0000-000023360000}"/>
    <cellStyle name="Normal 4 2 2 2 2 2 2 2 2" xfId="14534" xr:uid="{00000000-0005-0000-0000-000024360000}"/>
    <cellStyle name="Normal 4 2 2 2 2 2 2 2 2 2" xfId="44865" xr:uid="{00000000-0005-0000-0000-000025360000}"/>
    <cellStyle name="Normal 4 2 2 2 2 2 2 2 2 3" xfId="29632" xr:uid="{00000000-0005-0000-0000-000026360000}"/>
    <cellStyle name="Normal 4 2 2 2 2 2 2 2 3" xfId="9514" xr:uid="{00000000-0005-0000-0000-000027360000}"/>
    <cellStyle name="Normal 4 2 2 2 2 2 2 2 3 2" xfId="39848" xr:uid="{00000000-0005-0000-0000-000028360000}"/>
    <cellStyle name="Normal 4 2 2 2 2 2 2 2 3 3" xfId="24615" xr:uid="{00000000-0005-0000-0000-000029360000}"/>
    <cellStyle name="Normal 4 2 2 2 2 2 2 2 4" xfId="34835" xr:uid="{00000000-0005-0000-0000-00002A360000}"/>
    <cellStyle name="Normal 4 2 2 2 2 2 2 2 5" xfId="19602" xr:uid="{00000000-0005-0000-0000-00002B360000}"/>
    <cellStyle name="Normal 4 2 2 2 2 2 2 3" xfId="6153" xr:uid="{00000000-0005-0000-0000-00002C360000}"/>
    <cellStyle name="Normal 4 2 2 2 2 2 2 3 2" xfId="16205" xr:uid="{00000000-0005-0000-0000-00002D360000}"/>
    <cellStyle name="Normal 4 2 2 2 2 2 2 3 2 2" xfId="46536" xr:uid="{00000000-0005-0000-0000-00002E360000}"/>
    <cellStyle name="Normal 4 2 2 2 2 2 2 3 2 3" xfId="31303" xr:uid="{00000000-0005-0000-0000-00002F360000}"/>
    <cellStyle name="Normal 4 2 2 2 2 2 2 3 3" xfId="11185" xr:uid="{00000000-0005-0000-0000-000030360000}"/>
    <cellStyle name="Normal 4 2 2 2 2 2 2 3 3 2" xfId="41519" xr:uid="{00000000-0005-0000-0000-000031360000}"/>
    <cellStyle name="Normal 4 2 2 2 2 2 2 3 3 3" xfId="26286" xr:uid="{00000000-0005-0000-0000-000032360000}"/>
    <cellStyle name="Normal 4 2 2 2 2 2 2 3 4" xfId="36506" xr:uid="{00000000-0005-0000-0000-000033360000}"/>
    <cellStyle name="Normal 4 2 2 2 2 2 2 3 5" xfId="21273" xr:uid="{00000000-0005-0000-0000-000034360000}"/>
    <cellStyle name="Normal 4 2 2 2 2 2 2 4" xfId="12863" xr:uid="{00000000-0005-0000-0000-000035360000}"/>
    <cellStyle name="Normal 4 2 2 2 2 2 2 4 2" xfId="43194" xr:uid="{00000000-0005-0000-0000-000036360000}"/>
    <cellStyle name="Normal 4 2 2 2 2 2 2 4 3" xfId="27961" xr:uid="{00000000-0005-0000-0000-000037360000}"/>
    <cellStyle name="Normal 4 2 2 2 2 2 2 5" xfId="7842" xr:uid="{00000000-0005-0000-0000-000038360000}"/>
    <cellStyle name="Normal 4 2 2 2 2 2 2 5 2" xfId="38177" xr:uid="{00000000-0005-0000-0000-000039360000}"/>
    <cellStyle name="Normal 4 2 2 2 2 2 2 5 3" xfId="22944" xr:uid="{00000000-0005-0000-0000-00003A360000}"/>
    <cellStyle name="Normal 4 2 2 2 2 2 2 6" xfId="33165" xr:uid="{00000000-0005-0000-0000-00003B360000}"/>
    <cellStyle name="Normal 4 2 2 2 2 2 2 7" xfId="17931" xr:uid="{00000000-0005-0000-0000-00003C360000}"/>
    <cellStyle name="Normal 4 2 2 2 2 2 3" xfId="3624" xr:uid="{00000000-0005-0000-0000-00003D360000}"/>
    <cellStyle name="Normal 4 2 2 2 2 2 3 2" xfId="13698" xr:uid="{00000000-0005-0000-0000-00003E360000}"/>
    <cellStyle name="Normal 4 2 2 2 2 2 3 2 2" xfId="44029" xr:uid="{00000000-0005-0000-0000-00003F360000}"/>
    <cellStyle name="Normal 4 2 2 2 2 2 3 2 3" xfId="28796" xr:uid="{00000000-0005-0000-0000-000040360000}"/>
    <cellStyle name="Normal 4 2 2 2 2 2 3 3" xfId="8678" xr:uid="{00000000-0005-0000-0000-000041360000}"/>
    <cellStyle name="Normal 4 2 2 2 2 2 3 3 2" xfId="39012" xr:uid="{00000000-0005-0000-0000-000042360000}"/>
    <cellStyle name="Normal 4 2 2 2 2 2 3 3 3" xfId="23779" xr:uid="{00000000-0005-0000-0000-000043360000}"/>
    <cellStyle name="Normal 4 2 2 2 2 2 3 4" xfId="33999" xr:uid="{00000000-0005-0000-0000-000044360000}"/>
    <cellStyle name="Normal 4 2 2 2 2 2 3 5" xfId="18766" xr:uid="{00000000-0005-0000-0000-000045360000}"/>
    <cellStyle name="Normal 4 2 2 2 2 2 4" xfId="5317" xr:uid="{00000000-0005-0000-0000-000046360000}"/>
    <cellStyle name="Normal 4 2 2 2 2 2 4 2" xfId="15369" xr:uid="{00000000-0005-0000-0000-000047360000}"/>
    <cellStyle name="Normal 4 2 2 2 2 2 4 2 2" xfId="45700" xr:uid="{00000000-0005-0000-0000-000048360000}"/>
    <cellStyle name="Normal 4 2 2 2 2 2 4 2 3" xfId="30467" xr:uid="{00000000-0005-0000-0000-000049360000}"/>
    <cellStyle name="Normal 4 2 2 2 2 2 4 3" xfId="10349" xr:uid="{00000000-0005-0000-0000-00004A360000}"/>
    <cellStyle name="Normal 4 2 2 2 2 2 4 3 2" xfId="40683" xr:uid="{00000000-0005-0000-0000-00004B360000}"/>
    <cellStyle name="Normal 4 2 2 2 2 2 4 3 3" xfId="25450" xr:uid="{00000000-0005-0000-0000-00004C360000}"/>
    <cellStyle name="Normal 4 2 2 2 2 2 4 4" xfId="35670" xr:uid="{00000000-0005-0000-0000-00004D360000}"/>
    <cellStyle name="Normal 4 2 2 2 2 2 4 5" xfId="20437" xr:uid="{00000000-0005-0000-0000-00004E360000}"/>
    <cellStyle name="Normal 4 2 2 2 2 2 5" xfId="12027" xr:uid="{00000000-0005-0000-0000-00004F360000}"/>
    <cellStyle name="Normal 4 2 2 2 2 2 5 2" xfId="42358" xr:uid="{00000000-0005-0000-0000-000050360000}"/>
    <cellStyle name="Normal 4 2 2 2 2 2 5 3" xfId="27125" xr:uid="{00000000-0005-0000-0000-000051360000}"/>
    <cellStyle name="Normal 4 2 2 2 2 2 6" xfId="7006" xr:uid="{00000000-0005-0000-0000-000052360000}"/>
    <cellStyle name="Normal 4 2 2 2 2 2 6 2" xfId="37341" xr:uid="{00000000-0005-0000-0000-000053360000}"/>
    <cellStyle name="Normal 4 2 2 2 2 2 6 3" xfId="22108" xr:uid="{00000000-0005-0000-0000-000054360000}"/>
    <cellStyle name="Normal 4 2 2 2 2 2 7" xfId="32329" xr:uid="{00000000-0005-0000-0000-000055360000}"/>
    <cellStyle name="Normal 4 2 2 2 2 2 8" xfId="17095" xr:uid="{00000000-0005-0000-0000-000056360000}"/>
    <cellStyle name="Normal 4 2 2 2 2 3" xfId="2353" xr:uid="{00000000-0005-0000-0000-000057360000}"/>
    <cellStyle name="Normal 4 2 2 2 2 3 2" xfId="4043" xr:uid="{00000000-0005-0000-0000-000058360000}"/>
    <cellStyle name="Normal 4 2 2 2 2 3 2 2" xfId="14116" xr:uid="{00000000-0005-0000-0000-000059360000}"/>
    <cellStyle name="Normal 4 2 2 2 2 3 2 2 2" xfId="44447" xr:uid="{00000000-0005-0000-0000-00005A360000}"/>
    <cellStyle name="Normal 4 2 2 2 2 3 2 2 3" xfId="29214" xr:uid="{00000000-0005-0000-0000-00005B360000}"/>
    <cellStyle name="Normal 4 2 2 2 2 3 2 3" xfId="9096" xr:uid="{00000000-0005-0000-0000-00005C360000}"/>
    <cellStyle name="Normal 4 2 2 2 2 3 2 3 2" xfId="39430" xr:uid="{00000000-0005-0000-0000-00005D360000}"/>
    <cellStyle name="Normal 4 2 2 2 2 3 2 3 3" xfId="24197" xr:uid="{00000000-0005-0000-0000-00005E360000}"/>
    <cellStyle name="Normal 4 2 2 2 2 3 2 4" xfId="34417" xr:uid="{00000000-0005-0000-0000-00005F360000}"/>
    <cellStyle name="Normal 4 2 2 2 2 3 2 5" xfId="19184" xr:uid="{00000000-0005-0000-0000-000060360000}"/>
    <cellStyle name="Normal 4 2 2 2 2 3 3" xfId="5735" xr:uid="{00000000-0005-0000-0000-000061360000}"/>
    <cellStyle name="Normal 4 2 2 2 2 3 3 2" xfId="15787" xr:uid="{00000000-0005-0000-0000-000062360000}"/>
    <cellStyle name="Normal 4 2 2 2 2 3 3 2 2" xfId="46118" xr:uid="{00000000-0005-0000-0000-000063360000}"/>
    <cellStyle name="Normal 4 2 2 2 2 3 3 2 3" xfId="30885" xr:uid="{00000000-0005-0000-0000-000064360000}"/>
    <cellStyle name="Normal 4 2 2 2 2 3 3 3" xfId="10767" xr:uid="{00000000-0005-0000-0000-000065360000}"/>
    <cellStyle name="Normal 4 2 2 2 2 3 3 3 2" xfId="41101" xr:uid="{00000000-0005-0000-0000-000066360000}"/>
    <cellStyle name="Normal 4 2 2 2 2 3 3 3 3" xfId="25868" xr:uid="{00000000-0005-0000-0000-000067360000}"/>
    <cellStyle name="Normal 4 2 2 2 2 3 3 4" xfId="36088" xr:uid="{00000000-0005-0000-0000-000068360000}"/>
    <cellStyle name="Normal 4 2 2 2 2 3 3 5" xfId="20855" xr:uid="{00000000-0005-0000-0000-000069360000}"/>
    <cellStyle name="Normal 4 2 2 2 2 3 4" xfId="12445" xr:uid="{00000000-0005-0000-0000-00006A360000}"/>
    <cellStyle name="Normal 4 2 2 2 2 3 4 2" xfId="42776" xr:uid="{00000000-0005-0000-0000-00006B360000}"/>
    <cellStyle name="Normal 4 2 2 2 2 3 4 3" xfId="27543" xr:uid="{00000000-0005-0000-0000-00006C360000}"/>
    <cellStyle name="Normal 4 2 2 2 2 3 5" xfId="7424" xr:uid="{00000000-0005-0000-0000-00006D360000}"/>
    <cellStyle name="Normal 4 2 2 2 2 3 5 2" xfId="37759" xr:uid="{00000000-0005-0000-0000-00006E360000}"/>
    <cellStyle name="Normal 4 2 2 2 2 3 5 3" xfId="22526" xr:uid="{00000000-0005-0000-0000-00006F360000}"/>
    <cellStyle name="Normal 4 2 2 2 2 3 6" xfId="32747" xr:uid="{00000000-0005-0000-0000-000070360000}"/>
    <cellStyle name="Normal 4 2 2 2 2 3 7" xfId="17513" xr:uid="{00000000-0005-0000-0000-000071360000}"/>
    <cellStyle name="Normal 4 2 2 2 2 4" xfId="3206" xr:uid="{00000000-0005-0000-0000-000072360000}"/>
    <cellStyle name="Normal 4 2 2 2 2 4 2" xfId="13280" xr:uid="{00000000-0005-0000-0000-000073360000}"/>
    <cellStyle name="Normal 4 2 2 2 2 4 2 2" xfId="43611" xr:uid="{00000000-0005-0000-0000-000074360000}"/>
    <cellStyle name="Normal 4 2 2 2 2 4 2 3" xfId="28378" xr:uid="{00000000-0005-0000-0000-000075360000}"/>
    <cellStyle name="Normal 4 2 2 2 2 4 3" xfId="8260" xr:uid="{00000000-0005-0000-0000-000076360000}"/>
    <cellStyle name="Normal 4 2 2 2 2 4 3 2" xfId="38594" xr:uid="{00000000-0005-0000-0000-000077360000}"/>
    <cellStyle name="Normal 4 2 2 2 2 4 3 3" xfId="23361" xr:uid="{00000000-0005-0000-0000-000078360000}"/>
    <cellStyle name="Normal 4 2 2 2 2 4 4" xfId="33581" xr:uid="{00000000-0005-0000-0000-000079360000}"/>
    <cellStyle name="Normal 4 2 2 2 2 4 5" xfId="18348" xr:uid="{00000000-0005-0000-0000-00007A360000}"/>
    <cellStyle name="Normal 4 2 2 2 2 5" xfId="4899" xr:uid="{00000000-0005-0000-0000-00007B360000}"/>
    <cellStyle name="Normal 4 2 2 2 2 5 2" xfId="14951" xr:uid="{00000000-0005-0000-0000-00007C360000}"/>
    <cellStyle name="Normal 4 2 2 2 2 5 2 2" xfId="45282" xr:uid="{00000000-0005-0000-0000-00007D360000}"/>
    <cellStyle name="Normal 4 2 2 2 2 5 2 3" xfId="30049" xr:uid="{00000000-0005-0000-0000-00007E360000}"/>
    <cellStyle name="Normal 4 2 2 2 2 5 3" xfId="9931" xr:uid="{00000000-0005-0000-0000-00007F360000}"/>
    <cellStyle name="Normal 4 2 2 2 2 5 3 2" xfId="40265" xr:uid="{00000000-0005-0000-0000-000080360000}"/>
    <cellStyle name="Normal 4 2 2 2 2 5 3 3" xfId="25032" xr:uid="{00000000-0005-0000-0000-000081360000}"/>
    <cellStyle name="Normal 4 2 2 2 2 5 4" xfId="35252" xr:uid="{00000000-0005-0000-0000-000082360000}"/>
    <cellStyle name="Normal 4 2 2 2 2 5 5" xfId="20019" xr:uid="{00000000-0005-0000-0000-000083360000}"/>
    <cellStyle name="Normal 4 2 2 2 2 6" xfId="11609" xr:uid="{00000000-0005-0000-0000-000084360000}"/>
    <cellStyle name="Normal 4 2 2 2 2 6 2" xfId="41940" xr:uid="{00000000-0005-0000-0000-000085360000}"/>
    <cellStyle name="Normal 4 2 2 2 2 6 3" xfId="26707" xr:uid="{00000000-0005-0000-0000-000086360000}"/>
    <cellStyle name="Normal 4 2 2 2 2 7" xfId="6588" xr:uid="{00000000-0005-0000-0000-000087360000}"/>
    <cellStyle name="Normal 4 2 2 2 2 7 2" xfId="36923" xr:uid="{00000000-0005-0000-0000-000088360000}"/>
    <cellStyle name="Normal 4 2 2 2 2 7 3" xfId="21690" xr:uid="{00000000-0005-0000-0000-000089360000}"/>
    <cellStyle name="Normal 4 2 2 2 2 8" xfId="31911" xr:uid="{00000000-0005-0000-0000-00008A360000}"/>
    <cellStyle name="Normal 4 2 2 2 2 9" xfId="16677" xr:uid="{00000000-0005-0000-0000-00008B360000}"/>
    <cellStyle name="Normal 4 2 2 2 3" xfId="1724" xr:uid="{00000000-0005-0000-0000-00008C360000}"/>
    <cellStyle name="Normal 4 2 2 2 3 2" xfId="2563" xr:uid="{00000000-0005-0000-0000-00008D360000}"/>
    <cellStyle name="Normal 4 2 2 2 3 2 2" xfId="4253" xr:uid="{00000000-0005-0000-0000-00008E360000}"/>
    <cellStyle name="Normal 4 2 2 2 3 2 2 2" xfId="14326" xr:uid="{00000000-0005-0000-0000-00008F360000}"/>
    <cellStyle name="Normal 4 2 2 2 3 2 2 2 2" xfId="44657" xr:uid="{00000000-0005-0000-0000-000090360000}"/>
    <cellStyle name="Normal 4 2 2 2 3 2 2 2 3" xfId="29424" xr:uid="{00000000-0005-0000-0000-000091360000}"/>
    <cellStyle name="Normal 4 2 2 2 3 2 2 3" xfId="9306" xr:uid="{00000000-0005-0000-0000-000092360000}"/>
    <cellStyle name="Normal 4 2 2 2 3 2 2 3 2" xfId="39640" xr:uid="{00000000-0005-0000-0000-000093360000}"/>
    <cellStyle name="Normal 4 2 2 2 3 2 2 3 3" xfId="24407" xr:uid="{00000000-0005-0000-0000-000094360000}"/>
    <cellStyle name="Normal 4 2 2 2 3 2 2 4" xfId="34627" xr:uid="{00000000-0005-0000-0000-000095360000}"/>
    <cellStyle name="Normal 4 2 2 2 3 2 2 5" xfId="19394" xr:uid="{00000000-0005-0000-0000-000096360000}"/>
    <cellStyle name="Normal 4 2 2 2 3 2 3" xfId="5945" xr:uid="{00000000-0005-0000-0000-000097360000}"/>
    <cellStyle name="Normal 4 2 2 2 3 2 3 2" xfId="15997" xr:uid="{00000000-0005-0000-0000-000098360000}"/>
    <cellStyle name="Normal 4 2 2 2 3 2 3 2 2" xfId="46328" xr:uid="{00000000-0005-0000-0000-000099360000}"/>
    <cellStyle name="Normal 4 2 2 2 3 2 3 2 3" xfId="31095" xr:uid="{00000000-0005-0000-0000-00009A360000}"/>
    <cellStyle name="Normal 4 2 2 2 3 2 3 3" xfId="10977" xr:uid="{00000000-0005-0000-0000-00009B360000}"/>
    <cellStyle name="Normal 4 2 2 2 3 2 3 3 2" xfId="41311" xr:uid="{00000000-0005-0000-0000-00009C360000}"/>
    <cellStyle name="Normal 4 2 2 2 3 2 3 3 3" xfId="26078" xr:uid="{00000000-0005-0000-0000-00009D360000}"/>
    <cellStyle name="Normal 4 2 2 2 3 2 3 4" xfId="36298" xr:uid="{00000000-0005-0000-0000-00009E360000}"/>
    <cellStyle name="Normal 4 2 2 2 3 2 3 5" xfId="21065" xr:uid="{00000000-0005-0000-0000-00009F360000}"/>
    <cellStyle name="Normal 4 2 2 2 3 2 4" xfId="12655" xr:uid="{00000000-0005-0000-0000-0000A0360000}"/>
    <cellStyle name="Normal 4 2 2 2 3 2 4 2" xfId="42986" xr:uid="{00000000-0005-0000-0000-0000A1360000}"/>
    <cellStyle name="Normal 4 2 2 2 3 2 4 3" xfId="27753" xr:uid="{00000000-0005-0000-0000-0000A2360000}"/>
    <cellStyle name="Normal 4 2 2 2 3 2 5" xfId="7634" xr:uid="{00000000-0005-0000-0000-0000A3360000}"/>
    <cellStyle name="Normal 4 2 2 2 3 2 5 2" xfId="37969" xr:uid="{00000000-0005-0000-0000-0000A4360000}"/>
    <cellStyle name="Normal 4 2 2 2 3 2 5 3" xfId="22736" xr:uid="{00000000-0005-0000-0000-0000A5360000}"/>
    <cellStyle name="Normal 4 2 2 2 3 2 6" xfId="32957" xr:uid="{00000000-0005-0000-0000-0000A6360000}"/>
    <cellStyle name="Normal 4 2 2 2 3 2 7" xfId="17723" xr:uid="{00000000-0005-0000-0000-0000A7360000}"/>
    <cellStyle name="Normal 4 2 2 2 3 3" xfId="3416" xr:uid="{00000000-0005-0000-0000-0000A8360000}"/>
    <cellStyle name="Normal 4 2 2 2 3 3 2" xfId="13490" xr:uid="{00000000-0005-0000-0000-0000A9360000}"/>
    <cellStyle name="Normal 4 2 2 2 3 3 2 2" xfId="43821" xr:uid="{00000000-0005-0000-0000-0000AA360000}"/>
    <cellStyle name="Normal 4 2 2 2 3 3 2 3" xfId="28588" xr:uid="{00000000-0005-0000-0000-0000AB360000}"/>
    <cellStyle name="Normal 4 2 2 2 3 3 3" xfId="8470" xr:uid="{00000000-0005-0000-0000-0000AC360000}"/>
    <cellStyle name="Normal 4 2 2 2 3 3 3 2" xfId="38804" xr:uid="{00000000-0005-0000-0000-0000AD360000}"/>
    <cellStyle name="Normal 4 2 2 2 3 3 3 3" xfId="23571" xr:uid="{00000000-0005-0000-0000-0000AE360000}"/>
    <cellStyle name="Normal 4 2 2 2 3 3 4" xfId="33791" xr:uid="{00000000-0005-0000-0000-0000AF360000}"/>
    <cellStyle name="Normal 4 2 2 2 3 3 5" xfId="18558" xr:uid="{00000000-0005-0000-0000-0000B0360000}"/>
    <cellStyle name="Normal 4 2 2 2 3 4" xfId="5109" xr:uid="{00000000-0005-0000-0000-0000B1360000}"/>
    <cellStyle name="Normal 4 2 2 2 3 4 2" xfId="15161" xr:uid="{00000000-0005-0000-0000-0000B2360000}"/>
    <cellStyle name="Normal 4 2 2 2 3 4 2 2" xfId="45492" xr:uid="{00000000-0005-0000-0000-0000B3360000}"/>
    <cellStyle name="Normal 4 2 2 2 3 4 2 3" xfId="30259" xr:uid="{00000000-0005-0000-0000-0000B4360000}"/>
    <cellStyle name="Normal 4 2 2 2 3 4 3" xfId="10141" xr:uid="{00000000-0005-0000-0000-0000B5360000}"/>
    <cellStyle name="Normal 4 2 2 2 3 4 3 2" xfId="40475" xr:uid="{00000000-0005-0000-0000-0000B6360000}"/>
    <cellStyle name="Normal 4 2 2 2 3 4 3 3" xfId="25242" xr:uid="{00000000-0005-0000-0000-0000B7360000}"/>
    <cellStyle name="Normal 4 2 2 2 3 4 4" xfId="35462" xr:uid="{00000000-0005-0000-0000-0000B8360000}"/>
    <cellStyle name="Normal 4 2 2 2 3 4 5" xfId="20229" xr:uid="{00000000-0005-0000-0000-0000B9360000}"/>
    <cellStyle name="Normal 4 2 2 2 3 5" xfId="11819" xr:uid="{00000000-0005-0000-0000-0000BA360000}"/>
    <cellStyle name="Normal 4 2 2 2 3 5 2" xfId="42150" xr:uid="{00000000-0005-0000-0000-0000BB360000}"/>
    <cellStyle name="Normal 4 2 2 2 3 5 3" xfId="26917" xr:uid="{00000000-0005-0000-0000-0000BC360000}"/>
    <cellStyle name="Normal 4 2 2 2 3 6" xfId="6798" xr:uid="{00000000-0005-0000-0000-0000BD360000}"/>
    <cellStyle name="Normal 4 2 2 2 3 6 2" xfId="37133" xr:uid="{00000000-0005-0000-0000-0000BE360000}"/>
    <cellStyle name="Normal 4 2 2 2 3 6 3" xfId="21900" xr:uid="{00000000-0005-0000-0000-0000BF360000}"/>
    <cellStyle name="Normal 4 2 2 2 3 7" xfId="32121" xr:uid="{00000000-0005-0000-0000-0000C0360000}"/>
    <cellStyle name="Normal 4 2 2 2 3 8" xfId="16887" xr:uid="{00000000-0005-0000-0000-0000C1360000}"/>
    <cellStyle name="Normal 4 2 2 2 4" xfId="2145" xr:uid="{00000000-0005-0000-0000-0000C2360000}"/>
    <cellStyle name="Normal 4 2 2 2 4 2" xfId="3835" xr:uid="{00000000-0005-0000-0000-0000C3360000}"/>
    <cellStyle name="Normal 4 2 2 2 4 2 2" xfId="13908" xr:uid="{00000000-0005-0000-0000-0000C4360000}"/>
    <cellStyle name="Normal 4 2 2 2 4 2 2 2" xfId="44239" xr:uid="{00000000-0005-0000-0000-0000C5360000}"/>
    <cellStyle name="Normal 4 2 2 2 4 2 2 3" xfId="29006" xr:uid="{00000000-0005-0000-0000-0000C6360000}"/>
    <cellStyle name="Normal 4 2 2 2 4 2 3" xfId="8888" xr:uid="{00000000-0005-0000-0000-0000C7360000}"/>
    <cellStyle name="Normal 4 2 2 2 4 2 3 2" xfId="39222" xr:uid="{00000000-0005-0000-0000-0000C8360000}"/>
    <cellStyle name="Normal 4 2 2 2 4 2 3 3" xfId="23989" xr:uid="{00000000-0005-0000-0000-0000C9360000}"/>
    <cellStyle name="Normal 4 2 2 2 4 2 4" xfId="34209" xr:uid="{00000000-0005-0000-0000-0000CA360000}"/>
    <cellStyle name="Normal 4 2 2 2 4 2 5" xfId="18976" xr:uid="{00000000-0005-0000-0000-0000CB360000}"/>
    <cellStyle name="Normal 4 2 2 2 4 3" xfId="5527" xr:uid="{00000000-0005-0000-0000-0000CC360000}"/>
    <cellStyle name="Normal 4 2 2 2 4 3 2" xfId="15579" xr:uid="{00000000-0005-0000-0000-0000CD360000}"/>
    <cellStyle name="Normal 4 2 2 2 4 3 2 2" xfId="45910" xr:uid="{00000000-0005-0000-0000-0000CE360000}"/>
    <cellStyle name="Normal 4 2 2 2 4 3 2 3" xfId="30677" xr:uid="{00000000-0005-0000-0000-0000CF360000}"/>
    <cellStyle name="Normal 4 2 2 2 4 3 3" xfId="10559" xr:uid="{00000000-0005-0000-0000-0000D0360000}"/>
    <cellStyle name="Normal 4 2 2 2 4 3 3 2" xfId="40893" xr:uid="{00000000-0005-0000-0000-0000D1360000}"/>
    <cellStyle name="Normal 4 2 2 2 4 3 3 3" xfId="25660" xr:uid="{00000000-0005-0000-0000-0000D2360000}"/>
    <cellStyle name="Normal 4 2 2 2 4 3 4" xfId="35880" xr:uid="{00000000-0005-0000-0000-0000D3360000}"/>
    <cellStyle name="Normal 4 2 2 2 4 3 5" xfId="20647" xr:uid="{00000000-0005-0000-0000-0000D4360000}"/>
    <cellStyle name="Normal 4 2 2 2 4 4" xfId="12237" xr:uid="{00000000-0005-0000-0000-0000D5360000}"/>
    <cellStyle name="Normal 4 2 2 2 4 4 2" xfId="42568" xr:uid="{00000000-0005-0000-0000-0000D6360000}"/>
    <cellStyle name="Normal 4 2 2 2 4 4 3" xfId="27335" xr:uid="{00000000-0005-0000-0000-0000D7360000}"/>
    <cellStyle name="Normal 4 2 2 2 4 5" xfId="7216" xr:uid="{00000000-0005-0000-0000-0000D8360000}"/>
    <cellStyle name="Normal 4 2 2 2 4 5 2" xfId="37551" xr:uid="{00000000-0005-0000-0000-0000D9360000}"/>
    <cellStyle name="Normal 4 2 2 2 4 5 3" xfId="22318" xr:uid="{00000000-0005-0000-0000-0000DA360000}"/>
    <cellStyle name="Normal 4 2 2 2 4 6" xfId="32539" xr:uid="{00000000-0005-0000-0000-0000DB360000}"/>
    <cellStyle name="Normal 4 2 2 2 4 7" xfId="17305" xr:uid="{00000000-0005-0000-0000-0000DC360000}"/>
    <cellStyle name="Normal 4 2 2 2 5" xfId="2998" xr:uid="{00000000-0005-0000-0000-0000DD360000}"/>
    <cellStyle name="Normal 4 2 2 2 5 2" xfId="13072" xr:uid="{00000000-0005-0000-0000-0000DE360000}"/>
    <cellStyle name="Normal 4 2 2 2 5 2 2" xfId="43403" xr:uid="{00000000-0005-0000-0000-0000DF360000}"/>
    <cellStyle name="Normal 4 2 2 2 5 2 3" xfId="28170" xr:uid="{00000000-0005-0000-0000-0000E0360000}"/>
    <cellStyle name="Normal 4 2 2 2 5 3" xfId="8052" xr:uid="{00000000-0005-0000-0000-0000E1360000}"/>
    <cellStyle name="Normal 4 2 2 2 5 3 2" xfId="38386" xr:uid="{00000000-0005-0000-0000-0000E2360000}"/>
    <cellStyle name="Normal 4 2 2 2 5 3 3" xfId="23153" xr:uid="{00000000-0005-0000-0000-0000E3360000}"/>
    <cellStyle name="Normal 4 2 2 2 5 4" xfId="33373" xr:uid="{00000000-0005-0000-0000-0000E4360000}"/>
    <cellStyle name="Normal 4 2 2 2 5 5" xfId="18140" xr:uid="{00000000-0005-0000-0000-0000E5360000}"/>
    <cellStyle name="Normal 4 2 2 2 6" xfId="4691" xr:uid="{00000000-0005-0000-0000-0000E6360000}"/>
    <cellStyle name="Normal 4 2 2 2 6 2" xfId="14743" xr:uid="{00000000-0005-0000-0000-0000E7360000}"/>
    <cellStyle name="Normal 4 2 2 2 6 2 2" xfId="45074" xr:uid="{00000000-0005-0000-0000-0000E8360000}"/>
    <cellStyle name="Normal 4 2 2 2 6 2 3" xfId="29841" xr:uid="{00000000-0005-0000-0000-0000E9360000}"/>
    <cellStyle name="Normal 4 2 2 2 6 3" xfId="9723" xr:uid="{00000000-0005-0000-0000-0000EA360000}"/>
    <cellStyle name="Normal 4 2 2 2 6 3 2" xfId="40057" xr:uid="{00000000-0005-0000-0000-0000EB360000}"/>
    <cellStyle name="Normal 4 2 2 2 6 3 3" xfId="24824" xr:uid="{00000000-0005-0000-0000-0000EC360000}"/>
    <cellStyle name="Normal 4 2 2 2 6 4" xfId="35044" xr:uid="{00000000-0005-0000-0000-0000ED360000}"/>
    <cellStyle name="Normal 4 2 2 2 6 5" xfId="19811" xr:uid="{00000000-0005-0000-0000-0000EE360000}"/>
    <cellStyle name="Normal 4 2 2 2 7" xfId="11401" xr:uid="{00000000-0005-0000-0000-0000EF360000}"/>
    <cellStyle name="Normal 4 2 2 2 7 2" xfId="41732" xr:uid="{00000000-0005-0000-0000-0000F0360000}"/>
    <cellStyle name="Normal 4 2 2 2 7 3" xfId="26499" xr:uid="{00000000-0005-0000-0000-0000F1360000}"/>
    <cellStyle name="Normal 4 2 2 2 8" xfId="6380" xr:uid="{00000000-0005-0000-0000-0000F2360000}"/>
    <cellStyle name="Normal 4 2 2 2 8 2" xfId="36715" xr:uid="{00000000-0005-0000-0000-0000F3360000}"/>
    <cellStyle name="Normal 4 2 2 2 8 3" xfId="21482" xr:uid="{00000000-0005-0000-0000-0000F4360000}"/>
    <cellStyle name="Normal 4 2 2 2 9" xfId="31703" xr:uid="{00000000-0005-0000-0000-0000F5360000}"/>
    <cellStyle name="Normal 4 2 2 3" xfId="1407" xr:uid="{00000000-0005-0000-0000-0000F6360000}"/>
    <cellStyle name="Normal 4 2 2 3 2" xfId="1828" xr:uid="{00000000-0005-0000-0000-0000F7360000}"/>
    <cellStyle name="Normal 4 2 2 3 2 2" xfId="2667" xr:uid="{00000000-0005-0000-0000-0000F8360000}"/>
    <cellStyle name="Normal 4 2 2 3 2 2 2" xfId="4357" xr:uid="{00000000-0005-0000-0000-0000F9360000}"/>
    <cellStyle name="Normal 4 2 2 3 2 2 2 2" xfId="14430" xr:uid="{00000000-0005-0000-0000-0000FA360000}"/>
    <cellStyle name="Normal 4 2 2 3 2 2 2 2 2" xfId="44761" xr:uid="{00000000-0005-0000-0000-0000FB360000}"/>
    <cellStyle name="Normal 4 2 2 3 2 2 2 2 3" xfId="29528" xr:uid="{00000000-0005-0000-0000-0000FC360000}"/>
    <cellStyle name="Normal 4 2 2 3 2 2 2 3" xfId="9410" xr:uid="{00000000-0005-0000-0000-0000FD360000}"/>
    <cellStyle name="Normal 4 2 2 3 2 2 2 3 2" xfId="39744" xr:uid="{00000000-0005-0000-0000-0000FE360000}"/>
    <cellStyle name="Normal 4 2 2 3 2 2 2 3 3" xfId="24511" xr:uid="{00000000-0005-0000-0000-0000FF360000}"/>
    <cellStyle name="Normal 4 2 2 3 2 2 2 4" xfId="34731" xr:uid="{00000000-0005-0000-0000-000000370000}"/>
    <cellStyle name="Normal 4 2 2 3 2 2 2 5" xfId="19498" xr:uid="{00000000-0005-0000-0000-000001370000}"/>
    <cellStyle name="Normal 4 2 2 3 2 2 3" xfId="6049" xr:uid="{00000000-0005-0000-0000-000002370000}"/>
    <cellStyle name="Normal 4 2 2 3 2 2 3 2" xfId="16101" xr:uid="{00000000-0005-0000-0000-000003370000}"/>
    <cellStyle name="Normal 4 2 2 3 2 2 3 2 2" xfId="46432" xr:uid="{00000000-0005-0000-0000-000004370000}"/>
    <cellStyle name="Normal 4 2 2 3 2 2 3 2 3" xfId="31199" xr:uid="{00000000-0005-0000-0000-000005370000}"/>
    <cellStyle name="Normal 4 2 2 3 2 2 3 3" xfId="11081" xr:uid="{00000000-0005-0000-0000-000006370000}"/>
    <cellStyle name="Normal 4 2 2 3 2 2 3 3 2" xfId="41415" xr:uid="{00000000-0005-0000-0000-000007370000}"/>
    <cellStyle name="Normal 4 2 2 3 2 2 3 3 3" xfId="26182" xr:uid="{00000000-0005-0000-0000-000008370000}"/>
    <cellStyle name="Normal 4 2 2 3 2 2 3 4" xfId="36402" xr:uid="{00000000-0005-0000-0000-000009370000}"/>
    <cellStyle name="Normal 4 2 2 3 2 2 3 5" xfId="21169" xr:uid="{00000000-0005-0000-0000-00000A370000}"/>
    <cellStyle name="Normal 4 2 2 3 2 2 4" xfId="12759" xr:uid="{00000000-0005-0000-0000-00000B370000}"/>
    <cellStyle name="Normal 4 2 2 3 2 2 4 2" xfId="43090" xr:uid="{00000000-0005-0000-0000-00000C370000}"/>
    <cellStyle name="Normal 4 2 2 3 2 2 4 3" xfId="27857" xr:uid="{00000000-0005-0000-0000-00000D370000}"/>
    <cellStyle name="Normal 4 2 2 3 2 2 5" xfId="7738" xr:uid="{00000000-0005-0000-0000-00000E370000}"/>
    <cellStyle name="Normal 4 2 2 3 2 2 5 2" xfId="38073" xr:uid="{00000000-0005-0000-0000-00000F370000}"/>
    <cellStyle name="Normal 4 2 2 3 2 2 5 3" xfId="22840" xr:uid="{00000000-0005-0000-0000-000010370000}"/>
    <cellStyle name="Normal 4 2 2 3 2 2 6" xfId="33061" xr:uid="{00000000-0005-0000-0000-000011370000}"/>
    <cellStyle name="Normal 4 2 2 3 2 2 7" xfId="17827" xr:uid="{00000000-0005-0000-0000-000012370000}"/>
    <cellStyle name="Normal 4 2 2 3 2 3" xfId="3520" xr:uid="{00000000-0005-0000-0000-000013370000}"/>
    <cellStyle name="Normal 4 2 2 3 2 3 2" xfId="13594" xr:uid="{00000000-0005-0000-0000-000014370000}"/>
    <cellStyle name="Normal 4 2 2 3 2 3 2 2" xfId="43925" xr:uid="{00000000-0005-0000-0000-000015370000}"/>
    <cellStyle name="Normal 4 2 2 3 2 3 2 3" xfId="28692" xr:uid="{00000000-0005-0000-0000-000016370000}"/>
    <cellStyle name="Normal 4 2 2 3 2 3 3" xfId="8574" xr:uid="{00000000-0005-0000-0000-000017370000}"/>
    <cellStyle name="Normal 4 2 2 3 2 3 3 2" xfId="38908" xr:uid="{00000000-0005-0000-0000-000018370000}"/>
    <cellStyle name="Normal 4 2 2 3 2 3 3 3" xfId="23675" xr:uid="{00000000-0005-0000-0000-000019370000}"/>
    <cellStyle name="Normal 4 2 2 3 2 3 4" xfId="33895" xr:uid="{00000000-0005-0000-0000-00001A370000}"/>
    <cellStyle name="Normal 4 2 2 3 2 3 5" xfId="18662" xr:uid="{00000000-0005-0000-0000-00001B370000}"/>
    <cellStyle name="Normal 4 2 2 3 2 4" xfId="5213" xr:uid="{00000000-0005-0000-0000-00001C370000}"/>
    <cellStyle name="Normal 4 2 2 3 2 4 2" xfId="15265" xr:uid="{00000000-0005-0000-0000-00001D370000}"/>
    <cellStyle name="Normal 4 2 2 3 2 4 2 2" xfId="45596" xr:uid="{00000000-0005-0000-0000-00001E370000}"/>
    <cellStyle name="Normal 4 2 2 3 2 4 2 3" xfId="30363" xr:uid="{00000000-0005-0000-0000-00001F370000}"/>
    <cellStyle name="Normal 4 2 2 3 2 4 3" xfId="10245" xr:uid="{00000000-0005-0000-0000-000020370000}"/>
    <cellStyle name="Normal 4 2 2 3 2 4 3 2" xfId="40579" xr:uid="{00000000-0005-0000-0000-000021370000}"/>
    <cellStyle name="Normal 4 2 2 3 2 4 3 3" xfId="25346" xr:uid="{00000000-0005-0000-0000-000022370000}"/>
    <cellStyle name="Normal 4 2 2 3 2 4 4" xfId="35566" xr:uid="{00000000-0005-0000-0000-000023370000}"/>
    <cellStyle name="Normal 4 2 2 3 2 4 5" xfId="20333" xr:uid="{00000000-0005-0000-0000-000024370000}"/>
    <cellStyle name="Normal 4 2 2 3 2 5" xfId="11923" xr:uid="{00000000-0005-0000-0000-000025370000}"/>
    <cellStyle name="Normal 4 2 2 3 2 5 2" xfId="42254" xr:uid="{00000000-0005-0000-0000-000026370000}"/>
    <cellStyle name="Normal 4 2 2 3 2 5 3" xfId="27021" xr:uid="{00000000-0005-0000-0000-000027370000}"/>
    <cellStyle name="Normal 4 2 2 3 2 6" xfId="6902" xr:uid="{00000000-0005-0000-0000-000028370000}"/>
    <cellStyle name="Normal 4 2 2 3 2 6 2" xfId="37237" xr:uid="{00000000-0005-0000-0000-000029370000}"/>
    <cellStyle name="Normal 4 2 2 3 2 6 3" xfId="22004" xr:uid="{00000000-0005-0000-0000-00002A370000}"/>
    <cellStyle name="Normal 4 2 2 3 2 7" xfId="32225" xr:uid="{00000000-0005-0000-0000-00002B370000}"/>
    <cellStyle name="Normal 4 2 2 3 2 8" xfId="16991" xr:uid="{00000000-0005-0000-0000-00002C370000}"/>
    <cellStyle name="Normal 4 2 2 3 3" xfId="2249" xr:uid="{00000000-0005-0000-0000-00002D370000}"/>
    <cellStyle name="Normal 4 2 2 3 3 2" xfId="3939" xr:uid="{00000000-0005-0000-0000-00002E370000}"/>
    <cellStyle name="Normal 4 2 2 3 3 2 2" xfId="14012" xr:uid="{00000000-0005-0000-0000-00002F370000}"/>
    <cellStyle name="Normal 4 2 2 3 3 2 2 2" xfId="44343" xr:uid="{00000000-0005-0000-0000-000030370000}"/>
    <cellStyle name="Normal 4 2 2 3 3 2 2 3" xfId="29110" xr:uid="{00000000-0005-0000-0000-000031370000}"/>
    <cellStyle name="Normal 4 2 2 3 3 2 3" xfId="8992" xr:uid="{00000000-0005-0000-0000-000032370000}"/>
    <cellStyle name="Normal 4 2 2 3 3 2 3 2" xfId="39326" xr:uid="{00000000-0005-0000-0000-000033370000}"/>
    <cellStyle name="Normal 4 2 2 3 3 2 3 3" xfId="24093" xr:uid="{00000000-0005-0000-0000-000034370000}"/>
    <cellStyle name="Normal 4 2 2 3 3 2 4" xfId="34313" xr:uid="{00000000-0005-0000-0000-000035370000}"/>
    <cellStyle name="Normal 4 2 2 3 3 2 5" xfId="19080" xr:uid="{00000000-0005-0000-0000-000036370000}"/>
    <cellStyle name="Normal 4 2 2 3 3 3" xfId="5631" xr:uid="{00000000-0005-0000-0000-000037370000}"/>
    <cellStyle name="Normal 4 2 2 3 3 3 2" xfId="15683" xr:uid="{00000000-0005-0000-0000-000038370000}"/>
    <cellStyle name="Normal 4 2 2 3 3 3 2 2" xfId="46014" xr:uid="{00000000-0005-0000-0000-000039370000}"/>
    <cellStyle name="Normal 4 2 2 3 3 3 2 3" xfId="30781" xr:uid="{00000000-0005-0000-0000-00003A370000}"/>
    <cellStyle name="Normal 4 2 2 3 3 3 3" xfId="10663" xr:uid="{00000000-0005-0000-0000-00003B370000}"/>
    <cellStyle name="Normal 4 2 2 3 3 3 3 2" xfId="40997" xr:uid="{00000000-0005-0000-0000-00003C370000}"/>
    <cellStyle name="Normal 4 2 2 3 3 3 3 3" xfId="25764" xr:uid="{00000000-0005-0000-0000-00003D370000}"/>
    <cellStyle name="Normal 4 2 2 3 3 3 4" xfId="35984" xr:uid="{00000000-0005-0000-0000-00003E370000}"/>
    <cellStyle name="Normal 4 2 2 3 3 3 5" xfId="20751" xr:uid="{00000000-0005-0000-0000-00003F370000}"/>
    <cellStyle name="Normal 4 2 2 3 3 4" xfId="12341" xr:uid="{00000000-0005-0000-0000-000040370000}"/>
    <cellStyle name="Normal 4 2 2 3 3 4 2" xfId="42672" xr:uid="{00000000-0005-0000-0000-000041370000}"/>
    <cellStyle name="Normal 4 2 2 3 3 4 3" xfId="27439" xr:uid="{00000000-0005-0000-0000-000042370000}"/>
    <cellStyle name="Normal 4 2 2 3 3 5" xfId="7320" xr:uid="{00000000-0005-0000-0000-000043370000}"/>
    <cellStyle name="Normal 4 2 2 3 3 5 2" xfId="37655" xr:uid="{00000000-0005-0000-0000-000044370000}"/>
    <cellStyle name="Normal 4 2 2 3 3 5 3" xfId="22422" xr:uid="{00000000-0005-0000-0000-000045370000}"/>
    <cellStyle name="Normal 4 2 2 3 3 6" xfId="32643" xr:uid="{00000000-0005-0000-0000-000046370000}"/>
    <cellStyle name="Normal 4 2 2 3 3 7" xfId="17409" xr:uid="{00000000-0005-0000-0000-000047370000}"/>
    <cellStyle name="Normal 4 2 2 3 4" xfId="3102" xr:uid="{00000000-0005-0000-0000-000048370000}"/>
    <cellStyle name="Normal 4 2 2 3 4 2" xfId="13176" xr:uid="{00000000-0005-0000-0000-000049370000}"/>
    <cellStyle name="Normal 4 2 2 3 4 2 2" xfId="43507" xr:uid="{00000000-0005-0000-0000-00004A370000}"/>
    <cellStyle name="Normal 4 2 2 3 4 2 3" xfId="28274" xr:uid="{00000000-0005-0000-0000-00004B370000}"/>
    <cellStyle name="Normal 4 2 2 3 4 3" xfId="8156" xr:uid="{00000000-0005-0000-0000-00004C370000}"/>
    <cellStyle name="Normal 4 2 2 3 4 3 2" xfId="38490" xr:uid="{00000000-0005-0000-0000-00004D370000}"/>
    <cellStyle name="Normal 4 2 2 3 4 3 3" xfId="23257" xr:uid="{00000000-0005-0000-0000-00004E370000}"/>
    <cellStyle name="Normal 4 2 2 3 4 4" xfId="33477" xr:uid="{00000000-0005-0000-0000-00004F370000}"/>
    <cellStyle name="Normal 4 2 2 3 4 5" xfId="18244" xr:uid="{00000000-0005-0000-0000-000050370000}"/>
    <cellStyle name="Normal 4 2 2 3 5" xfId="4795" xr:uid="{00000000-0005-0000-0000-000051370000}"/>
    <cellStyle name="Normal 4 2 2 3 5 2" xfId="14847" xr:uid="{00000000-0005-0000-0000-000052370000}"/>
    <cellStyle name="Normal 4 2 2 3 5 2 2" xfId="45178" xr:uid="{00000000-0005-0000-0000-000053370000}"/>
    <cellStyle name="Normal 4 2 2 3 5 2 3" xfId="29945" xr:uid="{00000000-0005-0000-0000-000054370000}"/>
    <cellStyle name="Normal 4 2 2 3 5 3" xfId="9827" xr:uid="{00000000-0005-0000-0000-000055370000}"/>
    <cellStyle name="Normal 4 2 2 3 5 3 2" xfId="40161" xr:uid="{00000000-0005-0000-0000-000056370000}"/>
    <cellStyle name="Normal 4 2 2 3 5 3 3" xfId="24928" xr:uid="{00000000-0005-0000-0000-000057370000}"/>
    <cellStyle name="Normal 4 2 2 3 5 4" xfId="35148" xr:uid="{00000000-0005-0000-0000-000058370000}"/>
    <cellStyle name="Normal 4 2 2 3 5 5" xfId="19915" xr:uid="{00000000-0005-0000-0000-000059370000}"/>
    <cellStyle name="Normal 4 2 2 3 6" xfId="11505" xr:uid="{00000000-0005-0000-0000-00005A370000}"/>
    <cellStyle name="Normal 4 2 2 3 6 2" xfId="41836" xr:uid="{00000000-0005-0000-0000-00005B370000}"/>
    <cellStyle name="Normal 4 2 2 3 6 3" xfId="26603" xr:uid="{00000000-0005-0000-0000-00005C370000}"/>
    <cellStyle name="Normal 4 2 2 3 7" xfId="6484" xr:uid="{00000000-0005-0000-0000-00005D370000}"/>
    <cellStyle name="Normal 4 2 2 3 7 2" xfId="36819" xr:uid="{00000000-0005-0000-0000-00005E370000}"/>
    <cellStyle name="Normal 4 2 2 3 7 3" xfId="21586" xr:uid="{00000000-0005-0000-0000-00005F370000}"/>
    <cellStyle name="Normal 4 2 2 3 8" xfId="31807" xr:uid="{00000000-0005-0000-0000-000060370000}"/>
    <cellStyle name="Normal 4 2 2 3 9" xfId="16573" xr:uid="{00000000-0005-0000-0000-000061370000}"/>
    <cellStyle name="Normal 4 2 2 4" xfId="1620" xr:uid="{00000000-0005-0000-0000-000062370000}"/>
    <cellStyle name="Normal 4 2 2 4 2" xfId="2459" xr:uid="{00000000-0005-0000-0000-000063370000}"/>
    <cellStyle name="Normal 4 2 2 4 2 2" xfId="4149" xr:uid="{00000000-0005-0000-0000-000064370000}"/>
    <cellStyle name="Normal 4 2 2 4 2 2 2" xfId="14222" xr:uid="{00000000-0005-0000-0000-000065370000}"/>
    <cellStyle name="Normal 4 2 2 4 2 2 2 2" xfId="44553" xr:uid="{00000000-0005-0000-0000-000066370000}"/>
    <cellStyle name="Normal 4 2 2 4 2 2 2 3" xfId="29320" xr:uid="{00000000-0005-0000-0000-000067370000}"/>
    <cellStyle name="Normal 4 2 2 4 2 2 3" xfId="9202" xr:uid="{00000000-0005-0000-0000-000068370000}"/>
    <cellStyle name="Normal 4 2 2 4 2 2 3 2" xfId="39536" xr:uid="{00000000-0005-0000-0000-000069370000}"/>
    <cellStyle name="Normal 4 2 2 4 2 2 3 3" xfId="24303" xr:uid="{00000000-0005-0000-0000-00006A370000}"/>
    <cellStyle name="Normal 4 2 2 4 2 2 4" xfId="34523" xr:uid="{00000000-0005-0000-0000-00006B370000}"/>
    <cellStyle name="Normal 4 2 2 4 2 2 5" xfId="19290" xr:uid="{00000000-0005-0000-0000-00006C370000}"/>
    <cellStyle name="Normal 4 2 2 4 2 3" xfId="5841" xr:uid="{00000000-0005-0000-0000-00006D370000}"/>
    <cellStyle name="Normal 4 2 2 4 2 3 2" xfId="15893" xr:uid="{00000000-0005-0000-0000-00006E370000}"/>
    <cellStyle name="Normal 4 2 2 4 2 3 2 2" xfId="46224" xr:uid="{00000000-0005-0000-0000-00006F370000}"/>
    <cellStyle name="Normal 4 2 2 4 2 3 2 3" xfId="30991" xr:uid="{00000000-0005-0000-0000-000070370000}"/>
    <cellStyle name="Normal 4 2 2 4 2 3 3" xfId="10873" xr:uid="{00000000-0005-0000-0000-000071370000}"/>
    <cellStyle name="Normal 4 2 2 4 2 3 3 2" xfId="41207" xr:uid="{00000000-0005-0000-0000-000072370000}"/>
    <cellStyle name="Normal 4 2 2 4 2 3 3 3" xfId="25974" xr:uid="{00000000-0005-0000-0000-000073370000}"/>
    <cellStyle name="Normal 4 2 2 4 2 3 4" xfId="36194" xr:uid="{00000000-0005-0000-0000-000074370000}"/>
    <cellStyle name="Normal 4 2 2 4 2 3 5" xfId="20961" xr:uid="{00000000-0005-0000-0000-000075370000}"/>
    <cellStyle name="Normal 4 2 2 4 2 4" xfId="12551" xr:uid="{00000000-0005-0000-0000-000076370000}"/>
    <cellStyle name="Normal 4 2 2 4 2 4 2" xfId="42882" xr:uid="{00000000-0005-0000-0000-000077370000}"/>
    <cellStyle name="Normal 4 2 2 4 2 4 3" xfId="27649" xr:uid="{00000000-0005-0000-0000-000078370000}"/>
    <cellStyle name="Normal 4 2 2 4 2 5" xfId="7530" xr:uid="{00000000-0005-0000-0000-000079370000}"/>
    <cellStyle name="Normal 4 2 2 4 2 5 2" xfId="37865" xr:uid="{00000000-0005-0000-0000-00007A370000}"/>
    <cellStyle name="Normal 4 2 2 4 2 5 3" xfId="22632" xr:uid="{00000000-0005-0000-0000-00007B370000}"/>
    <cellStyle name="Normal 4 2 2 4 2 6" xfId="32853" xr:uid="{00000000-0005-0000-0000-00007C370000}"/>
    <cellStyle name="Normal 4 2 2 4 2 7" xfId="17619" xr:uid="{00000000-0005-0000-0000-00007D370000}"/>
    <cellStyle name="Normal 4 2 2 4 3" xfId="3312" xr:uid="{00000000-0005-0000-0000-00007E370000}"/>
    <cellStyle name="Normal 4 2 2 4 3 2" xfId="13386" xr:uid="{00000000-0005-0000-0000-00007F370000}"/>
    <cellStyle name="Normal 4 2 2 4 3 2 2" xfId="43717" xr:uid="{00000000-0005-0000-0000-000080370000}"/>
    <cellStyle name="Normal 4 2 2 4 3 2 3" xfId="28484" xr:uid="{00000000-0005-0000-0000-000081370000}"/>
    <cellStyle name="Normal 4 2 2 4 3 3" xfId="8366" xr:uid="{00000000-0005-0000-0000-000082370000}"/>
    <cellStyle name="Normal 4 2 2 4 3 3 2" xfId="38700" xr:uid="{00000000-0005-0000-0000-000083370000}"/>
    <cellStyle name="Normal 4 2 2 4 3 3 3" xfId="23467" xr:uid="{00000000-0005-0000-0000-000084370000}"/>
    <cellStyle name="Normal 4 2 2 4 3 4" xfId="33687" xr:uid="{00000000-0005-0000-0000-000085370000}"/>
    <cellStyle name="Normal 4 2 2 4 3 5" xfId="18454" xr:uid="{00000000-0005-0000-0000-000086370000}"/>
    <cellStyle name="Normal 4 2 2 4 4" xfId="5005" xr:uid="{00000000-0005-0000-0000-000087370000}"/>
    <cellStyle name="Normal 4 2 2 4 4 2" xfId="15057" xr:uid="{00000000-0005-0000-0000-000088370000}"/>
    <cellStyle name="Normal 4 2 2 4 4 2 2" xfId="45388" xr:uid="{00000000-0005-0000-0000-000089370000}"/>
    <cellStyle name="Normal 4 2 2 4 4 2 3" xfId="30155" xr:uid="{00000000-0005-0000-0000-00008A370000}"/>
    <cellStyle name="Normal 4 2 2 4 4 3" xfId="10037" xr:uid="{00000000-0005-0000-0000-00008B370000}"/>
    <cellStyle name="Normal 4 2 2 4 4 3 2" xfId="40371" xr:uid="{00000000-0005-0000-0000-00008C370000}"/>
    <cellStyle name="Normal 4 2 2 4 4 3 3" xfId="25138" xr:uid="{00000000-0005-0000-0000-00008D370000}"/>
    <cellStyle name="Normal 4 2 2 4 4 4" xfId="35358" xr:uid="{00000000-0005-0000-0000-00008E370000}"/>
    <cellStyle name="Normal 4 2 2 4 4 5" xfId="20125" xr:uid="{00000000-0005-0000-0000-00008F370000}"/>
    <cellStyle name="Normal 4 2 2 4 5" xfId="11715" xr:uid="{00000000-0005-0000-0000-000090370000}"/>
    <cellStyle name="Normal 4 2 2 4 5 2" xfId="42046" xr:uid="{00000000-0005-0000-0000-000091370000}"/>
    <cellStyle name="Normal 4 2 2 4 5 3" xfId="26813" xr:uid="{00000000-0005-0000-0000-000092370000}"/>
    <cellStyle name="Normal 4 2 2 4 6" xfId="6694" xr:uid="{00000000-0005-0000-0000-000093370000}"/>
    <cellStyle name="Normal 4 2 2 4 6 2" xfId="37029" xr:uid="{00000000-0005-0000-0000-000094370000}"/>
    <cellStyle name="Normal 4 2 2 4 6 3" xfId="21796" xr:uid="{00000000-0005-0000-0000-000095370000}"/>
    <cellStyle name="Normal 4 2 2 4 7" xfId="32017" xr:uid="{00000000-0005-0000-0000-000096370000}"/>
    <cellStyle name="Normal 4 2 2 4 8" xfId="16783" xr:uid="{00000000-0005-0000-0000-000097370000}"/>
    <cellStyle name="Normal 4 2 2 5" xfId="2041" xr:uid="{00000000-0005-0000-0000-000098370000}"/>
    <cellStyle name="Normal 4 2 2 5 2" xfId="3731" xr:uid="{00000000-0005-0000-0000-000099370000}"/>
    <cellStyle name="Normal 4 2 2 5 2 2" xfId="13804" xr:uid="{00000000-0005-0000-0000-00009A370000}"/>
    <cellStyle name="Normal 4 2 2 5 2 2 2" xfId="44135" xr:uid="{00000000-0005-0000-0000-00009B370000}"/>
    <cellStyle name="Normal 4 2 2 5 2 2 3" xfId="28902" xr:uid="{00000000-0005-0000-0000-00009C370000}"/>
    <cellStyle name="Normal 4 2 2 5 2 3" xfId="8784" xr:uid="{00000000-0005-0000-0000-00009D370000}"/>
    <cellStyle name="Normal 4 2 2 5 2 3 2" xfId="39118" xr:uid="{00000000-0005-0000-0000-00009E370000}"/>
    <cellStyle name="Normal 4 2 2 5 2 3 3" xfId="23885" xr:uid="{00000000-0005-0000-0000-00009F370000}"/>
    <cellStyle name="Normal 4 2 2 5 2 4" xfId="34105" xr:uid="{00000000-0005-0000-0000-0000A0370000}"/>
    <cellStyle name="Normal 4 2 2 5 2 5" xfId="18872" xr:uid="{00000000-0005-0000-0000-0000A1370000}"/>
    <cellStyle name="Normal 4 2 2 5 3" xfId="5423" xr:uid="{00000000-0005-0000-0000-0000A2370000}"/>
    <cellStyle name="Normal 4 2 2 5 3 2" xfId="15475" xr:uid="{00000000-0005-0000-0000-0000A3370000}"/>
    <cellStyle name="Normal 4 2 2 5 3 2 2" xfId="45806" xr:uid="{00000000-0005-0000-0000-0000A4370000}"/>
    <cellStyle name="Normal 4 2 2 5 3 2 3" xfId="30573" xr:uid="{00000000-0005-0000-0000-0000A5370000}"/>
    <cellStyle name="Normal 4 2 2 5 3 3" xfId="10455" xr:uid="{00000000-0005-0000-0000-0000A6370000}"/>
    <cellStyle name="Normal 4 2 2 5 3 3 2" xfId="40789" xr:uid="{00000000-0005-0000-0000-0000A7370000}"/>
    <cellStyle name="Normal 4 2 2 5 3 3 3" xfId="25556" xr:uid="{00000000-0005-0000-0000-0000A8370000}"/>
    <cellStyle name="Normal 4 2 2 5 3 4" xfId="35776" xr:uid="{00000000-0005-0000-0000-0000A9370000}"/>
    <cellStyle name="Normal 4 2 2 5 3 5" xfId="20543" xr:uid="{00000000-0005-0000-0000-0000AA370000}"/>
    <cellStyle name="Normal 4 2 2 5 4" xfId="12133" xr:uid="{00000000-0005-0000-0000-0000AB370000}"/>
    <cellStyle name="Normal 4 2 2 5 4 2" xfId="42464" xr:uid="{00000000-0005-0000-0000-0000AC370000}"/>
    <cellStyle name="Normal 4 2 2 5 4 3" xfId="27231" xr:uid="{00000000-0005-0000-0000-0000AD370000}"/>
    <cellStyle name="Normal 4 2 2 5 5" xfId="7112" xr:uid="{00000000-0005-0000-0000-0000AE370000}"/>
    <cellStyle name="Normal 4 2 2 5 5 2" xfId="37447" xr:uid="{00000000-0005-0000-0000-0000AF370000}"/>
    <cellStyle name="Normal 4 2 2 5 5 3" xfId="22214" xr:uid="{00000000-0005-0000-0000-0000B0370000}"/>
    <cellStyle name="Normal 4 2 2 5 6" xfId="32435" xr:uid="{00000000-0005-0000-0000-0000B1370000}"/>
    <cellStyle name="Normal 4 2 2 5 7" xfId="17201" xr:uid="{00000000-0005-0000-0000-0000B2370000}"/>
    <cellStyle name="Normal 4 2 2 6" xfId="2894" xr:uid="{00000000-0005-0000-0000-0000B3370000}"/>
    <cellStyle name="Normal 4 2 2 6 2" xfId="12968" xr:uid="{00000000-0005-0000-0000-0000B4370000}"/>
    <cellStyle name="Normal 4 2 2 6 2 2" xfId="43299" xr:uid="{00000000-0005-0000-0000-0000B5370000}"/>
    <cellStyle name="Normal 4 2 2 6 2 3" xfId="28066" xr:uid="{00000000-0005-0000-0000-0000B6370000}"/>
    <cellStyle name="Normal 4 2 2 6 3" xfId="7948" xr:uid="{00000000-0005-0000-0000-0000B7370000}"/>
    <cellStyle name="Normal 4 2 2 6 3 2" xfId="38282" xr:uid="{00000000-0005-0000-0000-0000B8370000}"/>
    <cellStyle name="Normal 4 2 2 6 3 3" xfId="23049" xr:uid="{00000000-0005-0000-0000-0000B9370000}"/>
    <cellStyle name="Normal 4 2 2 6 4" xfId="33269" xr:uid="{00000000-0005-0000-0000-0000BA370000}"/>
    <cellStyle name="Normal 4 2 2 6 5" xfId="18036" xr:uid="{00000000-0005-0000-0000-0000BB370000}"/>
    <cellStyle name="Normal 4 2 2 7" xfId="4587" xr:uid="{00000000-0005-0000-0000-0000BC370000}"/>
    <cellStyle name="Normal 4 2 2 7 2" xfId="14639" xr:uid="{00000000-0005-0000-0000-0000BD370000}"/>
    <cellStyle name="Normal 4 2 2 7 2 2" xfId="44970" xr:uid="{00000000-0005-0000-0000-0000BE370000}"/>
    <cellStyle name="Normal 4 2 2 7 2 3" xfId="29737" xr:uid="{00000000-0005-0000-0000-0000BF370000}"/>
    <cellStyle name="Normal 4 2 2 7 3" xfId="9619" xr:uid="{00000000-0005-0000-0000-0000C0370000}"/>
    <cellStyle name="Normal 4 2 2 7 3 2" xfId="39953" xr:uid="{00000000-0005-0000-0000-0000C1370000}"/>
    <cellStyle name="Normal 4 2 2 7 3 3" xfId="24720" xr:uid="{00000000-0005-0000-0000-0000C2370000}"/>
    <cellStyle name="Normal 4 2 2 7 4" xfId="34940" xr:uid="{00000000-0005-0000-0000-0000C3370000}"/>
    <cellStyle name="Normal 4 2 2 7 5" xfId="19707" xr:uid="{00000000-0005-0000-0000-0000C4370000}"/>
    <cellStyle name="Normal 4 2 2 8" xfId="11297" xr:uid="{00000000-0005-0000-0000-0000C5370000}"/>
    <cellStyle name="Normal 4 2 2 8 2" xfId="41628" xr:uid="{00000000-0005-0000-0000-0000C6370000}"/>
    <cellStyle name="Normal 4 2 2 8 3" xfId="26395" xr:uid="{00000000-0005-0000-0000-0000C7370000}"/>
    <cellStyle name="Normal 4 2 2 9" xfId="6276" xr:uid="{00000000-0005-0000-0000-0000C8370000}"/>
    <cellStyle name="Normal 4 2 2 9 2" xfId="36611" xr:uid="{00000000-0005-0000-0000-0000C9370000}"/>
    <cellStyle name="Normal 4 2 2 9 3" xfId="21378" xr:uid="{00000000-0005-0000-0000-0000CA370000}"/>
    <cellStyle name="Normal 4 2 3" xfId="1240" xr:uid="{00000000-0005-0000-0000-0000CB370000}"/>
    <cellStyle name="Normal 4 2 3 10" xfId="16417" xr:uid="{00000000-0005-0000-0000-0000CC370000}"/>
    <cellStyle name="Normal 4 2 3 2" xfId="1459" xr:uid="{00000000-0005-0000-0000-0000CD370000}"/>
    <cellStyle name="Normal 4 2 3 2 2" xfId="1880" xr:uid="{00000000-0005-0000-0000-0000CE370000}"/>
    <cellStyle name="Normal 4 2 3 2 2 2" xfId="2719" xr:uid="{00000000-0005-0000-0000-0000CF370000}"/>
    <cellStyle name="Normal 4 2 3 2 2 2 2" xfId="4409" xr:uid="{00000000-0005-0000-0000-0000D0370000}"/>
    <cellStyle name="Normal 4 2 3 2 2 2 2 2" xfId="14482" xr:uid="{00000000-0005-0000-0000-0000D1370000}"/>
    <cellStyle name="Normal 4 2 3 2 2 2 2 2 2" xfId="44813" xr:uid="{00000000-0005-0000-0000-0000D2370000}"/>
    <cellStyle name="Normal 4 2 3 2 2 2 2 2 3" xfId="29580" xr:uid="{00000000-0005-0000-0000-0000D3370000}"/>
    <cellStyle name="Normal 4 2 3 2 2 2 2 3" xfId="9462" xr:uid="{00000000-0005-0000-0000-0000D4370000}"/>
    <cellStyle name="Normal 4 2 3 2 2 2 2 3 2" xfId="39796" xr:uid="{00000000-0005-0000-0000-0000D5370000}"/>
    <cellStyle name="Normal 4 2 3 2 2 2 2 3 3" xfId="24563" xr:uid="{00000000-0005-0000-0000-0000D6370000}"/>
    <cellStyle name="Normal 4 2 3 2 2 2 2 4" xfId="34783" xr:uid="{00000000-0005-0000-0000-0000D7370000}"/>
    <cellStyle name="Normal 4 2 3 2 2 2 2 5" xfId="19550" xr:uid="{00000000-0005-0000-0000-0000D8370000}"/>
    <cellStyle name="Normal 4 2 3 2 2 2 3" xfId="6101" xr:uid="{00000000-0005-0000-0000-0000D9370000}"/>
    <cellStyle name="Normal 4 2 3 2 2 2 3 2" xfId="16153" xr:uid="{00000000-0005-0000-0000-0000DA370000}"/>
    <cellStyle name="Normal 4 2 3 2 2 2 3 2 2" xfId="46484" xr:uid="{00000000-0005-0000-0000-0000DB370000}"/>
    <cellStyle name="Normal 4 2 3 2 2 2 3 2 3" xfId="31251" xr:uid="{00000000-0005-0000-0000-0000DC370000}"/>
    <cellStyle name="Normal 4 2 3 2 2 2 3 3" xfId="11133" xr:uid="{00000000-0005-0000-0000-0000DD370000}"/>
    <cellStyle name="Normal 4 2 3 2 2 2 3 3 2" xfId="41467" xr:uid="{00000000-0005-0000-0000-0000DE370000}"/>
    <cellStyle name="Normal 4 2 3 2 2 2 3 3 3" xfId="26234" xr:uid="{00000000-0005-0000-0000-0000DF370000}"/>
    <cellStyle name="Normal 4 2 3 2 2 2 3 4" xfId="36454" xr:uid="{00000000-0005-0000-0000-0000E0370000}"/>
    <cellStyle name="Normal 4 2 3 2 2 2 3 5" xfId="21221" xr:uid="{00000000-0005-0000-0000-0000E1370000}"/>
    <cellStyle name="Normal 4 2 3 2 2 2 4" xfId="12811" xr:uid="{00000000-0005-0000-0000-0000E2370000}"/>
    <cellStyle name="Normal 4 2 3 2 2 2 4 2" xfId="43142" xr:uid="{00000000-0005-0000-0000-0000E3370000}"/>
    <cellStyle name="Normal 4 2 3 2 2 2 4 3" xfId="27909" xr:uid="{00000000-0005-0000-0000-0000E4370000}"/>
    <cellStyle name="Normal 4 2 3 2 2 2 5" xfId="7790" xr:uid="{00000000-0005-0000-0000-0000E5370000}"/>
    <cellStyle name="Normal 4 2 3 2 2 2 5 2" xfId="38125" xr:uid="{00000000-0005-0000-0000-0000E6370000}"/>
    <cellStyle name="Normal 4 2 3 2 2 2 5 3" xfId="22892" xr:uid="{00000000-0005-0000-0000-0000E7370000}"/>
    <cellStyle name="Normal 4 2 3 2 2 2 6" xfId="33113" xr:uid="{00000000-0005-0000-0000-0000E8370000}"/>
    <cellStyle name="Normal 4 2 3 2 2 2 7" xfId="17879" xr:uid="{00000000-0005-0000-0000-0000E9370000}"/>
    <cellStyle name="Normal 4 2 3 2 2 3" xfId="3572" xr:uid="{00000000-0005-0000-0000-0000EA370000}"/>
    <cellStyle name="Normal 4 2 3 2 2 3 2" xfId="13646" xr:uid="{00000000-0005-0000-0000-0000EB370000}"/>
    <cellStyle name="Normal 4 2 3 2 2 3 2 2" xfId="43977" xr:uid="{00000000-0005-0000-0000-0000EC370000}"/>
    <cellStyle name="Normal 4 2 3 2 2 3 2 3" xfId="28744" xr:uid="{00000000-0005-0000-0000-0000ED370000}"/>
    <cellStyle name="Normal 4 2 3 2 2 3 3" xfId="8626" xr:uid="{00000000-0005-0000-0000-0000EE370000}"/>
    <cellStyle name="Normal 4 2 3 2 2 3 3 2" xfId="38960" xr:uid="{00000000-0005-0000-0000-0000EF370000}"/>
    <cellStyle name="Normal 4 2 3 2 2 3 3 3" xfId="23727" xr:uid="{00000000-0005-0000-0000-0000F0370000}"/>
    <cellStyle name="Normal 4 2 3 2 2 3 4" xfId="33947" xr:uid="{00000000-0005-0000-0000-0000F1370000}"/>
    <cellStyle name="Normal 4 2 3 2 2 3 5" xfId="18714" xr:uid="{00000000-0005-0000-0000-0000F2370000}"/>
    <cellStyle name="Normal 4 2 3 2 2 4" xfId="5265" xr:uid="{00000000-0005-0000-0000-0000F3370000}"/>
    <cellStyle name="Normal 4 2 3 2 2 4 2" xfId="15317" xr:uid="{00000000-0005-0000-0000-0000F4370000}"/>
    <cellStyle name="Normal 4 2 3 2 2 4 2 2" xfId="45648" xr:uid="{00000000-0005-0000-0000-0000F5370000}"/>
    <cellStyle name="Normal 4 2 3 2 2 4 2 3" xfId="30415" xr:uid="{00000000-0005-0000-0000-0000F6370000}"/>
    <cellStyle name="Normal 4 2 3 2 2 4 3" xfId="10297" xr:uid="{00000000-0005-0000-0000-0000F7370000}"/>
    <cellStyle name="Normal 4 2 3 2 2 4 3 2" xfId="40631" xr:uid="{00000000-0005-0000-0000-0000F8370000}"/>
    <cellStyle name="Normal 4 2 3 2 2 4 3 3" xfId="25398" xr:uid="{00000000-0005-0000-0000-0000F9370000}"/>
    <cellStyle name="Normal 4 2 3 2 2 4 4" xfId="35618" xr:uid="{00000000-0005-0000-0000-0000FA370000}"/>
    <cellStyle name="Normal 4 2 3 2 2 4 5" xfId="20385" xr:uid="{00000000-0005-0000-0000-0000FB370000}"/>
    <cellStyle name="Normal 4 2 3 2 2 5" xfId="11975" xr:uid="{00000000-0005-0000-0000-0000FC370000}"/>
    <cellStyle name="Normal 4 2 3 2 2 5 2" xfId="42306" xr:uid="{00000000-0005-0000-0000-0000FD370000}"/>
    <cellStyle name="Normal 4 2 3 2 2 5 3" xfId="27073" xr:uid="{00000000-0005-0000-0000-0000FE370000}"/>
    <cellStyle name="Normal 4 2 3 2 2 6" xfId="6954" xr:uid="{00000000-0005-0000-0000-0000FF370000}"/>
    <cellStyle name="Normal 4 2 3 2 2 6 2" xfId="37289" xr:uid="{00000000-0005-0000-0000-000000380000}"/>
    <cellStyle name="Normal 4 2 3 2 2 6 3" xfId="22056" xr:uid="{00000000-0005-0000-0000-000001380000}"/>
    <cellStyle name="Normal 4 2 3 2 2 7" xfId="32277" xr:uid="{00000000-0005-0000-0000-000002380000}"/>
    <cellStyle name="Normal 4 2 3 2 2 8" xfId="17043" xr:uid="{00000000-0005-0000-0000-000003380000}"/>
    <cellStyle name="Normal 4 2 3 2 3" xfId="2301" xr:uid="{00000000-0005-0000-0000-000004380000}"/>
    <cellStyle name="Normal 4 2 3 2 3 2" xfId="3991" xr:uid="{00000000-0005-0000-0000-000005380000}"/>
    <cellStyle name="Normal 4 2 3 2 3 2 2" xfId="14064" xr:uid="{00000000-0005-0000-0000-000006380000}"/>
    <cellStyle name="Normal 4 2 3 2 3 2 2 2" xfId="44395" xr:uid="{00000000-0005-0000-0000-000007380000}"/>
    <cellStyle name="Normal 4 2 3 2 3 2 2 3" xfId="29162" xr:uid="{00000000-0005-0000-0000-000008380000}"/>
    <cellStyle name="Normal 4 2 3 2 3 2 3" xfId="9044" xr:uid="{00000000-0005-0000-0000-000009380000}"/>
    <cellStyle name="Normal 4 2 3 2 3 2 3 2" xfId="39378" xr:uid="{00000000-0005-0000-0000-00000A380000}"/>
    <cellStyle name="Normal 4 2 3 2 3 2 3 3" xfId="24145" xr:uid="{00000000-0005-0000-0000-00000B380000}"/>
    <cellStyle name="Normal 4 2 3 2 3 2 4" xfId="34365" xr:uid="{00000000-0005-0000-0000-00000C380000}"/>
    <cellStyle name="Normal 4 2 3 2 3 2 5" xfId="19132" xr:uid="{00000000-0005-0000-0000-00000D380000}"/>
    <cellStyle name="Normal 4 2 3 2 3 3" xfId="5683" xr:uid="{00000000-0005-0000-0000-00000E380000}"/>
    <cellStyle name="Normal 4 2 3 2 3 3 2" xfId="15735" xr:uid="{00000000-0005-0000-0000-00000F380000}"/>
    <cellStyle name="Normal 4 2 3 2 3 3 2 2" xfId="46066" xr:uid="{00000000-0005-0000-0000-000010380000}"/>
    <cellStyle name="Normal 4 2 3 2 3 3 2 3" xfId="30833" xr:uid="{00000000-0005-0000-0000-000011380000}"/>
    <cellStyle name="Normal 4 2 3 2 3 3 3" xfId="10715" xr:uid="{00000000-0005-0000-0000-000012380000}"/>
    <cellStyle name="Normal 4 2 3 2 3 3 3 2" xfId="41049" xr:uid="{00000000-0005-0000-0000-000013380000}"/>
    <cellStyle name="Normal 4 2 3 2 3 3 3 3" xfId="25816" xr:uid="{00000000-0005-0000-0000-000014380000}"/>
    <cellStyle name="Normal 4 2 3 2 3 3 4" xfId="36036" xr:uid="{00000000-0005-0000-0000-000015380000}"/>
    <cellStyle name="Normal 4 2 3 2 3 3 5" xfId="20803" xr:uid="{00000000-0005-0000-0000-000016380000}"/>
    <cellStyle name="Normal 4 2 3 2 3 4" xfId="12393" xr:uid="{00000000-0005-0000-0000-000017380000}"/>
    <cellStyle name="Normal 4 2 3 2 3 4 2" xfId="42724" xr:uid="{00000000-0005-0000-0000-000018380000}"/>
    <cellStyle name="Normal 4 2 3 2 3 4 3" xfId="27491" xr:uid="{00000000-0005-0000-0000-000019380000}"/>
    <cellStyle name="Normal 4 2 3 2 3 5" xfId="7372" xr:uid="{00000000-0005-0000-0000-00001A380000}"/>
    <cellStyle name="Normal 4 2 3 2 3 5 2" xfId="37707" xr:uid="{00000000-0005-0000-0000-00001B380000}"/>
    <cellStyle name="Normal 4 2 3 2 3 5 3" xfId="22474" xr:uid="{00000000-0005-0000-0000-00001C380000}"/>
    <cellStyle name="Normal 4 2 3 2 3 6" xfId="32695" xr:uid="{00000000-0005-0000-0000-00001D380000}"/>
    <cellStyle name="Normal 4 2 3 2 3 7" xfId="17461" xr:uid="{00000000-0005-0000-0000-00001E380000}"/>
    <cellStyle name="Normal 4 2 3 2 4" xfId="3154" xr:uid="{00000000-0005-0000-0000-00001F380000}"/>
    <cellStyle name="Normal 4 2 3 2 4 2" xfId="13228" xr:uid="{00000000-0005-0000-0000-000020380000}"/>
    <cellStyle name="Normal 4 2 3 2 4 2 2" xfId="43559" xr:uid="{00000000-0005-0000-0000-000021380000}"/>
    <cellStyle name="Normal 4 2 3 2 4 2 3" xfId="28326" xr:uid="{00000000-0005-0000-0000-000022380000}"/>
    <cellStyle name="Normal 4 2 3 2 4 3" xfId="8208" xr:uid="{00000000-0005-0000-0000-000023380000}"/>
    <cellStyle name="Normal 4 2 3 2 4 3 2" xfId="38542" xr:uid="{00000000-0005-0000-0000-000024380000}"/>
    <cellStyle name="Normal 4 2 3 2 4 3 3" xfId="23309" xr:uid="{00000000-0005-0000-0000-000025380000}"/>
    <cellStyle name="Normal 4 2 3 2 4 4" xfId="33529" xr:uid="{00000000-0005-0000-0000-000026380000}"/>
    <cellStyle name="Normal 4 2 3 2 4 5" xfId="18296" xr:uid="{00000000-0005-0000-0000-000027380000}"/>
    <cellStyle name="Normal 4 2 3 2 5" xfId="4847" xr:uid="{00000000-0005-0000-0000-000028380000}"/>
    <cellStyle name="Normal 4 2 3 2 5 2" xfId="14899" xr:uid="{00000000-0005-0000-0000-000029380000}"/>
    <cellStyle name="Normal 4 2 3 2 5 2 2" xfId="45230" xr:uid="{00000000-0005-0000-0000-00002A380000}"/>
    <cellStyle name="Normal 4 2 3 2 5 2 3" xfId="29997" xr:uid="{00000000-0005-0000-0000-00002B380000}"/>
    <cellStyle name="Normal 4 2 3 2 5 3" xfId="9879" xr:uid="{00000000-0005-0000-0000-00002C380000}"/>
    <cellStyle name="Normal 4 2 3 2 5 3 2" xfId="40213" xr:uid="{00000000-0005-0000-0000-00002D380000}"/>
    <cellStyle name="Normal 4 2 3 2 5 3 3" xfId="24980" xr:uid="{00000000-0005-0000-0000-00002E380000}"/>
    <cellStyle name="Normal 4 2 3 2 5 4" xfId="35200" xr:uid="{00000000-0005-0000-0000-00002F380000}"/>
    <cellStyle name="Normal 4 2 3 2 5 5" xfId="19967" xr:uid="{00000000-0005-0000-0000-000030380000}"/>
    <cellStyle name="Normal 4 2 3 2 6" xfId="11557" xr:uid="{00000000-0005-0000-0000-000031380000}"/>
    <cellStyle name="Normal 4 2 3 2 6 2" xfId="41888" xr:uid="{00000000-0005-0000-0000-000032380000}"/>
    <cellStyle name="Normal 4 2 3 2 6 3" xfId="26655" xr:uid="{00000000-0005-0000-0000-000033380000}"/>
    <cellStyle name="Normal 4 2 3 2 7" xfId="6536" xr:uid="{00000000-0005-0000-0000-000034380000}"/>
    <cellStyle name="Normal 4 2 3 2 7 2" xfId="36871" xr:uid="{00000000-0005-0000-0000-000035380000}"/>
    <cellStyle name="Normal 4 2 3 2 7 3" xfId="21638" xr:uid="{00000000-0005-0000-0000-000036380000}"/>
    <cellStyle name="Normal 4 2 3 2 8" xfId="31859" xr:uid="{00000000-0005-0000-0000-000037380000}"/>
    <cellStyle name="Normal 4 2 3 2 9" xfId="16625" xr:uid="{00000000-0005-0000-0000-000038380000}"/>
    <cellStyle name="Normal 4 2 3 3" xfId="1672" xr:uid="{00000000-0005-0000-0000-000039380000}"/>
    <cellStyle name="Normal 4 2 3 3 2" xfId="2511" xr:uid="{00000000-0005-0000-0000-00003A380000}"/>
    <cellStyle name="Normal 4 2 3 3 2 2" xfId="4201" xr:uid="{00000000-0005-0000-0000-00003B380000}"/>
    <cellStyle name="Normal 4 2 3 3 2 2 2" xfId="14274" xr:uid="{00000000-0005-0000-0000-00003C380000}"/>
    <cellStyle name="Normal 4 2 3 3 2 2 2 2" xfId="44605" xr:uid="{00000000-0005-0000-0000-00003D380000}"/>
    <cellStyle name="Normal 4 2 3 3 2 2 2 3" xfId="29372" xr:uid="{00000000-0005-0000-0000-00003E380000}"/>
    <cellStyle name="Normal 4 2 3 3 2 2 3" xfId="9254" xr:uid="{00000000-0005-0000-0000-00003F380000}"/>
    <cellStyle name="Normal 4 2 3 3 2 2 3 2" xfId="39588" xr:uid="{00000000-0005-0000-0000-000040380000}"/>
    <cellStyle name="Normal 4 2 3 3 2 2 3 3" xfId="24355" xr:uid="{00000000-0005-0000-0000-000041380000}"/>
    <cellStyle name="Normal 4 2 3 3 2 2 4" xfId="34575" xr:uid="{00000000-0005-0000-0000-000042380000}"/>
    <cellStyle name="Normal 4 2 3 3 2 2 5" xfId="19342" xr:uid="{00000000-0005-0000-0000-000043380000}"/>
    <cellStyle name="Normal 4 2 3 3 2 3" xfId="5893" xr:uid="{00000000-0005-0000-0000-000044380000}"/>
    <cellStyle name="Normal 4 2 3 3 2 3 2" xfId="15945" xr:uid="{00000000-0005-0000-0000-000045380000}"/>
    <cellStyle name="Normal 4 2 3 3 2 3 2 2" xfId="46276" xr:uid="{00000000-0005-0000-0000-000046380000}"/>
    <cellStyle name="Normal 4 2 3 3 2 3 2 3" xfId="31043" xr:uid="{00000000-0005-0000-0000-000047380000}"/>
    <cellStyle name="Normal 4 2 3 3 2 3 3" xfId="10925" xr:uid="{00000000-0005-0000-0000-000048380000}"/>
    <cellStyle name="Normal 4 2 3 3 2 3 3 2" xfId="41259" xr:uid="{00000000-0005-0000-0000-000049380000}"/>
    <cellStyle name="Normal 4 2 3 3 2 3 3 3" xfId="26026" xr:uid="{00000000-0005-0000-0000-00004A380000}"/>
    <cellStyle name="Normal 4 2 3 3 2 3 4" xfId="36246" xr:uid="{00000000-0005-0000-0000-00004B380000}"/>
    <cellStyle name="Normal 4 2 3 3 2 3 5" xfId="21013" xr:uid="{00000000-0005-0000-0000-00004C380000}"/>
    <cellStyle name="Normal 4 2 3 3 2 4" xfId="12603" xr:uid="{00000000-0005-0000-0000-00004D380000}"/>
    <cellStyle name="Normal 4 2 3 3 2 4 2" xfId="42934" xr:uid="{00000000-0005-0000-0000-00004E380000}"/>
    <cellStyle name="Normal 4 2 3 3 2 4 3" xfId="27701" xr:uid="{00000000-0005-0000-0000-00004F380000}"/>
    <cellStyle name="Normal 4 2 3 3 2 5" xfId="7582" xr:uid="{00000000-0005-0000-0000-000050380000}"/>
    <cellStyle name="Normal 4 2 3 3 2 5 2" xfId="37917" xr:uid="{00000000-0005-0000-0000-000051380000}"/>
    <cellStyle name="Normal 4 2 3 3 2 5 3" xfId="22684" xr:uid="{00000000-0005-0000-0000-000052380000}"/>
    <cellStyle name="Normal 4 2 3 3 2 6" xfId="32905" xr:uid="{00000000-0005-0000-0000-000053380000}"/>
    <cellStyle name="Normal 4 2 3 3 2 7" xfId="17671" xr:uid="{00000000-0005-0000-0000-000054380000}"/>
    <cellStyle name="Normal 4 2 3 3 3" xfId="3364" xr:uid="{00000000-0005-0000-0000-000055380000}"/>
    <cellStyle name="Normal 4 2 3 3 3 2" xfId="13438" xr:uid="{00000000-0005-0000-0000-000056380000}"/>
    <cellStyle name="Normal 4 2 3 3 3 2 2" xfId="43769" xr:uid="{00000000-0005-0000-0000-000057380000}"/>
    <cellStyle name="Normal 4 2 3 3 3 2 3" xfId="28536" xr:uid="{00000000-0005-0000-0000-000058380000}"/>
    <cellStyle name="Normal 4 2 3 3 3 3" xfId="8418" xr:uid="{00000000-0005-0000-0000-000059380000}"/>
    <cellStyle name="Normal 4 2 3 3 3 3 2" xfId="38752" xr:uid="{00000000-0005-0000-0000-00005A380000}"/>
    <cellStyle name="Normal 4 2 3 3 3 3 3" xfId="23519" xr:uid="{00000000-0005-0000-0000-00005B380000}"/>
    <cellStyle name="Normal 4 2 3 3 3 4" xfId="33739" xr:uid="{00000000-0005-0000-0000-00005C380000}"/>
    <cellStyle name="Normal 4 2 3 3 3 5" xfId="18506" xr:uid="{00000000-0005-0000-0000-00005D380000}"/>
    <cellStyle name="Normal 4 2 3 3 4" xfId="5057" xr:uid="{00000000-0005-0000-0000-00005E380000}"/>
    <cellStyle name="Normal 4 2 3 3 4 2" xfId="15109" xr:uid="{00000000-0005-0000-0000-00005F380000}"/>
    <cellStyle name="Normal 4 2 3 3 4 2 2" xfId="45440" xr:uid="{00000000-0005-0000-0000-000060380000}"/>
    <cellStyle name="Normal 4 2 3 3 4 2 3" xfId="30207" xr:uid="{00000000-0005-0000-0000-000061380000}"/>
    <cellStyle name="Normal 4 2 3 3 4 3" xfId="10089" xr:uid="{00000000-0005-0000-0000-000062380000}"/>
    <cellStyle name="Normal 4 2 3 3 4 3 2" xfId="40423" xr:uid="{00000000-0005-0000-0000-000063380000}"/>
    <cellStyle name="Normal 4 2 3 3 4 3 3" xfId="25190" xr:uid="{00000000-0005-0000-0000-000064380000}"/>
    <cellStyle name="Normal 4 2 3 3 4 4" xfId="35410" xr:uid="{00000000-0005-0000-0000-000065380000}"/>
    <cellStyle name="Normal 4 2 3 3 4 5" xfId="20177" xr:uid="{00000000-0005-0000-0000-000066380000}"/>
    <cellStyle name="Normal 4 2 3 3 5" xfId="11767" xr:uid="{00000000-0005-0000-0000-000067380000}"/>
    <cellStyle name="Normal 4 2 3 3 5 2" xfId="42098" xr:uid="{00000000-0005-0000-0000-000068380000}"/>
    <cellStyle name="Normal 4 2 3 3 5 3" xfId="26865" xr:uid="{00000000-0005-0000-0000-000069380000}"/>
    <cellStyle name="Normal 4 2 3 3 6" xfId="6746" xr:uid="{00000000-0005-0000-0000-00006A380000}"/>
    <cellStyle name="Normal 4 2 3 3 6 2" xfId="37081" xr:uid="{00000000-0005-0000-0000-00006B380000}"/>
    <cellStyle name="Normal 4 2 3 3 6 3" xfId="21848" xr:uid="{00000000-0005-0000-0000-00006C380000}"/>
    <cellStyle name="Normal 4 2 3 3 7" xfId="32069" xr:uid="{00000000-0005-0000-0000-00006D380000}"/>
    <cellStyle name="Normal 4 2 3 3 8" xfId="16835" xr:uid="{00000000-0005-0000-0000-00006E380000}"/>
    <cellStyle name="Normal 4 2 3 4" xfId="2093" xr:uid="{00000000-0005-0000-0000-00006F380000}"/>
    <cellStyle name="Normal 4 2 3 4 2" xfId="3783" xr:uid="{00000000-0005-0000-0000-000070380000}"/>
    <cellStyle name="Normal 4 2 3 4 2 2" xfId="13856" xr:uid="{00000000-0005-0000-0000-000071380000}"/>
    <cellStyle name="Normal 4 2 3 4 2 2 2" xfId="44187" xr:uid="{00000000-0005-0000-0000-000072380000}"/>
    <cellStyle name="Normal 4 2 3 4 2 2 3" xfId="28954" xr:uid="{00000000-0005-0000-0000-000073380000}"/>
    <cellStyle name="Normal 4 2 3 4 2 3" xfId="8836" xr:uid="{00000000-0005-0000-0000-000074380000}"/>
    <cellStyle name="Normal 4 2 3 4 2 3 2" xfId="39170" xr:uid="{00000000-0005-0000-0000-000075380000}"/>
    <cellStyle name="Normal 4 2 3 4 2 3 3" xfId="23937" xr:uid="{00000000-0005-0000-0000-000076380000}"/>
    <cellStyle name="Normal 4 2 3 4 2 4" xfId="34157" xr:uid="{00000000-0005-0000-0000-000077380000}"/>
    <cellStyle name="Normal 4 2 3 4 2 5" xfId="18924" xr:uid="{00000000-0005-0000-0000-000078380000}"/>
    <cellStyle name="Normal 4 2 3 4 3" xfId="5475" xr:uid="{00000000-0005-0000-0000-000079380000}"/>
    <cellStyle name="Normal 4 2 3 4 3 2" xfId="15527" xr:uid="{00000000-0005-0000-0000-00007A380000}"/>
    <cellStyle name="Normal 4 2 3 4 3 2 2" xfId="45858" xr:uid="{00000000-0005-0000-0000-00007B380000}"/>
    <cellStyle name="Normal 4 2 3 4 3 2 3" xfId="30625" xr:uid="{00000000-0005-0000-0000-00007C380000}"/>
    <cellStyle name="Normal 4 2 3 4 3 3" xfId="10507" xr:uid="{00000000-0005-0000-0000-00007D380000}"/>
    <cellStyle name="Normal 4 2 3 4 3 3 2" xfId="40841" xr:uid="{00000000-0005-0000-0000-00007E380000}"/>
    <cellStyle name="Normal 4 2 3 4 3 3 3" xfId="25608" xr:uid="{00000000-0005-0000-0000-00007F380000}"/>
    <cellStyle name="Normal 4 2 3 4 3 4" xfId="35828" xr:uid="{00000000-0005-0000-0000-000080380000}"/>
    <cellStyle name="Normal 4 2 3 4 3 5" xfId="20595" xr:uid="{00000000-0005-0000-0000-000081380000}"/>
    <cellStyle name="Normal 4 2 3 4 4" xfId="12185" xr:uid="{00000000-0005-0000-0000-000082380000}"/>
    <cellStyle name="Normal 4 2 3 4 4 2" xfId="42516" xr:uid="{00000000-0005-0000-0000-000083380000}"/>
    <cellStyle name="Normal 4 2 3 4 4 3" xfId="27283" xr:uid="{00000000-0005-0000-0000-000084380000}"/>
    <cellStyle name="Normal 4 2 3 4 5" xfId="7164" xr:uid="{00000000-0005-0000-0000-000085380000}"/>
    <cellStyle name="Normal 4 2 3 4 5 2" xfId="37499" xr:uid="{00000000-0005-0000-0000-000086380000}"/>
    <cellStyle name="Normal 4 2 3 4 5 3" xfId="22266" xr:uid="{00000000-0005-0000-0000-000087380000}"/>
    <cellStyle name="Normal 4 2 3 4 6" xfId="32487" xr:uid="{00000000-0005-0000-0000-000088380000}"/>
    <cellStyle name="Normal 4 2 3 4 7" xfId="17253" xr:uid="{00000000-0005-0000-0000-000089380000}"/>
    <cellStyle name="Normal 4 2 3 5" xfId="2946" xr:uid="{00000000-0005-0000-0000-00008A380000}"/>
    <cellStyle name="Normal 4 2 3 5 2" xfId="13020" xr:uid="{00000000-0005-0000-0000-00008B380000}"/>
    <cellStyle name="Normal 4 2 3 5 2 2" xfId="43351" xr:uid="{00000000-0005-0000-0000-00008C380000}"/>
    <cellStyle name="Normal 4 2 3 5 2 3" xfId="28118" xr:uid="{00000000-0005-0000-0000-00008D380000}"/>
    <cellStyle name="Normal 4 2 3 5 3" xfId="8000" xr:uid="{00000000-0005-0000-0000-00008E380000}"/>
    <cellStyle name="Normal 4 2 3 5 3 2" xfId="38334" xr:uid="{00000000-0005-0000-0000-00008F380000}"/>
    <cellStyle name="Normal 4 2 3 5 3 3" xfId="23101" xr:uid="{00000000-0005-0000-0000-000090380000}"/>
    <cellStyle name="Normal 4 2 3 5 4" xfId="33321" xr:uid="{00000000-0005-0000-0000-000091380000}"/>
    <cellStyle name="Normal 4 2 3 5 5" xfId="18088" xr:uid="{00000000-0005-0000-0000-000092380000}"/>
    <cellStyle name="Normal 4 2 3 6" xfId="4639" xr:uid="{00000000-0005-0000-0000-000093380000}"/>
    <cellStyle name="Normal 4 2 3 6 2" xfId="14691" xr:uid="{00000000-0005-0000-0000-000094380000}"/>
    <cellStyle name="Normal 4 2 3 6 2 2" xfId="45022" xr:uid="{00000000-0005-0000-0000-000095380000}"/>
    <cellStyle name="Normal 4 2 3 6 2 3" xfId="29789" xr:uid="{00000000-0005-0000-0000-000096380000}"/>
    <cellStyle name="Normal 4 2 3 6 3" xfId="9671" xr:uid="{00000000-0005-0000-0000-000097380000}"/>
    <cellStyle name="Normal 4 2 3 6 3 2" xfId="40005" xr:uid="{00000000-0005-0000-0000-000098380000}"/>
    <cellStyle name="Normal 4 2 3 6 3 3" xfId="24772" xr:uid="{00000000-0005-0000-0000-000099380000}"/>
    <cellStyle name="Normal 4 2 3 6 4" xfId="34992" xr:uid="{00000000-0005-0000-0000-00009A380000}"/>
    <cellStyle name="Normal 4 2 3 6 5" xfId="19759" xr:uid="{00000000-0005-0000-0000-00009B380000}"/>
    <cellStyle name="Normal 4 2 3 7" xfId="11349" xr:uid="{00000000-0005-0000-0000-00009C380000}"/>
    <cellStyle name="Normal 4 2 3 7 2" xfId="41680" xr:uid="{00000000-0005-0000-0000-00009D380000}"/>
    <cellStyle name="Normal 4 2 3 7 3" xfId="26447" xr:uid="{00000000-0005-0000-0000-00009E380000}"/>
    <cellStyle name="Normal 4 2 3 8" xfId="6328" xr:uid="{00000000-0005-0000-0000-00009F380000}"/>
    <cellStyle name="Normal 4 2 3 8 2" xfId="36663" xr:uid="{00000000-0005-0000-0000-0000A0380000}"/>
    <cellStyle name="Normal 4 2 3 8 3" xfId="21430" xr:uid="{00000000-0005-0000-0000-0000A1380000}"/>
    <cellStyle name="Normal 4 2 3 9" xfId="31652" xr:uid="{00000000-0005-0000-0000-0000A2380000}"/>
    <cellStyle name="Normal 4 2 4" xfId="1353" xr:uid="{00000000-0005-0000-0000-0000A3380000}"/>
    <cellStyle name="Normal 4 2 4 2" xfId="1776" xr:uid="{00000000-0005-0000-0000-0000A4380000}"/>
    <cellStyle name="Normal 4 2 4 2 2" xfId="2615" xr:uid="{00000000-0005-0000-0000-0000A5380000}"/>
    <cellStyle name="Normal 4 2 4 2 2 2" xfId="4305" xr:uid="{00000000-0005-0000-0000-0000A6380000}"/>
    <cellStyle name="Normal 4 2 4 2 2 2 2" xfId="14378" xr:uid="{00000000-0005-0000-0000-0000A7380000}"/>
    <cellStyle name="Normal 4 2 4 2 2 2 2 2" xfId="44709" xr:uid="{00000000-0005-0000-0000-0000A8380000}"/>
    <cellStyle name="Normal 4 2 4 2 2 2 2 3" xfId="29476" xr:uid="{00000000-0005-0000-0000-0000A9380000}"/>
    <cellStyle name="Normal 4 2 4 2 2 2 3" xfId="9358" xr:uid="{00000000-0005-0000-0000-0000AA380000}"/>
    <cellStyle name="Normal 4 2 4 2 2 2 3 2" xfId="39692" xr:uid="{00000000-0005-0000-0000-0000AB380000}"/>
    <cellStyle name="Normal 4 2 4 2 2 2 3 3" xfId="24459" xr:uid="{00000000-0005-0000-0000-0000AC380000}"/>
    <cellStyle name="Normal 4 2 4 2 2 2 4" xfId="34679" xr:uid="{00000000-0005-0000-0000-0000AD380000}"/>
    <cellStyle name="Normal 4 2 4 2 2 2 5" xfId="19446" xr:uid="{00000000-0005-0000-0000-0000AE380000}"/>
    <cellStyle name="Normal 4 2 4 2 2 3" xfId="5997" xr:uid="{00000000-0005-0000-0000-0000AF380000}"/>
    <cellStyle name="Normal 4 2 4 2 2 3 2" xfId="16049" xr:uid="{00000000-0005-0000-0000-0000B0380000}"/>
    <cellStyle name="Normal 4 2 4 2 2 3 2 2" xfId="46380" xr:uid="{00000000-0005-0000-0000-0000B1380000}"/>
    <cellStyle name="Normal 4 2 4 2 2 3 2 3" xfId="31147" xr:uid="{00000000-0005-0000-0000-0000B2380000}"/>
    <cellStyle name="Normal 4 2 4 2 2 3 3" xfId="11029" xr:uid="{00000000-0005-0000-0000-0000B3380000}"/>
    <cellStyle name="Normal 4 2 4 2 2 3 3 2" xfId="41363" xr:uid="{00000000-0005-0000-0000-0000B4380000}"/>
    <cellStyle name="Normal 4 2 4 2 2 3 3 3" xfId="26130" xr:uid="{00000000-0005-0000-0000-0000B5380000}"/>
    <cellStyle name="Normal 4 2 4 2 2 3 4" xfId="36350" xr:uid="{00000000-0005-0000-0000-0000B6380000}"/>
    <cellStyle name="Normal 4 2 4 2 2 3 5" xfId="21117" xr:uid="{00000000-0005-0000-0000-0000B7380000}"/>
    <cellStyle name="Normal 4 2 4 2 2 4" xfId="12707" xr:uid="{00000000-0005-0000-0000-0000B8380000}"/>
    <cellStyle name="Normal 4 2 4 2 2 4 2" xfId="43038" xr:uid="{00000000-0005-0000-0000-0000B9380000}"/>
    <cellStyle name="Normal 4 2 4 2 2 4 3" xfId="27805" xr:uid="{00000000-0005-0000-0000-0000BA380000}"/>
    <cellStyle name="Normal 4 2 4 2 2 5" xfId="7686" xr:uid="{00000000-0005-0000-0000-0000BB380000}"/>
    <cellStyle name="Normal 4 2 4 2 2 5 2" xfId="38021" xr:uid="{00000000-0005-0000-0000-0000BC380000}"/>
    <cellStyle name="Normal 4 2 4 2 2 5 3" xfId="22788" xr:uid="{00000000-0005-0000-0000-0000BD380000}"/>
    <cellStyle name="Normal 4 2 4 2 2 6" xfId="33009" xr:uid="{00000000-0005-0000-0000-0000BE380000}"/>
    <cellStyle name="Normal 4 2 4 2 2 7" xfId="17775" xr:uid="{00000000-0005-0000-0000-0000BF380000}"/>
    <cellStyle name="Normal 4 2 4 2 3" xfId="3468" xr:uid="{00000000-0005-0000-0000-0000C0380000}"/>
    <cellStyle name="Normal 4 2 4 2 3 2" xfId="13542" xr:uid="{00000000-0005-0000-0000-0000C1380000}"/>
    <cellStyle name="Normal 4 2 4 2 3 2 2" xfId="43873" xr:uid="{00000000-0005-0000-0000-0000C2380000}"/>
    <cellStyle name="Normal 4 2 4 2 3 2 3" xfId="28640" xr:uid="{00000000-0005-0000-0000-0000C3380000}"/>
    <cellStyle name="Normal 4 2 4 2 3 3" xfId="8522" xr:uid="{00000000-0005-0000-0000-0000C4380000}"/>
    <cellStyle name="Normal 4 2 4 2 3 3 2" xfId="38856" xr:uid="{00000000-0005-0000-0000-0000C5380000}"/>
    <cellStyle name="Normal 4 2 4 2 3 3 3" xfId="23623" xr:uid="{00000000-0005-0000-0000-0000C6380000}"/>
    <cellStyle name="Normal 4 2 4 2 3 4" xfId="33843" xr:uid="{00000000-0005-0000-0000-0000C7380000}"/>
    <cellStyle name="Normal 4 2 4 2 3 5" xfId="18610" xr:uid="{00000000-0005-0000-0000-0000C8380000}"/>
    <cellStyle name="Normal 4 2 4 2 4" xfId="5161" xr:uid="{00000000-0005-0000-0000-0000C9380000}"/>
    <cellStyle name="Normal 4 2 4 2 4 2" xfId="15213" xr:uid="{00000000-0005-0000-0000-0000CA380000}"/>
    <cellStyle name="Normal 4 2 4 2 4 2 2" xfId="45544" xr:uid="{00000000-0005-0000-0000-0000CB380000}"/>
    <cellStyle name="Normal 4 2 4 2 4 2 3" xfId="30311" xr:uid="{00000000-0005-0000-0000-0000CC380000}"/>
    <cellStyle name="Normal 4 2 4 2 4 3" xfId="10193" xr:uid="{00000000-0005-0000-0000-0000CD380000}"/>
    <cellStyle name="Normal 4 2 4 2 4 3 2" xfId="40527" xr:uid="{00000000-0005-0000-0000-0000CE380000}"/>
    <cellStyle name="Normal 4 2 4 2 4 3 3" xfId="25294" xr:uid="{00000000-0005-0000-0000-0000CF380000}"/>
    <cellStyle name="Normal 4 2 4 2 4 4" xfId="35514" xr:uid="{00000000-0005-0000-0000-0000D0380000}"/>
    <cellStyle name="Normal 4 2 4 2 4 5" xfId="20281" xr:uid="{00000000-0005-0000-0000-0000D1380000}"/>
    <cellStyle name="Normal 4 2 4 2 5" xfId="11871" xr:uid="{00000000-0005-0000-0000-0000D2380000}"/>
    <cellStyle name="Normal 4 2 4 2 5 2" xfId="42202" xr:uid="{00000000-0005-0000-0000-0000D3380000}"/>
    <cellStyle name="Normal 4 2 4 2 5 3" xfId="26969" xr:uid="{00000000-0005-0000-0000-0000D4380000}"/>
    <cellStyle name="Normal 4 2 4 2 6" xfId="6850" xr:uid="{00000000-0005-0000-0000-0000D5380000}"/>
    <cellStyle name="Normal 4 2 4 2 6 2" xfId="37185" xr:uid="{00000000-0005-0000-0000-0000D6380000}"/>
    <cellStyle name="Normal 4 2 4 2 6 3" xfId="21952" xr:uid="{00000000-0005-0000-0000-0000D7380000}"/>
    <cellStyle name="Normal 4 2 4 2 7" xfId="32173" xr:uid="{00000000-0005-0000-0000-0000D8380000}"/>
    <cellStyle name="Normal 4 2 4 2 8" xfId="16939" xr:uid="{00000000-0005-0000-0000-0000D9380000}"/>
    <cellStyle name="Normal 4 2 4 3" xfId="2197" xr:uid="{00000000-0005-0000-0000-0000DA380000}"/>
    <cellStyle name="Normal 4 2 4 3 2" xfId="3887" xr:uid="{00000000-0005-0000-0000-0000DB380000}"/>
    <cellStyle name="Normal 4 2 4 3 2 2" xfId="13960" xr:uid="{00000000-0005-0000-0000-0000DC380000}"/>
    <cellStyle name="Normal 4 2 4 3 2 2 2" xfId="44291" xr:uid="{00000000-0005-0000-0000-0000DD380000}"/>
    <cellStyle name="Normal 4 2 4 3 2 2 3" xfId="29058" xr:uid="{00000000-0005-0000-0000-0000DE380000}"/>
    <cellStyle name="Normal 4 2 4 3 2 3" xfId="8940" xr:uid="{00000000-0005-0000-0000-0000DF380000}"/>
    <cellStyle name="Normal 4 2 4 3 2 3 2" xfId="39274" xr:uid="{00000000-0005-0000-0000-0000E0380000}"/>
    <cellStyle name="Normal 4 2 4 3 2 3 3" xfId="24041" xr:uid="{00000000-0005-0000-0000-0000E1380000}"/>
    <cellStyle name="Normal 4 2 4 3 2 4" xfId="34261" xr:uid="{00000000-0005-0000-0000-0000E2380000}"/>
    <cellStyle name="Normal 4 2 4 3 2 5" xfId="19028" xr:uid="{00000000-0005-0000-0000-0000E3380000}"/>
    <cellStyle name="Normal 4 2 4 3 3" xfId="5579" xr:uid="{00000000-0005-0000-0000-0000E4380000}"/>
    <cellStyle name="Normal 4 2 4 3 3 2" xfId="15631" xr:uid="{00000000-0005-0000-0000-0000E5380000}"/>
    <cellStyle name="Normal 4 2 4 3 3 2 2" xfId="45962" xr:uid="{00000000-0005-0000-0000-0000E6380000}"/>
    <cellStyle name="Normal 4 2 4 3 3 2 3" xfId="30729" xr:uid="{00000000-0005-0000-0000-0000E7380000}"/>
    <cellStyle name="Normal 4 2 4 3 3 3" xfId="10611" xr:uid="{00000000-0005-0000-0000-0000E8380000}"/>
    <cellStyle name="Normal 4 2 4 3 3 3 2" xfId="40945" xr:uid="{00000000-0005-0000-0000-0000E9380000}"/>
    <cellStyle name="Normal 4 2 4 3 3 3 3" xfId="25712" xr:uid="{00000000-0005-0000-0000-0000EA380000}"/>
    <cellStyle name="Normal 4 2 4 3 3 4" xfId="35932" xr:uid="{00000000-0005-0000-0000-0000EB380000}"/>
    <cellStyle name="Normal 4 2 4 3 3 5" xfId="20699" xr:uid="{00000000-0005-0000-0000-0000EC380000}"/>
    <cellStyle name="Normal 4 2 4 3 4" xfId="12289" xr:uid="{00000000-0005-0000-0000-0000ED380000}"/>
    <cellStyle name="Normal 4 2 4 3 4 2" xfId="42620" xr:uid="{00000000-0005-0000-0000-0000EE380000}"/>
    <cellStyle name="Normal 4 2 4 3 4 3" xfId="27387" xr:uid="{00000000-0005-0000-0000-0000EF380000}"/>
    <cellStyle name="Normal 4 2 4 3 5" xfId="7268" xr:uid="{00000000-0005-0000-0000-0000F0380000}"/>
    <cellStyle name="Normal 4 2 4 3 5 2" xfId="37603" xr:uid="{00000000-0005-0000-0000-0000F1380000}"/>
    <cellStyle name="Normal 4 2 4 3 5 3" xfId="22370" xr:uid="{00000000-0005-0000-0000-0000F2380000}"/>
    <cellStyle name="Normal 4 2 4 3 6" xfId="32591" xr:uid="{00000000-0005-0000-0000-0000F3380000}"/>
    <cellStyle name="Normal 4 2 4 3 7" xfId="17357" xr:uid="{00000000-0005-0000-0000-0000F4380000}"/>
    <cellStyle name="Normal 4 2 4 4" xfId="3050" xr:uid="{00000000-0005-0000-0000-0000F5380000}"/>
    <cellStyle name="Normal 4 2 4 4 2" xfId="13124" xr:uid="{00000000-0005-0000-0000-0000F6380000}"/>
    <cellStyle name="Normal 4 2 4 4 2 2" xfId="43455" xr:uid="{00000000-0005-0000-0000-0000F7380000}"/>
    <cellStyle name="Normal 4 2 4 4 2 3" xfId="28222" xr:uid="{00000000-0005-0000-0000-0000F8380000}"/>
    <cellStyle name="Normal 4 2 4 4 3" xfId="8104" xr:uid="{00000000-0005-0000-0000-0000F9380000}"/>
    <cellStyle name="Normal 4 2 4 4 3 2" xfId="38438" xr:uid="{00000000-0005-0000-0000-0000FA380000}"/>
    <cellStyle name="Normal 4 2 4 4 3 3" xfId="23205" xr:uid="{00000000-0005-0000-0000-0000FB380000}"/>
    <cellStyle name="Normal 4 2 4 4 4" xfId="33425" xr:uid="{00000000-0005-0000-0000-0000FC380000}"/>
    <cellStyle name="Normal 4 2 4 4 5" xfId="18192" xr:uid="{00000000-0005-0000-0000-0000FD380000}"/>
    <cellStyle name="Normal 4 2 4 5" xfId="4743" xr:uid="{00000000-0005-0000-0000-0000FE380000}"/>
    <cellStyle name="Normal 4 2 4 5 2" xfId="14795" xr:uid="{00000000-0005-0000-0000-0000FF380000}"/>
    <cellStyle name="Normal 4 2 4 5 2 2" xfId="45126" xr:uid="{00000000-0005-0000-0000-000000390000}"/>
    <cellStyle name="Normal 4 2 4 5 2 3" xfId="29893" xr:uid="{00000000-0005-0000-0000-000001390000}"/>
    <cellStyle name="Normal 4 2 4 5 3" xfId="9775" xr:uid="{00000000-0005-0000-0000-000002390000}"/>
    <cellStyle name="Normal 4 2 4 5 3 2" xfId="40109" xr:uid="{00000000-0005-0000-0000-000003390000}"/>
    <cellStyle name="Normal 4 2 4 5 3 3" xfId="24876" xr:uid="{00000000-0005-0000-0000-000004390000}"/>
    <cellStyle name="Normal 4 2 4 5 4" xfId="35096" xr:uid="{00000000-0005-0000-0000-000005390000}"/>
    <cellStyle name="Normal 4 2 4 5 5" xfId="19863" xr:uid="{00000000-0005-0000-0000-000006390000}"/>
    <cellStyle name="Normal 4 2 4 6" xfId="11453" xr:uid="{00000000-0005-0000-0000-000007390000}"/>
    <cellStyle name="Normal 4 2 4 6 2" xfId="41784" xr:uid="{00000000-0005-0000-0000-000008390000}"/>
    <cellStyle name="Normal 4 2 4 6 3" xfId="26551" xr:uid="{00000000-0005-0000-0000-000009390000}"/>
    <cellStyle name="Normal 4 2 4 7" xfId="6432" xr:uid="{00000000-0005-0000-0000-00000A390000}"/>
    <cellStyle name="Normal 4 2 4 7 2" xfId="36767" xr:uid="{00000000-0005-0000-0000-00000B390000}"/>
    <cellStyle name="Normal 4 2 4 7 3" xfId="21534" xr:uid="{00000000-0005-0000-0000-00000C390000}"/>
    <cellStyle name="Normal 4 2 4 8" xfId="31755" xr:uid="{00000000-0005-0000-0000-00000D390000}"/>
    <cellStyle name="Normal 4 2 4 9" xfId="16521" xr:uid="{00000000-0005-0000-0000-00000E390000}"/>
    <cellStyle name="Normal 4 2 5" xfId="1566" xr:uid="{00000000-0005-0000-0000-00000F390000}"/>
    <cellStyle name="Normal 4 2 5 2" xfId="2407" xr:uid="{00000000-0005-0000-0000-000010390000}"/>
    <cellStyle name="Normal 4 2 5 2 2" xfId="4097" xr:uid="{00000000-0005-0000-0000-000011390000}"/>
    <cellStyle name="Normal 4 2 5 2 2 2" xfId="14170" xr:uid="{00000000-0005-0000-0000-000012390000}"/>
    <cellStyle name="Normal 4 2 5 2 2 2 2" xfId="44501" xr:uid="{00000000-0005-0000-0000-000013390000}"/>
    <cellStyle name="Normal 4 2 5 2 2 2 3" xfId="29268" xr:uid="{00000000-0005-0000-0000-000014390000}"/>
    <cellStyle name="Normal 4 2 5 2 2 3" xfId="9150" xr:uid="{00000000-0005-0000-0000-000015390000}"/>
    <cellStyle name="Normal 4 2 5 2 2 3 2" xfId="39484" xr:uid="{00000000-0005-0000-0000-000016390000}"/>
    <cellStyle name="Normal 4 2 5 2 2 3 3" xfId="24251" xr:uid="{00000000-0005-0000-0000-000017390000}"/>
    <cellStyle name="Normal 4 2 5 2 2 4" xfId="34471" xr:uid="{00000000-0005-0000-0000-000018390000}"/>
    <cellStyle name="Normal 4 2 5 2 2 5" xfId="19238" xr:uid="{00000000-0005-0000-0000-000019390000}"/>
    <cellStyle name="Normal 4 2 5 2 3" xfId="5789" xr:uid="{00000000-0005-0000-0000-00001A390000}"/>
    <cellStyle name="Normal 4 2 5 2 3 2" xfId="15841" xr:uid="{00000000-0005-0000-0000-00001B390000}"/>
    <cellStyle name="Normal 4 2 5 2 3 2 2" xfId="46172" xr:uid="{00000000-0005-0000-0000-00001C390000}"/>
    <cellStyle name="Normal 4 2 5 2 3 2 3" xfId="30939" xr:uid="{00000000-0005-0000-0000-00001D390000}"/>
    <cellStyle name="Normal 4 2 5 2 3 3" xfId="10821" xr:uid="{00000000-0005-0000-0000-00001E390000}"/>
    <cellStyle name="Normal 4 2 5 2 3 3 2" xfId="41155" xr:uid="{00000000-0005-0000-0000-00001F390000}"/>
    <cellStyle name="Normal 4 2 5 2 3 3 3" xfId="25922" xr:uid="{00000000-0005-0000-0000-000020390000}"/>
    <cellStyle name="Normal 4 2 5 2 3 4" xfId="36142" xr:uid="{00000000-0005-0000-0000-000021390000}"/>
    <cellStyle name="Normal 4 2 5 2 3 5" xfId="20909" xr:uid="{00000000-0005-0000-0000-000022390000}"/>
    <cellStyle name="Normal 4 2 5 2 4" xfId="12499" xr:uid="{00000000-0005-0000-0000-000023390000}"/>
    <cellStyle name="Normal 4 2 5 2 4 2" xfId="42830" xr:uid="{00000000-0005-0000-0000-000024390000}"/>
    <cellStyle name="Normal 4 2 5 2 4 3" xfId="27597" xr:uid="{00000000-0005-0000-0000-000025390000}"/>
    <cellStyle name="Normal 4 2 5 2 5" xfId="7478" xr:uid="{00000000-0005-0000-0000-000026390000}"/>
    <cellStyle name="Normal 4 2 5 2 5 2" xfId="37813" xr:uid="{00000000-0005-0000-0000-000027390000}"/>
    <cellStyle name="Normal 4 2 5 2 5 3" xfId="22580" xr:uid="{00000000-0005-0000-0000-000028390000}"/>
    <cellStyle name="Normal 4 2 5 2 6" xfId="32801" xr:uid="{00000000-0005-0000-0000-000029390000}"/>
    <cellStyle name="Normal 4 2 5 2 7" xfId="17567" xr:uid="{00000000-0005-0000-0000-00002A390000}"/>
    <cellStyle name="Normal 4 2 5 3" xfId="3260" xr:uid="{00000000-0005-0000-0000-00002B390000}"/>
    <cellStyle name="Normal 4 2 5 3 2" xfId="13334" xr:uid="{00000000-0005-0000-0000-00002C390000}"/>
    <cellStyle name="Normal 4 2 5 3 2 2" xfId="43665" xr:uid="{00000000-0005-0000-0000-00002D390000}"/>
    <cellStyle name="Normal 4 2 5 3 2 3" xfId="28432" xr:uid="{00000000-0005-0000-0000-00002E390000}"/>
    <cellStyle name="Normal 4 2 5 3 3" xfId="8314" xr:uid="{00000000-0005-0000-0000-00002F390000}"/>
    <cellStyle name="Normal 4 2 5 3 3 2" xfId="38648" xr:uid="{00000000-0005-0000-0000-000030390000}"/>
    <cellStyle name="Normal 4 2 5 3 3 3" xfId="23415" xr:uid="{00000000-0005-0000-0000-000031390000}"/>
    <cellStyle name="Normal 4 2 5 3 4" xfId="33635" xr:uid="{00000000-0005-0000-0000-000032390000}"/>
    <cellStyle name="Normal 4 2 5 3 5" xfId="18402" xr:uid="{00000000-0005-0000-0000-000033390000}"/>
    <cellStyle name="Normal 4 2 5 4" xfId="4953" xr:uid="{00000000-0005-0000-0000-000034390000}"/>
    <cellStyle name="Normal 4 2 5 4 2" xfId="15005" xr:uid="{00000000-0005-0000-0000-000035390000}"/>
    <cellStyle name="Normal 4 2 5 4 2 2" xfId="45336" xr:uid="{00000000-0005-0000-0000-000036390000}"/>
    <cellStyle name="Normal 4 2 5 4 2 3" xfId="30103" xr:uid="{00000000-0005-0000-0000-000037390000}"/>
    <cellStyle name="Normal 4 2 5 4 3" xfId="9985" xr:uid="{00000000-0005-0000-0000-000038390000}"/>
    <cellStyle name="Normal 4 2 5 4 3 2" xfId="40319" xr:uid="{00000000-0005-0000-0000-000039390000}"/>
    <cellStyle name="Normal 4 2 5 4 3 3" xfId="25086" xr:uid="{00000000-0005-0000-0000-00003A390000}"/>
    <cellStyle name="Normal 4 2 5 4 4" xfId="35306" xr:uid="{00000000-0005-0000-0000-00003B390000}"/>
    <cellStyle name="Normal 4 2 5 4 5" xfId="20073" xr:uid="{00000000-0005-0000-0000-00003C390000}"/>
    <cellStyle name="Normal 4 2 5 5" xfId="11663" xr:uid="{00000000-0005-0000-0000-00003D390000}"/>
    <cellStyle name="Normal 4 2 5 5 2" xfId="41994" xr:uid="{00000000-0005-0000-0000-00003E390000}"/>
    <cellStyle name="Normal 4 2 5 5 3" xfId="26761" xr:uid="{00000000-0005-0000-0000-00003F390000}"/>
    <cellStyle name="Normal 4 2 5 6" xfId="6642" xr:uid="{00000000-0005-0000-0000-000040390000}"/>
    <cellStyle name="Normal 4 2 5 6 2" xfId="36977" xr:uid="{00000000-0005-0000-0000-000041390000}"/>
    <cellStyle name="Normal 4 2 5 6 3" xfId="21744" xr:uid="{00000000-0005-0000-0000-000042390000}"/>
    <cellStyle name="Normal 4 2 5 7" xfId="31965" xr:uid="{00000000-0005-0000-0000-000043390000}"/>
    <cellStyle name="Normal 4 2 5 8" xfId="16731" xr:uid="{00000000-0005-0000-0000-000044390000}"/>
    <cellStyle name="Normal 4 2 6" xfId="1987" xr:uid="{00000000-0005-0000-0000-000045390000}"/>
    <cellStyle name="Normal 4 2 6 2" xfId="3679" xr:uid="{00000000-0005-0000-0000-000046390000}"/>
    <cellStyle name="Normal 4 2 6 2 2" xfId="13752" xr:uid="{00000000-0005-0000-0000-000047390000}"/>
    <cellStyle name="Normal 4 2 6 2 2 2" xfId="44083" xr:uid="{00000000-0005-0000-0000-000048390000}"/>
    <cellStyle name="Normal 4 2 6 2 2 3" xfId="28850" xr:uid="{00000000-0005-0000-0000-000049390000}"/>
    <cellStyle name="Normal 4 2 6 2 3" xfId="8732" xr:uid="{00000000-0005-0000-0000-00004A390000}"/>
    <cellStyle name="Normal 4 2 6 2 3 2" xfId="39066" xr:uid="{00000000-0005-0000-0000-00004B390000}"/>
    <cellStyle name="Normal 4 2 6 2 3 3" xfId="23833" xr:uid="{00000000-0005-0000-0000-00004C390000}"/>
    <cellStyle name="Normal 4 2 6 2 4" xfId="34053" xr:uid="{00000000-0005-0000-0000-00004D390000}"/>
    <cellStyle name="Normal 4 2 6 2 5" xfId="18820" xr:uid="{00000000-0005-0000-0000-00004E390000}"/>
    <cellStyle name="Normal 4 2 6 3" xfId="5371" xr:uid="{00000000-0005-0000-0000-00004F390000}"/>
    <cellStyle name="Normal 4 2 6 3 2" xfId="15423" xr:uid="{00000000-0005-0000-0000-000050390000}"/>
    <cellStyle name="Normal 4 2 6 3 2 2" xfId="45754" xr:uid="{00000000-0005-0000-0000-000051390000}"/>
    <cellStyle name="Normal 4 2 6 3 2 3" xfId="30521" xr:uid="{00000000-0005-0000-0000-000052390000}"/>
    <cellStyle name="Normal 4 2 6 3 3" xfId="10403" xr:uid="{00000000-0005-0000-0000-000053390000}"/>
    <cellStyle name="Normal 4 2 6 3 3 2" xfId="40737" xr:uid="{00000000-0005-0000-0000-000054390000}"/>
    <cellStyle name="Normal 4 2 6 3 3 3" xfId="25504" xr:uid="{00000000-0005-0000-0000-000055390000}"/>
    <cellStyle name="Normal 4 2 6 3 4" xfId="35724" xr:uid="{00000000-0005-0000-0000-000056390000}"/>
    <cellStyle name="Normal 4 2 6 3 5" xfId="20491" xr:uid="{00000000-0005-0000-0000-000057390000}"/>
    <cellStyle name="Normal 4 2 6 4" xfId="12081" xr:uid="{00000000-0005-0000-0000-000058390000}"/>
    <cellStyle name="Normal 4 2 6 4 2" xfId="42412" xr:uid="{00000000-0005-0000-0000-000059390000}"/>
    <cellStyle name="Normal 4 2 6 4 3" xfId="27179" xr:uid="{00000000-0005-0000-0000-00005A390000}"/>
    <cellStyle name="Normal 4 2 6 5" xfId="7060" xr:uid="{00000000-0005-0000-0000-00005B390000}"/>
    <cellStyle name="Normal 4 2 6 5 2" xfId="37395" xr:uid="{00000000-0005-0000-0000-00005C390000}"/>
    <cellStyle name="Normal 4 2 6 5 3" xfId="22162" xr:uid="{00000000-0005-0000-0000-00005D390000}"/>
    <cellStyle name="Normal 4 2 6 6" xfId="32383" xr:uid="{00000000-0005-0000-0000-00005E390000}"/>
    <cellStyle name="Normal 4 2 6 7" xfId="17149" xr:uid="{00000000-0005-0000-0000-00005F390000}"/>
    <cellStyle name="Normal 4 2 7" xfId="2838" xr:uid="{00000000-0005-0000-0000-000060390000}"/>
    <cellStyle name="Normal 4 2 7 2" xfId="12916" xr:uid="{00000000-0005-0000-0000-000061390000}"/>
    <cellStyle name="Normal 4 2 7 2 2" xfId="43247" xr:uid="{00000000-0005-0000-0000-000062390000}"/>
    <cellStyle name="Normal 4 2 7 2 3" xfId="28014" xr:uid="{00000000-0005-0000-0000-000063390000}"/>
    <cellStyle name="Normal 4 2 7 3" xfId="7896" xr:uid="{00000000-0005-0000-0000-000064390000}"/>
    <cellStyle name="Normal 4 2 7 3 2" xfId="38230" xr:uid="{00000000-0005-0000-0000-000065390000}"/>
    <cellStyle name="Normal 4 2 7 3 3" xfId="22997" xr:uid="{00000000-0005-0000-0000-000066390000}"/>
    <cellStyle name="Normal 4 2 7 4" xfId="33217" xr:uid="{00000000-0005-0000-0000-000067390000}"/>
    <cellStyle name="Normal 4 2 7 5" xfId="17984" xr:uid="{00000000-0005-0000-0000-000068390000}"/>
    <cellStyle name="Normal 4 2 8" xfId="4532" xr:uid="{00000000-0005-0000-0000-000069390000}"/>
    <cellStyle name="Normal 4 2 8 2" xfId="14587" xr:uid="{00000000-0005-0000-0000-00006A390000}"/>
    <cellStyle name="Normal 4 2 8 2 2" xfId="44918" xr:uid="{00000000-0005-0000-0000-00006B390000}"/>
    <cellStyle name="Normal 4 2 8 2 3" xfId="29685" xr:uid="{00000000-0005-0000-0000-00006C390000}"/>
    <cellStyle name="Normal 4 2 8 3" xfId="9567" xr:uid="{00000000-0005-0000-0000-00006D390000}"/>
    <cellStyle name="Normal 4 2 8 3 2" xfId="39901" xr:uid="{00000000-0005-0000-0000-00006E390000}"/>
    <cellStyle name="Normal 4 2 8 3 3" xfId="24668" xr:uid="{00000000-0005-0000-0000-00006F390000}"/>
    <cellStyle name="Normal 4 2 8 4" xfId="34888" xr:uid="{00000000-0005-0000-0000-000070390000}"/>
    <cellStyle name="Normal 4 2 8 5" xfId="19655" xr:uid="{00000000-0005-0000-0000-000071390000}"/>
    <cellStyle name="Normal 4 2 9" xfId="11243" xr:uid="{00000000-0005-0000-0000-000072390000}"/>
    <cellStyle name="Normal 4 2 9 2" xfId="41576" xr:uid="{00000000-0005-0000-0000-000073390000}"/>
    <cellStyle name="Normal 4 2 9 3" xfId="26343" xr:uid="{00000000-0005-0000-0000-000074390000}"/>
    <cellStyle name="Normal 4 3" xfId="416" xr:uid="{00000000-0005-0000-0000-000075390000}"/>
    <cellStyle name="Normal 4 4" xfId="31514" xr:uid="{00000000-0005-0000-0000-000076390000}"/>
    <cellStyle name="Normal 4 5" xfId="46800" xr:uid="{00000000-0005-0000-0000-000077390000}"/>
    <cellStyle name="Normal 40" xfId="171" xr:uid="{00000000-0005-0000-0000-000078390000}"/>
    <cellStyle name="Normal 40 2" xfId="860" xr:uid="{00000000-0005-0000-0000-000079390000}"/>
    <cellStyle name="Normal 40 2 10" xfId="6223" xr:uid="{00000000-0005-0000-0000-00007A390000}"/>
    <cellStyle name="Normal 40 2 10 2" xfId="36560" xr:uid="{00000000-0005-0000-0000-00007B390000}"/>
    <cellStyle name="Normal 40 2 10 3" xfId="21327" xr:uid="{00000000-0005-0000-0000-00007C390000}"/>
    <cellStyle name="Normal 40 2 11" xfId="31551" xr:uid="{00000000-0005-0000-0000-00007D390000}"/>
    <cellStyle name="Normal 40 2 12" xfId="16312" xr:uid="{00000000-0005-0000-0000-00007E390000}"/>
    <cellStyle name="Normal 40 2 2" xfId="1187" xr:uid="{00000000-0005-0000-0000-00007F390000}"/>
    <cellStyle name="Normal 40 2 2 10" xfId="31603" xr:uid="{00000000-0005-0000-0000-000080390000}"/>
    <cellStyle name="Normal 40 2 2 11" xfId="16366" xr:uid="{00000000-0005-0000-0000-000081390000}"/>
    <cellStyle name="Normal 40 2 2 2" xfId="1295" xr:uid="{00000000-0005-0000-0000-000082390000}"/>
    <cellStyle name="Normal 40 2 2 2 10" xfId="16470" xr:uid="{00000000-0005-0000-0000-000083390000}"/>
    <cellStyle name="Normal 40 2 2 2 2" xfId="1512" xr:uid="{00000000-0005-0000-0000-000084390000}"/>
    <cellStyle name="Normal 40 2 2 2 2 2" xfId="1933" xr:uid="{00000000-0005-0000-0000-000085390000}"/>
    <cellStyle name="Normal 40 2 2 2 2 2 2" xfId="2772" xr:uid="{00000000-0005-0000-0000-000086390000}"/>
    <cellStyle name="Normal 40 2 2 2 2 2 2 2" xfId="4462" xr:uid="{00000000-0005-0000-0000-000087390000}"/>
    <cellStyle name="Normal 40 2 2 2 2 2 2 2 2" xfId="14535" xr:uid="{00000000-0005-0000-0000-000088390000}"/>
    <cellStyle name="Normal 40 2 2 2 2 2 2 2 2 2" xfId="44866" xr:uid="{00000000-0005-0000-0000-000089390000}"/>
    <cellStyle name="Normal 40 2 2 2 2 2 2 2 2 3" xfId="29633" xr:uid="{00000000-0005-0000-0000-00008A390000}"/>
    <cellStyle name="Normal 40 2 2 2 2 2 2 2 3" xfId="9515" xr:uid="{00000000-0005-0000-0000-00008B390000}"/>
    <cellStyle name="Normal 40 2 2 2 2 2 2 2 3 2" xfId="39849" xr:uid="{00000000-0005-0000-0000-00008C390000}"/>
    <cellStyle name="Normal 40 2 2 2 2 2 2 2 3 3" xfId="24616" xr:uid="{00000000-0005-0000-0000-00008D390000}"/>
    <cellStyle name="Normal 40 2 2 2 2 2 2 2 4" xfId="34836" xr:uid="{00000000-0005-0000-0000-00008E390000}"/>
    <cellStyle name="Normal 40 2 2 2 2 2 2 2 5" xfId="19603" xr:uid="{00000000-0005-0000-0000-00008F390000}"/>
    <cellStyle name="Normal 40 2 2 2 2 2 2 3" xfId="6154" xr:uid="{00000000-0005-0000-0000-000090390000}"/>
    <cellStyle name="Normal 40 2 2 2 2 2 2 3 2" xfId="16206" xr:uid="{00000000-0005-0000-0000-000091390000}"/>
    <cellStyle name="Normal 40 2 2 2 2 2 2 3 2 2" xfId="46537" xr:uid="{00000000-0005-0000-0000-000092390000}"/>
    <cellStyle name="Normal 40 2 2 2 2 2 2 3 2 3" xfId="31304" xr:uid="{00000000-0005-0000-0000-000093390000}"/>
    <cellStyle name="Normal 40 2 2 2 2 2 2 3 3" xfId="11186" xr:uid="{00000000-0005-0000-0000-000094390000}"/>
    <cellStyle name="Normal 40 2 2 2 2 2 2 3 3 2" xfId="41520" xr:uid="{00000000-0005-0000-0000-000095390000}"/>
    <cellStyle name="Normal 40 2 2 2 2 2 2 3 3 3" xfId="26287" xr:uid="{00000000-0005-0000-0000-000096390000}"/>
    <cellStyle name="Normal 40 2 2 2 2 2 2 3 4" xfId="36507" xr:uid="{00000000-0005-0000-0000-000097390000}"/>
    <cellStyle name="Normal 40 2 2 2 2 2 2 3 5" xfId="21274" xr:uid="{00000000-0005-0000-0000-000098390000}"/>
    <cellStyle name="Normal 40 2 2 2 2 2 2 4" xfId="12864" xr:uid="{00000000-0005-0000-0000-000099390000}"/>
    <cellStyle name="Normal 40 2 2 2 2 2 2 4 2" xfId="43195" xr:uid="{00000000-0005-0000-0000-00009A390000}"/>
    <cellStyle name="Normal 40 2 2 2 2 2 2 4 3" xfId="27962" xr:uid="{00000000-0005-0000-0000-00009B390000}"/>
    <cellStyle name="Normal 40 2 2 2 2 2 2 5" xfId="7843" xr:uid="{00000000-0005-0000-0000-00009C390000}"/>
    <cellStyle name="Normal 40 2 2 2 2 2 2 5 2" xfId="38178" xr:uid="{00000000-0005-0000-0000-00009D390000}"/>
    <cellStyle name="Normal 40 2 2 2 2 2 2 5 3" xfId="22945" xr:uid="{00000000-0005-0000-0000-00009E390000}"/>
    <cellStyle name="Normal 40 2 2 2 2 2 2 6" xfId="33166" xr:uid="{00000000-0005-0000-0000-00009F390000}"/>
    <cellStyle name="Normal 40 2 2 2 2 2 2 7" xfId="17932" xr:uid="{00000000-0005-0000-0000-0000A0390000}"/>
    <cellStyle name="Normal 40 2 2 2 2 2 3" xfId="3625" xr:uid="{00000000-0005-0000-0000-0000A1390000}"/>
    <cellStyle name="Normal 40 2 2 2 2 2 3 2" xfId="13699" xr:uid="{00000000-0005-0000-0000-0000A2390000}"/>
    <cellStyle name="Normal 40 2 2 2 2 2 3 2 2" xfId="44030" xr:uid="{00000000-0005-0000-0000-0000A3390000}"/>
    <cellStyle name="Normal 40 2 2 2 2 2 3 2 3" xfId="28797" xr:uid="{00000000-0005-0000-0000-0000A4390000}"/>
    <cellStyle name="Normal 40 2 2 2 2 2 3 3" xfId="8679" xr:uid="{00000000-0005-0000-0000-0000A5390000}"/>
    <cellStyle name="Normal 40 2 2 2 2 2 3 3 2" xfId="39013" xr:uid="{00000000-0005-0000-0000-0000A6390000}"/>
    <cellStyle name="Normal 40 2 2 2 2 2 3 3 3" xfId="23780" xr:uid="{00000000-0005-0000-0000-0000A7390000}"/>
    <cellStyle name="Normal 40 2 2 2 2 2 3 4" xfId="34000" xr:uid="{00000000-0005-0000-0000-0000A8390000}"/>
    <cellStyle name="Normal 40 2 2 2 2 2 3 5" xfId="18767" xr:uid="{00000000-0005-0000-0000-0000A9390000}"/>
    <cellStyle name="Normal 40 2 2 2 2 2 4" xfId="5318" xr:uid="{00000000-0005-0000-0000-0000AA390000}"/>
    <cellStyle name="Normal 40 2 2 2 2 2 4 2" xfId="15370" xr:uid="{00000000-0005-0000-0000-0000AB390000}"/>
    <cellStyle name="Normal 40 2 2 2 2 2 4 2 2" xfId="45701" xr:uid="{00000000-0005-0000-0000-0000AC390000}"/>
    <cellStyle name="Normal 40 2 2 2 2 2 4 2 3" xfId="30468" xr:uid="{00000000-0005-0000-0000-0000AD390000}"/>
    <cellStyle name="Normal 40 2 2 2 2 2 4 3" xfId="10350" xr:uid="{00000000-0005-0000-0000-0000AE390000}"/>
    <cellStyle name="Normal 40 2 2 2 2 2 4 3 2" xfId="40684" xr:uid="{00000000-0005-0000-0000-0000AF390000}"/>
    <cellStyle name="Normal 40 2 2 2 2 2 4 3 3" xfId="25451" xr:uid="{00000000-0005-0000-0000-0000B0390000}"/>
    <cellStyle name="Normal 40 2 2 2 2 2 4 4" xfId="35671" xr:uid="{00000000-0005-0000-0000-0000B1390000}"/>
    <cellStyle name="Normal 40 2 2 2 2 2 4 5" xfId="20438" xr:uid="{00000000-0005-0000-0000-0000B2390000}"/>
    <cellStyle name="Normal 40 2 2 2 2 2 5" xfId="12028" xr:uid="{00000000-0005-0000-0000-0000B3390000}"/>
    <cellStyle name="Normal 40 2 2 2 2 2 5 2" xfId="42359" xr:uid="{00000000-0005-0000-0000-0000B4390000}"/>
    <cellStyle name="Normal 40 2 2 2 2 2 5 3" xfId="27126" xr:uid="{00000000-0005-0000-0000-0000B5390000}"/>
    <cellStyle name="Normal 40 2 2 2 2 2 6" xfId="7007" xr:uid="{00000000-0005-0000-0000-0000B6390000}"/>
    <cellStyle name="Normal 40 2 2 2 2 2 6 2" xfId="37342" xr:uid="{00000000-0005-0000-0000-0000B7390000}"/>
    <cellStyle name="Normal 40 2 2 2 2 2 6 3" xfId="22109" xr:uid="{00000000-0005-0000-0000-0000B8390000}"/>
    <cellStyle name="Normal 40 2 2 2 2 2 7" xfId="32330" xr:uid="{00000000-0005-0000-0000-0000B9390000}"/>
    <cellStyle name="Normal 40 2 2 2 2 2 8" xfId="17096" xr:uid="{00000000-0005-0000-0000-0000BA390000}"/>
    <cellStyle name="Normal 40 2 2 2 2 3" xfId="2354" xr:uid="{00000000-0005-0000-0000-0000BB390000}"/>
    <cellStyle name="Normal 40 2 2 2 2 3 2" xfId="4044" xr:uid="{00000000-0005-0000-0000-0000BC390000}"/>
    <cellStyle name="Normal 40 2 2 2 2 3 2 2" xfId="14117" xr:uid="{00000000-0005-0000-0000-0000BD390000}"/>
    <cellStyle name="Normal 40 2 2 2 2 3 2 2 2" xfId="44448" xr:uid="{00000000-0005-0000-0000-0000BE390000}"/>
    <cellStyle name="Normal 40 2 2 2 2 3 2 2 3" xfId="29215" xr:uid="{00000000-0005-0000-0000-0000BF390000}"/>
    <cellStyle name="Normal 40 2 2 2 2 3 2 3" xfId="9097" xr:uid="{00000000-0005-0000-0000-0000C0390000}"/>
    <cellStyle name="Normal 40 2 2 2 2 3 2 3 2" xfId="39431" xr:uid="{00000000-0005-0000-0000-0000C1390000}"/>
    <cellStyle name="Normal 40 2 2 2 2 3 2 3 3" xfId="24198" xr:uid="{00000000-0005-0000-0000-0000C2390000}"/>
    <cellStyle name="Normal 40 2 2 2 2 3 2 4" xfId="34418" xr:uid="{00000000-0005-0000-0000-0000C3390000}"/>
    <cellStyle name="Normal 40 2 2 2 2 3 2 5" xfId="19185" xr:uid="{00000000-0005-0000-0000-0000C4390000}"/>
    <cellStyle name="Normal 40 2 2 2 2 3 3" xfId="5736" xr:uid="{00000000-0005-0000-0000-0000C5390000}"/>
    <cellStyle name="Normal 40 2 2 2 2 3 3 2" xfId="15788" xr:uid="{00000000-0005-0000-0000-0000C6390000}"/>
    <cellStyle name="Normal 40 2 2 2 2 3 3 2 2" xfId="46119" xr:uid="{00000000-0005-0000-0000-0000C7390000}"/>
    <cellStyle name="Normal 40 2 2 2 2 3 3 2 3" xfId="30886" xr:uid="{00000000-0005-0000-0000-0000C8390000}"/>
    <cellStyle name="Normal 40 2 2 2 2 3 3 3" xfId="10768" xr:uid="{00000000-0005-0000-0000-0000C9390000}"/>
    <cellStyle name="Normal 40 2 2 2 2 3 3 3 2" xfId="41102" xr:uid="{00000000-0005-0000-0000-0000CA390000}"/>
    <cellStyle name="Normal 40 2 2 2 2 3 3 3 3" xfId="25869" xr:uid="{00000000-0005-0000-0000-0000CB390000}"/>
    <cellStyle name="Normal 40 2 2 2 2 3 3 4" xfId="36089" xr:uid="{00000000-0005-0000-0000-0000CC390000}"/>
    <cellStyle name="Normal 40 2 2 2 2 3 3 5" xfId="20856" xr:uid="{00000000-0005-0000-0000-0000CD390000}"/>
    <cellStyle name="Normal 40 2 2 2 2 3 4" xfId="12446" xr:uid="{00000000-0005-0000-0000-0000CE390000}"/>
    <cellStyle name="Normal 40 2 2 2 2 3 4 2" xfId="42777" xr:uid="{00000000-0005-0000-0000-0000CF390000}"/>
    <cellStyle name="Normal 40 2 2 2 2 3 4 3" xfId="27544" xr:uid="{00000000-0005-0000-0000-0000D0390000}"/>
    <cellStyle name="Normal 40 2 2 2 2 3 5" xfId="7425" xr:uid="{00000000-0005-0000-0000-0000D1390000}"/>
    <cellStyle name="Normal 40 2 2 2 2 3 5 2" xfId="37760" xr:uid="{00000000-0005-0000-0000-0000D2390000}"/>
    <cellStyle name="Normal 40 2 2 2 2 3 5 3" xfId="22527" xr:uid="{00000000-0005-0000-0000-0000D3390000}"/>
    <cellStyle name="Normal 40 2 2 2 2 3 6" xfId="32748" xr:uid="{00000000-0005-0000-0000-0000D4390000}"/>
    <cellStyle name="Normal 40 2 2 2 2 3 7" xfId="17514" xr:uid="{00000000-0005-0000-0000-0000D5390000}"/>
    <cellStyle name="Normal 40 2 2 2 2 4" xfId="3207" xr:uid="{00000000-0005-0000-0000-0000D6390000}"/>
    <cellStyle name="Normal 40 2 2 2 2 4 2" xfId="13281" xr:uid="{00000000-0005-0000-0000-0000D7390000}"/>
    <cellStyle name="Normal 40 2 2 2 2 4 2 2" xfId="43612" xr:uid="{00000000-0005-0000-0000-0000D8390000}"/>
    <cellStyle name="Normal 40 2 2 2 2 4 2 3" xfId="28379" xr:uid="{00000000-0005-0000-0000-0000D9390000}"/>
    <cellStyle name="Normal 40 2 2 2 2 4 3" xfId="8261" xr:uid="{00000000-0005-0000-0000-0000DA390000}"/>
    <cellStyle name="Normal 40 2 2 2 2 4 3 2" xfId="38595" xr:uid="{00000000-0005-0000-0000-0000DB390000}"/>
    <cellStyle name="Normal 40 2 2 2 2 4 3 3" xfId="23362" xr:uid="{00000000-0005-0000-0000-0000DC390000}"/>
    <cellStyle name="Normal 40 2 2 2 2 4 4" xfId="33582" xr:uid="{00000000-0005-0000-0000-0000DD390000}"/>
    <cellStyle name="Normal 40 2 2 2 2 4 5" xfId="18349" xr:uid="{00000000-0005-0000-0000-0000DE390000}"/>
    <cellStyle name="Normal 40 2 2 2 2 5" xfId="4900" xr:uid="{00000000-0005-0000-0000-0000DF390000}"/>
    <cellStyle name="Normal 40 2 2 2 2 5 2" xfId="14952" xr:uid="{00000000-0005-0000-0000-0000E0390000}"/>
    <cellStyle name="Normal 40 2 2 2 2 5 2 2" xfId="45283" xr:uid="{00000000-0005-0000-0000-0000E1390000}"/>
    <cellStyle name="Normal 40 2 2 2 2 5 2 3" xfId="30050" xr:uid="{00000000-0005-0000-0000-0000E2390000}"/>
    <cellStyle name="Normal 40 2 2 2 2 5 3" xfId="9932" xr:uid="{00000000-0005-0000-0000-0000E3390000}"/>
    <cellStyle name="Normal 40 2 2 2 2 5 3 2" xfId="40266" xr:uid="{00000000-0005-0000-0000-0000E4390000}"/>
    <cellStyle name="Normal 40 2 2 2 2 5 3 3" xfId="25033" xr:uid="{00000000-0005-0000-0000-0000E5390000}"/>
    <cellStyle name="Normal 40 2 2 2 2 5 4" xfId="35253" xr:uid="{00000000-0005-0000-0000-0000E6390000}"/>
    <cellStyle name="Normal 40 2 2 2 2 5 5" xfId="20020" xr:uid="{00000000-0005-0000-0000-0000E7390000}"/>
    <cellStyle name="Normal 40 2 2 2 2 6" xfId="11610" xr:uid="{00000000-0005-0000-0000-0000E8390000}"/>
    <cellStyle name="Normal 40 2 2 2 2 6 2" xfId="41941" xr:uid="{00000000-0005-0000-0000-0000E9390000}"/>
    <cellStyle name="Normal 40 2 2 2 2 6 3" xfId="26708" xr:uid="{00000000-0005-0000-0000-0000EA390000}"/>
    <cellStyle name="Normal 40 2 2 2 2 7" xfId="6589" xr:uid="{00000000-0005-0000-0000-0000EB390000}"/>
    <cellStyle name="Normal 40 2 2 2 2 7 2" xfId="36924" xr:uid="{00000000-0005-0000-0000-0000EC390000}"/>
    <cellStyle name="Normal 40 2 2 2 2 7 3" xfId="21691" xr:uid="{00000000-0005-0000-0000-0000ED390000}"/>
    <cellStyle name="Normal 40 2 2 2 2 8" xfId="31912" xr:uid="{00000000-0005-0000-0000-0000EE390000}"/>
    <cellStyle name="Normal 40 2 2 2 2 9" xfId="16678" xr:uid="{00000000-0005-0000-0000-0000EF390000}"/>
    <cellStyle name="Normal 40 2 2 2 3" xfId="1725" xr:uid="{00000000-0005-0000-0000-0000F0390000}"/>
    <cellStyle name="Normal 40 2 2 2 3 2" xfId="2564" xr:uid="{00000000-0005-0000-0000-0000F1390000}"/>
    <cellStyle name="Normal 40 2 2 2 3 2 2" xfId="4254" xr:uid="{00000000-0005-0000-0000-0000F2390000}"/>
    <cellStyle name="Normal 40 2 2 2 3 2 2 2" xfId="14327" xr:uid="{00000000-0005-0000-0000-0000F3390000}"/>
    <cellStyle name="Normal 40 2 2 2 3 2 2 2 2" xfId="44658" xr:uid="{00000000-0005-0000-0000-0000F4390000}"/>
    <cellStyle name="Normal 40 2 2 2 3 2 2 2 3" xfId="29425" xr:uid="{00000000-0005-0000-0000-0000F5390000}"/>
    <cellStyle name="Normal 40 2 2 2 3 2 2 3" xfId="9307" xr:uid="{00000000-0005-0000-0000-0000F6390000}"/>
    <cellStyle name="Normal 40 2 2 2 3 2 2 3 2" xfId="39641" xr:uid="{00000000-0005-0000-0000-0000F7390000}"/>
    <cellStyle name="Normal 40 2 2 2 3 2 2 3 3" xfId="24408" xr:uid="{00000000-0005-0000-0000-0000F8390000}"/>
    <cellStyle name="Normal 40 2 2 2 3 2 2 4" xfId="34628" xr:uid="{00000000-0005-0000-0000-0000F9390000}"/>
    <cellStyle name="Normal 40 2 2 2 3 2 2 5" xfId="19395" xr:uid="{00000000-0005-0000-0000-0000FA390000}"/>
    <cellStyle name="Normal 40 2 2 2 3 2 3" xfId="5946" xr:uid="{00000000-0005-0000-0000-0000FB390000}"/>
    <cellStyle name="Normal 40 2 2 2 3 2 3 2" xfId="15998" xr:uid="{00000000-0005-0000-0000-0000FC390000}"/>
    <cellStyle name="Normal 40 2 2 2 3 2 3 2 2" xfId="46329" xr:uid="{00000000-0005-0000-0000-0000FD390000}"/>
    <cellStyle name="Normal 40 2 2 2 3 2 3 2 3" xfId="31096" xr:uid="{00000000-0005-0000-0000-0000FE390000}"/>
    <cellStyle name="Normal 40 2 2 2 3 2 3 3" xfId="10978" xr:uid="{00000000-0005-0000-0000-0000FF390000}"/>
    <cellStyle name="Normal 40 2 2 2 3 2 3 3 2" xfId="41312" xr:uid="{00000000-0005-0000-0000-0000003A0000}"/>
    <cellStyle name="Normal 40 2 2 2 3 2 3 3 3" xfId="26079" xr:uid="{00000000-0005-0000-0000-0000013A0000}"/>
    <cellStyle name="Normal 40 2 2 2 3 2 3 4" xfId="36299" xr:uid="{00000000-0005-0000-0000-0000023A0000}"/>
    <cellStyle name="Normal 40 2 2 2 3 2 3 5" xfId="21066" xr:uid="{00000000-0005-0000-0000-0000033A0000}"/>
    <cellStyle name="Normal 40 2 2 2 3 2 4" xfId="12656" xr:uid="{00000000-0005-0000-0000-0000043A0000}"/>
    <cellStyle name="Normal 40 2 2 2 3 2 4 2" xfId="42987" xr:uid="{00000000-0005-0000-0000-0000053A0000}"/>
    <cellStyle name="Normal 40 2 2 2 3 2 4 3" xfId="27754" xr:uid="{00000000-0005-0000-0000-0000063A0000}"/>
    <cellStyle name="Normal 40 2 2 2 3 2 5" xfId="7635" xr:uid="{00000000-0005-0000-0000-0000073A0000}"/>
    <cellStyle name="Normal 40 2 2 2 3 2 5 2" xfId="37970" xr:uid="{00000000-0005-0000-0000-0000083A0000}"/>
    <cellStyle name="Normal 40 2 2 2 3 2 5 3" xfId="22737" xr:uid="{00000000-0005-0000-0000-0000093A0000}"/>
    <cellStyle name="Normal 40 2 2 2 3 2 6" xfId="32958" xr:uid="{00000000-0005-0000-0000-00000A3A0000}"/>
    <cellStyle name="Normal 40 2 2 2 3 2 7" xfId="17724" xr:uid="{00000000-0005-0000-0000-00000B3A0000}"/>
    <cellStyle name="Normal 40 2 2 2 3 3" xfId="3417" xr:uid="{00000000-0005-0000-0000-00000C3A0000}"/>
    <cellStyle name="Normal 40 2 2 2 3 3 2" xfId="13491" xr:uid="{00000000-0005-0000-0000-00000D3A0000}"/>
    <cellStyle name="Normal 40 2 2 2 3 3 2 2" xfId="43822" xr:uid="{00000000-0005-0000-0000-00000E3A0000}"/>
    <cellStyle name="Normal 40 2 2 2 3 3 2 3" xfId="28589" xr:uid="{00000000-0005-0000-0000-00000F3A0000}"/>
    <cellStyle name="Normal 40 2 2 2 3 3 3" xfId="8471" xr:uid="{00000000-0005-0000-0000-0000103A0000}"/>
    <cellStyle name="Normal 40 2 2 2 3 3 3 2" xfId="38805" xr:uid="{00000000-0005-0000-0000-0000113A0000}"/>
    <cellStyle name="Normal 40 2 2 2 3 3 3 3" xfId="23572" xr:uid="{00000000-0005-0000-0000-0000123A0000}"/>
    <cellStyle name="Normal 40 2 2 2 3 3 4" xfId="33792" xr:uid="{00000000-0005-0000-0000-0000133A0000}"/>
    <cellStyle name="Normal 40 2 2 2 3 3 5" xfId="18559" xr:uid="{00000000-0005-0000-0000-0000143A0000}"/>
    <cellStyle name="Normal 40 2 2 2 3 4" xfId="5110" xr:uid="{00000000-0005-0000-0000-0000153A0000}"/>
    <cellStyle name="Normal 40 2 2 2 3 4 2" xfId="15162" xr:uid="{00000000-0005-0000-0000-0000163A0000}"/>
    <cellStyle name="Normal 40 2 2 2 3 4 2 2" xfId="45493" xr:uid="{00000000-0005-0000-0000-0000173A0000}"/>
    <cellStyle name="Normal 40 2 2 2 3 4 2 3" xfId="30260" xr:uid="{00000000-0005-0000-0000-0000183A0000}"/>
    <cellStyle name="Normal 40 2 2 2 3 4 3" xfId="10142" xr:uid="{00000000-0005-0000-0000-0000193A0000}"/>
    <cellStyle name="Normal 40 2 2 2 3 4 3 2" xfId="40476" xr:uid="{00000000-0005-0000-0000-00001A3A0000}"/>
    <cellStyle name="Normal 40 2 2 2 3 4 3 3" xfId="25243" xr:uid="{00000000-0005-0000-0000-00001B3A0000}"/>
    <cellStyle name="Normal 40 2 2 2 3 4 4" xfId="35463" xr:uid="{00000000-0005-0000-0000-00001C3A0000}"/>
    <cellStyle name="Normal 40 2 2 2 3 4 5" xfId="20230" xr:uid="{00000000-0005-0000-0000-00001D3A0000}"/>
    <cellStyle name="Normal 40 2 2 2 3 5" xfId="11820" xr:uid="{00000000-0005-0000-0000-00001E3A0000}"/>
    <cellStyle name="Normal 40 2 2 2 3 5 2" xfId="42151" xr:uid="{00000000-0005-0000-0000-00001F3A0000}"/>
    <cellStyle name="Normal 40 2 2 2 3 5 3" xfId="26918" xr:uid="{00000000-0005-0000-0000-0000203A0000}"/>
    <cellStyle name="Normal 40 2 2 2 3 6" xfId="6799" xr:uid="{00000000-0005-0000-0000-0000213A0000}"/>
    <cellStyle name="Normal 40 2 2 2 3 6 2" xfId="37134" xr:uid="{00000000-0005-0000-0000-0000223A0000}"/>
    <cellStyle name="Normal 40 2 2 2 3 6 3" xfId="21901" xr:uid="{00000000-0005-0000-0000-0000233A0000}"/>
    <cellStyle name="Normal 40 2 2 2 3 7" xfId="32122" xr:uid="{00000000-0005-0000-0000-0000243A0000}"/>
    <cellStyle name="Normal 40 2 2 2 3 8" xfId="16888" xr:uid="{00000000-0005-0000-0000-0000253A0000}"/>
    <cellStyle name="Normal 40 2 2 2 4" xfId="2146" xr:uid="{00000000-0005-0000-0000-0000263A0000}"/>
    <cellStyle name="Normal 40 2 2 2 4 2" xfId="3836" xr:uid="{00000000-0005-0000-0000-0000273A0000}"/>
    <cellStyle name="Normal 40 2 2 2 4 2 2" xfId="13909" xr:uid="{00000000-0005-0000-0000-0000283A0000}"/>
    <cellStyle name="Normal 40 2 2 2 4 2 2 2" xfId="44240" xr:uid="{00000000-0005-0000-0000-0000293A0000}"/>
    <cellStyle name="Normal 40 2 2 2 4 2 2 3" xfId="29007" xr:uid="{00000000-0005-0000-0000-00002A3A0000}"/>
    <cellStyle name="Normal 40 2 2 2 4 2 3" xfId="8889" xr:uid="{00000000-0005-0000-0000-00002B3A0000}"/>
    <cellStyle name="Normal 40 2 2 2 4 2 3 2" xfId="39223" xr:uid="{00000000-0005-0000-0000-00002C3A0000}"/>
    <cellStyle name="Normal 40 2 2 2 4 2 3 3" xfId="23990" xr:uid="{00000000-0005-0000-0000-00002D3A0000}"/>
    <cellStyle name="Normal 40 2 2 2 4 2 4" xfId="34210" xr:uid="{00000000-0005-0000-0000-00002E3A0000}"/>
    <cellStyle name="Normal 40 2 2 2 4 2 5" xfId="18977" xr:uid="{00000000-0005-0000-0000-00002F3A0000}"/>
    <cellStyle name="Normal 40 2 2 2 4 3" xfId="5528" xr:uid="{00000000-0005-0000-0000-0000303A0000}"/>
    <cellStyle name="Normal 40 2 2 2 4 3 2" xfId="15580" xr:uid="{00000000-0005-0000-0000-0000313A0000}"/>
    <cellStyle name="Normal 40 2 2 2 4 3 2 2" xfId="45911" xr:uid="{00000000-0005-0000-0000-0000323A0000}"/>
    <cellStyle name="Normal 40 2 2 2 4 3 2 3" xfId="30678" xr:uid="{00000000-0005-0000-0000-0000333A0000}"/>
    <cellStyle name="Normal 40 2 2 2 4 3 3" xfId="10560" xr:uid="{00000000-0005-0000-0000-0000343A0000}"/>
    <cellStyle name="Normal 40 2 2 2 4 3 3 2" xfId="40894" xr:uid="{00000000-0005-0000-0000-0000353A0000}"/>
    <cellStyle name="Normal 40 2 2 2 4 3 3 3" xfId="25661" xr:uid="{00000000-0005-0000-0000-0000363A0000}"/>
    <cellStyle name="Normal 40 2 2 2 4 3 4" xfId="35881" xr:uid="{00000000-0005-0000-0000-0000373A0000}"/>
    <cellStyle name="Normal 40 2 2 2 4 3 5" xfId="20648" xr:uid="{00000000-0005-0000-0000-0000383A0000}"/>
    <cellStyle name="Normal 40 2 2 2 4 4" xfId="12238" xr:uid="{00000000-0005-0000-0000-0000393A0000}"/>
    <cellStyle name="Normal 40 2 2 2 4 4 2" xfId="42569" xr:uid="{00000000-0005-0000-0000-00003A3A0000}"/>
    <cellStyle name="Normal 40 2 2 2 4 4 3" xfId="27336" xr:uid="{00000000-0005-0000-0000-00003B3A0000}"/>
    <cellStyle name="Normal 40 2 2 2 4 5" xfId="7217" xr:uid="{00000000-0005-0000-0000-00003C3A0000}"/>
    <cellStyle name="Normal 40 2 2 2 4 5 2" xfId="37552" xr:uid="{00000000-0005-0000-0000-00003D3A0000}"/>
    <cellStyle name="Normal 40 2 2 2 4 5 3" xfId="22319" xr:uid="{00000000-0005-0000-0000-00003E3A0000}"/>
    <cellStyle name="Normal 40 2 2 2 4 6" xfId="32540" xr:uid="{00000000-0005-0000-0000-00003F3A0000}"/>
    <cellStyle name="Normal 40 2 2 2 4 7" xfId="17306" xr:uid="{00000000-0005-0000-0000-0000403A0000}"/>
    <cellStyle name="Normal 40 2 2 2 5" xfId="2999" xr:uid="{00000000-0005-0000-0000-0000413A0000}"/>
    <cellStyle name="Normal 40 2 2 2 5 2" xfId="13073" xr:uid="{00000000-0005-0000-0000-0000423A0000}"/>
    <cellStyle name="Normal 40 2 2 2 5 2 2" xfId="43404" xr:uid="{00000000-0005-0000-0000-0000433A0000}"/>
    <cellStyle name="Normal 40 2 2 2 5 2 3" xfId="28171" xr:uid="{00000000-0005-0000-0000-0000443A0000}"/>
    <cellStyle name="Normal 40 2 2 2 5 3" xfId="8053" xr:uid="{00000000-0005-0000-0000-0000453A0000}"/>
    <cellStyle name="Normal 40 2 2 2 5 3 2" xfId="38387" xr:uid="{00000000-0005-0000-0000-0000463A0000}"/>
    <cellStyle name="Normal 40 2 2 2 5 3 3" xfId="23154" xr:uid="{00000000-0005-0000-0000-0000473A0000}"/>
    <cellStyle name="Normal 40 2 2 2 5 4" xfId="33374" xr:uid="{00000000-0005-0000-0000-0000483A0000}"/>
    <cellStyle name="Normal 40 2 2 2 5 5" xfId="18141" xr:uid="{00000000-0005-0000-0000-0000493A0000}"/>
    <cellStyle name="Normal 40 2 2 2 6" xfId="4692" xr:uid="{00000000-0005-0000-0000-00004A3A0000}"/>
    <cellStyle name="Normal 40 2 2 2 6 2" xfId="14744" xr:uid="{00000000-0005-0000-0000-00004B3A0000}"/>
    <cellStyle name="Normal 40 2 2 2 6 2 2" xfId="45075" xr:uid="{00000000-0005-0000-0000-00004C3A0000}"/>
    <cellStyle name="Normal 40 2 2 2 6 2 3" xfId="29842" xr:uid="{00000000-0005-0000-0000-00004D3A0000}"/>
    <cellStyle name="Normal 40 2 2 2 6 3" xfId="9724" xr:uid="{00000000-0005-0000-0000-00004E3A0000}"/>
    <cellStyle name="Normal 40 2 2 2 6 3 2" xfId="40058" xr:uid="{00000000-0005-0000-0000-00004F3A0000}"/>
    <cellStyle name="Normal 40 2 2 2 6 3 3" xfId="24825" xr:uid="{00000000-0005-0000-0000-0000503A0000}"/>
    <cellStyle name="Normal 40 2 2 2 6 4" xfId="35045" xr:uid="{00000000-0005-0000-0000-0000513A0000}"/>
    <cellStyle name="Normal 40 2 2 2 6 5" xfId="19812" xr:uid="{00000000-0005-0000-0000-0000523A0000}"/>
    <cellStyle name="Normal 40 2 2 2 7" xfId="11402" xr:uid="{00000000-0005-0000-0000-0000533A0000}"/>
    <cellStyle name="Normal 40 2 2 2 7 2" xfId="41733" xr:uid="{00000000-0005-0000-0000-0000543A0000}"/>
    <cellStyle name="Normal 40 2 2 2 7 3" xfId="26500" xr:uid="{00000000-0005-0000-0000-0000553A0000}"/>
    <cellStyle name="Normal 40 2 2 2 8" xfId="6381" xr:uid="{00000000-0005-0000-0000-0000563A0000}"/>
    <cellStyle name="Normal 40 2 2 2 8 2" xfId="36716" xr:uid="{00000000-0005-0000-0000-0000573A0000}"/>
    <cellStyle name="Normal 40 2 2 2 8 3" xfId="21483" xr:uid="{00000000-0005-0000-0000-0000583A0000}"/>
    <cellStyle name="Normal 40 2 2 2 9" xfId="31704" xr:uid="{00000000-0005-0000-0000-0000593A0000}"/>
    <cellStyle name="Normal 40 2 2 3" xfId="1408" xr:uid="{00000000-0005-0000-0000-00005A3A0000}"/>
    <cellStyle name="Normal 40 2 2 3 2" xfId="1829" xr:uid="{00000000-0005-0000-0000-00005B3A0000}"/>
    <cellStyle name="Normal 40 2 2 3 2 2" xfId="2668" xr:uid="{00000000-0005-0000-0000-00005C3A0000}"/>
    <cellStyle name="Normal 40 2 2 3 2 2 2" xfId="4358" xr:uid="{00000000-0005-0000-0000-00005D3A0000}"/>
    <cellStyle name="Normal 40 2 2 3 2 2 2 2" xfId="14431" xr:uid="{00000000-0005-0000-0000-00005E3A0000}"/>
    <cellStyle name="Normal 40 2 2 3 2 2 2 2 2" xfId="44762" xr:uid="{00000000-0005-0000-0000-00005F3A0000}"/>
    <cellStyle name="Normal 40 2 2 3 2 2 2 2 3" xfId="29529" xr:uid="{00000000-0005-0000-0000-0000603A0000}"/>
    <cellStyle name="Normal 40 2 2 3 2 2 2 3" xfId="9411" xr:uid="{00000000-0005-0000-0000-0000613A0000}"/>
    <cellStyle name="Normal 40 2 2 3 2 2 2 3 2" xfId="39745" xr:uid="{00000000-0005-0000-0000-0000623A0000}"/>
    <cellStyle name="Normal 40 2 2 3 2 2 2 3 3" xfId="24512" xr:uid="{00000000-0005-0000-0000-0000633A0000}"/>
    <cellStyle name="Normal 40 2 2 3 2 2 2 4" xfId="34732" xr:uid="{00000000-0005-0000-0000-0000643A0000}"/>
    <cellStyle name="Normal 40 2 2 3 2 2 2 5" xfId="19499" xr:uid="{00000000-0005-0000-0000-0000653A0000}"/>
    <cellStyle name="Normal 40 2 2 3 2 2 3" xfId="6050" xr:uid="{00000000-0005-0000-0000-0000663A0000}"/>
    <cellStyle name="Normal 40 2 2 3 2 2 3 2" xfId="16102" xr:uid="{00000000-0005-0000-0000-0000673A0000}"/>
    <cellStyle name="Normal 40 2 2 3 2 2 3 2 2" xfId="46433" xr:uid="{00000000-0005-0000-0000-0000683A0000}"/>
    <cellStyle name="Normal 40 2 2 3 2 2 3 2 3" xfId="31200" xr:uid="{00000000-0005-0000-0000-0000693A0000}"/>
    <cellStyle name="Normal 40 2 2 3 2 2 3 3" xfId="11082" xr:uid="{00000000-0005-0000-0000-00006A3A0000}"/>
    <cellStyle name="Normal 40 2 2 3 2 2 3 3 2" xfId="41416" xr:uid="{00000000-0005-0000-0000-00006B3A0000}"/>
    <cellStyle name="Normal 40 2 2 3 2 2 3 3 3" xfId="26183" xr:uid="{00000000-0005-0000-0000-00006C3A0000}"/>
    <cellStyle name="Normal 40 2 2 3 2 2 3 4" xfId="36403" xr:uid="{00000000-0005-0000-0000-00006D3A0000}"/>
    <cellStyle name="Normal 40 2 2 3 2 2 3 5" xfId="21170" xr:uid="{00000000-0005-0000-0000-00006E3A0000}"/>
    <cellStyle name="Normal 40 2 2 3 2 2 4" xfId="12760" xr:uid="{00000000-0005-0000-0000-00006F3A0000}"/>
    <cellStyle name="Normal 40 2 2 3 2 2 4 2" xfId="43091" xr:uid="{00000000-0005-0000-0000-0000703A0000}"/>
    <cellStyle name="Normal 40 2 2 3 2 2 4 3" xfId="27858" xr:uid="{00000000-0005-0000-0000-0000713A0000}"/>
    <cellStyle name="Normal 40 2 2 3 2 2 5" xfId="7739" xr:uid="{00000000-0005-0000-0000-0000723A0000}"/>
    <cellStyle name="Normal 40 2 2 3 2 2 5 2" xfId="38074" xr:uid="{00000000-0005-0000-0000-0000733A0000}"/>
    <cellStyle name="Normal 40 2 2 3 2 2 5 3" xfId="22841" xr:uid="{00000000-0005-0000-0000-0000743A0000}"/>
    <cellStyle name="Normal 40 2 2 3 2 2 6" xfId="33062" xr:uid="{00000000-0005-0000-0000-0000753A0000}"/>
    <cellStyle name="Normal 40 2 2 3 2 2 7" xfId="17828" xr:uid="{00000000-0005-0000-0000-0000763A0000}"/>
    <cellStyle name="Normal 40 2 2 3 2 3" xfId="3521" xr:uid="{00000000-0005-0000-0000-0000773A0000}"/>
    <cellStyle name="Normal 40 2 2 3 2 3 2" xfId="13595" xr:uid="{00000000-0005-0000-0000-0000783A0000}"/>
    <cellStyle name="Normal 40 2 2 3 2 3 2 2" xfId="43926" xr:uid="{00000000-0005-0000-0000-0000793A0000}"/>
    <cellStyle name="Normal 40 2 2 3 2 3 2 3" xfId="28693" xr:uid="{00000000-0005-0000-0000-00007A3A0000}"/>
    <cellStyle name="Normal 40 2 2 3 2 3 3" xfId="8575" xr:uid="{00000000-0005-0000-0000-00007B3A0000}"/>
    <cellStyle name="Normal 40 2 2 3 2 3 3 2" xfId="38909" xr:uid="{00000000-0005-0000-0000-00007C3A0000}"/>
    <cellStyle name="Normal 40 2 2 3 2 3 3 3" xfId="23676" xr:uid="{00000000-0005-0000-0000-00007D3A0000}"/>
    <cellStyle name="Normal 40 2 2 3 2 3 4" xfId="33896" xr:uid="{00000000-0005-0000-0000-00007E3A0000}"/>
    <cellStyle name="Normal 40 2 2 3 2 3 5" xfId="18663" xr:uid="{00000000-0005-0000-0000-00007F3A0000}"/>
    <cellStyle name="Normal 40 2 2 3 2 4" xfId="5214" xr:uid="{00000000-0005-0000-0000-0000803A0000}"/>
    <cellStyle name="Normal 40 2 2 3 2 4 2" xfId="15266" xr:uid="{00000000-0005-0000-0000-0000813A0000}"/>
    <cellStyle name="Normal 40 2 2 3 2 4 2 2" xfId="45597" xr:uid="{00000000-0005-0000-0000-0000823A0000}"/>
    <cellStyle name="Normal 40 2 2 3 2 4 2 3" xfId="30364" xr:uid="{00000000-0005-0000-0000-0000833A0000}"/>
    <cellStyle name="Normal 40 2 2 3 2 4 3" xfId="10246" xr:uid="{00000000-0005-0000-0000-0000843A0000}"/>
    <cellStyle name="Normal 40 2 2 3 2 4 3 2" xfId="40580" xr:uid="{00000000-0005-0000-0000-0000853A0000}"/>
    <cellStyle name="Normal 40 2 2 3 2 4 3 3" xfId="25347" xr:uid="{00000000-0005-0000-0000-0000863A0000}"/>
    <cellStyle name="Normal 40 2 2 3 2 4 4" xfId="35567" xr:uid="{00000000-0005-0000-0000-0000873A0000}"/>
    <cellStyle name="Normal 40 2 2 3 2 4 5" xfId="20334" xr:uid="{00000000-0005-0000-0000-0000883A0000}"/>
    <cellStyle name="Normal 40 2 2 3 2 5" xfId="11924" xr:uid="{00000000-0005-0000-0000-0000893A0000}"/>
    <cellStyle name="Normal 40 2 2 3 2 5 2" xfId="42255" xr:uid="{00000000-0005-0000-0000-00008A3A0000}"/>
    <cellStyle name="Normal 40 2 2 3 2 5 3" xfId="27022" xr:uid="{00000000-0005-0000-0000-00008B3A0000}"/>
    <cellStyle name="Normal 40 2 2 3 2 6" xfId="6903" xr:uid="{00000000-0005-0000-0000-00008C3A0000}"/>
    <cellStyle name="Normal 40 2 2 3 2 6 2" xfId="37238" xr:uid="{00000000-0005-0000-0000-00008D3A0000}"/>
    <cellStyle name="Normal 40 2 2 3 2 6 3" xfId="22005" xr:uid="{00000000-0005-0000-0000-00008E3A0000}"/>
    <cellStyle name="Normal 40 2 2 3 2 7" xfId="32226" xr:uid="{00000000-0005-0000-0000-00008F3A0000}"/>
    <cellStyle name="Normal 40 2 2 3 2 8" xfId="16992" xr:uid="{00000000-0005-0000-0000-0000903A0000}"/>
    <cellStyle name="Normal 40 2 2 3 3" xfId="2250" xr:uid="{00000000-0005-0000-0000-0000913A0000}"/>
    <cellStyle name="Normal 40 2 2 3 3 2" xfId="3940" xr:uid="{00000000-0005-0000-0000-0000923A0000}"/>
    <cellStyle name="Normal 40 2 2 3 3 2 2" xfId="14013" xr:uid="{00000000-0005-0000-0000-0000933A0000}"/>
    <cellStyle name="Normal 40 2 2 3 3 2 2 2" xfId="44344" xr:uid="{00000000-0005-0000-0000-0000943A0000}"/>
    <cellStyle name="Normal 40 2 2 3 3 2 2 3" xfId="29111" xr:uid="{00000000-0005-0000-0000-0000953A0000}"/>
    <cellStyle name="Normal 40 2 2 3 3 2 3" xfId="8993" xr:uid="{00000000-0005-0000-0000-0000963A0000}"/>
    <cellStyle name="Normal 40 2 2 3 3 2 3 2" xfId="39327" xr:uid="{00000000-0005-0000-0000-0000973A0000}"/>
    <cellStyle name="Normal 40 2 2 3 3 2 3 3" xfId="24094" xr:uid="{00000000-0005-0000-0000-0000983A0000}"/>
    <cellStyle name="Normal 40 2 2 3 3 2 4" xfId="34314" xr:uid="{00000000-0005-0000-0000-0000993A0000}"/>
    <cellStyle name="Normal 40 2 2 3 3 2 5" xfId="19081" xr:uid="{00000000-0005-0000-0000-00009A3A0000}"/>
    <cellStyle name="Normal 40 2 2 3 3 3" xfId="5632" xr:uid="{00000000-0005-0000-0000-00009B3A0000}"/>
    <cellStyle name="Normal 40 2 2 3 3 3 2" xfId="15684" xr:uid="{00000000-0005-0000-0000-00009C3A0000}"/>
    <cellStyle name="Normal 40 2 2 3 3 3 2 2" xfId="46015" xr:uid="{00000000-0005-0000-0000-00009D3A0000}"/>
    <cellStyle name="Normal 40 2 2 3 3 3 2 3" xfId="30782" xr:uid="{00000000-0005-0000-0000-00009E3A0000}"/>
    <cellStyle name="Normal 40 2 2 3 3 3 3" xfId="10664" xr:uid="{00000000-0005-0000-0000-00009F3A0000}"/>
    <cellStyle name="Normal 40 2 2 3 3 3 3 2" xfId="40998" xr:uid="{00000000-0005-0000-0000-0000A03A0000}"/>
    <cellStyle name="Normal 40 2 2 3 3 3 3 3" xfId="25765" xr:uid="{00000000-0005-0000-0000-0000A13A0000}"/>
    <cellStyle name="Normal 40 2 2 3 3 3 4" xfId="35985" xr:uid="{00000000-0005-0000-0000-0000A23A0000}"/>
    <cellStyle name="Normal 40 2 2 3 3 3 5" xfId="20752" xr:uid="{00000000-0005-0000-0000-0000A33A0000}"/>
    <cellStyle name="Normal 40 2 2 3 3 4" xfId="12342" xr:uid="{00000000-0005-0000-0000-0000A43A0000}"/>
    <cellStyle name="Normal 40 2 2 3 3 4 2" xfId="42673" xr:uid="{00000000-0005-0000-0000-0000A53A0000}"/>
    <cellStyle name="Normal 40 2 2 3 3 4 3" xfId="27440" xr:uid="{00000000-0005-0000-0000-0000A63A0000}"/>
    <cellStyle name="Normal 40 2 2 3 3 5" xfId="7321" xr:uid="{00000000-0005-0000-0000-0000A73A0000}"/>
    <cellStyle name="Normal 40 2 2 3 3 5 2" xfId="37656" xr:uid="{00000000-0005-0000-0000-0000A83A0000}"/>
    <cellStyle name="Normal 40 2 2 3 3 5 3" xfId="22423" xr:uid="{00000000-0005-0000-0000-0000A93A0000}"/>
    <cellStyle name="Normal 40 2 2 3 3 6" xfId="32644" xr:uid="{00000000-0005-0000-0000-0000AA3A0000}"/>
    <cellStyle name="Normal 40 2 2 3 3 7" xfId="17410" xr:uid="{00000000-0005-0000-0000-0000AB3A0000}"/>
    <cellStyle name="Normal 40 2 2 3 4" xfId="3103" xr:uid="{00000000-0005-0000-0000-0000AC3A0000}"/>
    <cellStyle name="Normal 40 2 2 3 4 2" xfId="13177" xr:uid="{00000000-0005-0000-0000-0000AD3A0000}"/>
    <cellStyle name="Normal 40 2 2 3 4 2 2" xfId="43508" xr:uid="{00000000-0005-0000-0000-0000AE3A0000}"/>
    <cellStyle name="Normal 40 2 2 3 4 2 3" xfId="28275" xr:uid="{00000000-0005-0000-0000-0000AF3A0000}"/>
    <cellStyle name="Normal 40 2 2 3 4 3" xfId="8157" xr:uid="{00000000-0005-0000-0000-0000B03A0000}"/>
    <cellStyle name="Normal 40 2 2 3 4 3 2" xfId="38491" xr:uid="{00000000-0005-0000-0000-0000B13A0000}"/>
    <cellStyle name="Normal 40 2 2 3 4 3 3" xfId="23258" xr:uid="{00000000-0005-0000-0000-0000B23A0000}"/>
    <cellStyle name="Normal 40 2 2 3 4 4" xfId="33478" xr:uid="{00000000-0005-0000-0000-0000B33A0000}"/>
    <cellStyle name="Normal 40 2 2 3 4 5" xfId="18245" xr:uid="{00000000-0005-0000-0000-0000B43A0000}"/>
    <cellStyle name="Normal 40 2 2 3 5" xfId="4796" xr:uid="{00000000-0005-0000-0000-0000B53A0000}"/>
    <cellStyle name="Normal 40 2 2 3 5 2" xfId="14848" xr:uid="{00000000-0005-0000-0000-0000B63A0000}"/>
    <cellStyle name="Normal 40 2 2 3 5 2 2" xfId="45179" xr:uid="{00000000-0005-0000-0000-0000B73A0000}"/>
    <cellStyle name="Normal 40 2 2 3 5 2 3" xfId="29946" xr:uid="{00000000-0005-0000-0000-0000B83A0000}"/>
    <cellStyle name="Normal 40 2 2 3 5 3" xfId="9828" xr:uid="{00000000-0005-0000-0000-0000B93A0000}"/>
    <cellStyle name="Normal 40 2 2 3 5 3 2" xfId="40162" xr:uid="{00000000-0005-0000-0000-0000BA3A0000}"/>
    <cellStyle name="Normal 40 2 2 3 5 3 3" xfId="24929" xr:uid="{00000000-0005-0000-0000-0000BB3A0000}"/>
    <cellStyle name="Normal 40 2 2 3 5 4" xfId="35149" xr:uid="{00000000-0005-0000-0000-0000BC3A0000}"/>
    <cellStyle name="Normal 40 2 2 3 5 5" xfId="19916" xr:uid="{00000000-0005-0000-0000-0000BD3A0000}"/>
    <cellStyle name="Normal 40 2 2 3 6" xfId="11506" xr:uid="{00000000-0005-0000-0000-0000BE3A0000}"/>
    <cellStyle name="Normal 40 2 2 3 6 2" xfId="41837" xr:uid="{00000000-0005-0000-0000-0000BF3A0000}"/>
    <cellStyle name="Normal 40 2 2 3 6 3" xfId="26604" xr:uid="{00000000-0005-0000-0000-0000C03A0000}"/>
    <cellStyle name="Normal 40 2 2 3 7" xfId="6485" xr:uid="{00000000-0005-0000-0000-0000C13A0000}"/>
    <cellStyle name="Normal 40 2 2 3 7 2" xfId="36820" xr:uid="{00000000-0005-0000-0000-0000C23A0000}"/>
    <cellStyle name="Normal 40 2 2 3 7 3" xfId="21587" xr:uid="{00000000-0005-0000-0000-0000C33A0000}"/>
    <cellStyle name="Normal 40 2 2 3 8" xfId="31808" xr:uid="{00000000-0005-0000-0000-0000C43A0000}"/>
    <cellStyle name="Normal 40 2 2 3 9" xfId="16574" xr:uid="{00000000-0005-0000-0000-0000C53A0000}"/>
    <cellStyle name="Normal 40 2 2 4" xfId="1621" xr:uid="{00000000-0005-0000-0000-0000C63A0000}"/>
    <cellStyle name="Normal 40 2 2 4 2" xfId="2460" xr:uid="{00000000-0005-0000-0000-0000C73A0000}"/>
    <cellStyle name="Normal 40 2 2 4 2 2" xfId="4150" xr:uid="{00000000-0005-0000-0000-0000C83A0000}"/>
    <cellStyle name="Normal 40 2 2 4 2 2 2" xfId="14223" xr:uid="{00000000-0005-0000-0000-0000C93A0000}"/>
    <cellStyle name="Normal 40 2 2 4 2 2 2 2" xfId="44554" xr:uid="{00000000-0005-0000-0000-0000CA3A0000}"/>
    <cellStyle name="Normal 40 2 2 4 2 2 2 3" xfId="29321" xr:uid="{00000000-0005-0000-0000-0000CB3A0000}"/>
    <cellStyle name="Normal 40 2 2 4 2 2 3" xfId="9203" xr:uid="{00000000-0005-0000-0000-0000CC3A0000}"/>
    <cellStyle name="Normal 40 2 2 4 2 2 3 2" xfId="39537" xr:uid="{00000000-0005-0000-0000-0000CD3A0000}"/>
    <cellStyle name="Normal 40 2 2 4 2 2 3 3" xfId="24304" xr:uid="{00000000-0005-0000-0000-0000CE3A0000}"/>
    <cellStyle name="Normal 40 2 2 4 2 2 4" xfId="34524" xr:uid="{00000000-0005-0000-0000-0000CF3A0000}"/>
    <cellStyle name="Normal 40 2 2 4 2 2 5" xfId="19291" xr:uid="{00000000-0005-0000-0000-0000D03A0000}"/>
    <cellStyle name="Normal 40 2 2 4 2 3" xfId="5842" xr:uid="{00000000-0005-0000-0000-0000D13A0000}"/>
    <cellStyle name="Normal 40 2 2 4 2 3 2" xfId="15894" xr:uid="{00000000-0005-0000-0000-0000D23A0000}"/>
    <cellStyle name="Normal 40 2 2 4 2 3 2 2" xfId="46225" xr:uid="{00000000-0005-0000-0000-0000D33A0000}"/>
    <cellStyle name="Normal 40 2 2 4 2 3 2 3" xfId="30992" xr:uid="{00000000-0005-0000-0000-0000D43A0000}"/>
    <cellStyle name="Normal 40 2 2 4 2 3 3" xfId="10874" xr:uid="{00000000-0005-0000-0000-0000D53A0000}"/>
    <cellStyle name="Normal 40 2 2 4 2 3 3 2" xfId="41208" xr:uid="{00000000-0005-0000-0000-0000D63A0000}"/>
    <cellStyle name="Normal 40 2 2 4 2 3 3 3" xfId="25975" xr:uid="{00000000-0005-0000-0000-0000D73A0000}"/>
    <cellStyle name="Normal 40 2 2 4 2 3 4" xfId="36195" xr:uid="{00000000-0005-0000-0000-0000D83A0000}"/>
    <cellStyle name="Normal 40 2 2 4 2 3 5" xfId="20962" xr:uid="{00000000-0005-0000-0000-0000D93A0000}"/>
    <cellStyle name="Normal 40 2 2 4 2 4" xfId="12552" xr:uid="{00000000-0005-0000-0000-0000DA3A0000}"/>
    <cellStyle name="Normal 40 2 2 4 2 4 2" xfId="42883" xr:uid="{00000000-0005-0000-0000-0000DB3A0000}"/>
    <cellStyle name="Normal 40 2 2 4 2 4 3" xfId="27650" xr:uid="{00000000-0005-0000-0000-0000DC3A0000}"/>
    <cellStyle name="Normal 40 2 2 4 2 5" xfId="7531" xr:uid="{00000000-0005-0000-0000-0000DD3A0000}"/>
    <cellStyle name="Normal 40 2 2 4 2 5 2" xfId="37866" xr:uid="{00000000-0005-0000-0000-0000DE3A0000}"/>
    <cellStyle name="Normal 40 2 2 4 2 5 3" xfId="22633" xr:uid="{00000000-0005-0000-0000-0000DF3A0000}"/>
    <cellStyle name="Normal 40 2 2 4 2 6" xfId="32854" xr:uid="{00000000-0005-0000-0000-0000E03A0000}"/>
    <cellStyle name="Normal 40 2 2 4 2 7" xfId="17620" xr:uid="{00000000-0005-0000-0000-0000E13A0000}"/>
    <cellStyle name="Normal 40 2 2 4 3" xfId="3313" xr:uid="{00000000-0005-0000-0000-0000E23A0000}"/>
    <cellStyle name="Normal 40 2 2 4 3 2" xfId="13387" xr:uid="{00000000-0005-0000-0000-0000E33A0000}"/>
    <cellStyle name="Normal 40 2 2 4 3 2 2" xfId="43718" xr:uid="{00000000-0005-0000-0000-0000E43A0000}"/>
    <cellStyle name="Normal 40 2 2 4 3 2 3" xfId="28485" xr:uid="{00000000-0005-0000-0000-0000E53A0000}"/>
    <cellStyle name="Normal 40 2 2 4 3 3" xfId="8367" xr:uid="{00000000-0005-0000-0000-0000E63A0000}"/>
    <cellStyle name="Normal 40 2 2 4 3 3 2" xfId="38701" xr:uid="{00000000-0005-0000-0000-0000E73A0000}"/>
    <cellStyle name="Normal 40 2 2 4 3 3 3" xfId="23468" xr:uid="{00000000-0005-0000-0000-0000E83A0000}"/>
    <cellStyle name="Normal 40 2 2 4 3 4" xfId="33688" xr:uid="{00000000-0005-0000-0000-0000E93A0000}"/>
    <cellStyle name="Normal 40 2 2 4 3 5" xfId="18455" xr:uid="{00000000-0005-0000-0000-0000EA3A0000}"/>
    <cellStyle name="Normal 40 2 2 4 4" xfId="5006" xr:uid="{00000000-0005-0000-0000-0000EB3A0000}"/>
    <cellStyle name="Normal 40 2 2 4 4 2" xfId="15058" xr:uid="{00000000-0005-0000-0000-0000EC3A0000}"/>
    <cellStyle name="Normal 40 2 2 4 4 2 2" xfId="45389" xr:uid="{00000000-0005-0000-0000-0000ED3A0000}"/>
    <cellStyle name="Normal 40 2 2 4 4 2 3" xfId="30156" xr:uid="{00000000-0005-0000-0000-0000EE3A0000}"/>
    <cellStyle name="Normal 40 2 2 4 4 3" xfId="10038" xr:uid="{00000000-0005-0000-0000-0000EF3A0000}"/>
    <cellStyle name="Normal 40 2 2 4 4 3 2" xfId="40372" xr:uid="{00000000-0005-0000-0000-0000F03A0000}"/>
    <cellStyle name="Normal 40 2 2 4 4 3 3" xfId="25139" xr:uid="{00000000-0005-0000-0000-0000F13A0000}"/>
    <cellStyle name="Normal 40 2 2 4 4 4" xfId="35359" xr:uid="{00000000-0005-0000-0000-0000F23A0000}"/>
    <cellStyle name="Normal 40 2 2 4 4 5" xfId="20126" xr:uid="{00000000-0005-0000-0000-0000F33A0000}"/>
    <cellStyle name="Normal 40 2 2 4 5" xfId="11716" xr:uid="{00000000-0005-0000-0000-0000F43A0000}"/>
    <cellStyle name="Normal 40 2 2 4 5 2" xfId="42047" xr:uid="{00000000-0005-0000-0000-0000F53A0000}"/>
    <cellStyle name="Normal 40 2 2 4 5 3" xfId="26814" xr:uid="{00000000-0005-0000-0000-0000F63A0000}"/>
    <cellStyle name="Normal 40 2 2 4 6" xfId="6695" xr:uid="{00000000-0005-0000-0000-0000F73A0000}"/>
    <cellStyle name="Normal 40 2 2 4 6 2" xfId="37030" xr:uid="{00000000-0005-0000-0000-0000F83A0000}"/>
    <cellStyle name="Normal 40 2 2 4 6 3" xfId="21797" xr:uid="{00000000-0005-0000-0000-0000F93A0000}"/>
    <cellStyle name="Normal 40 2 2 4 7" xfId="32018" xr:uid="{00000000-0005-0000-0000-0000FA3A0000}"/>
    <cellStyle name="Normal 40 2 2 4 8" xfId="16784" xr:uid="{00000000-0005-0000-0000-0000FB3A0000}"/>
    <cellStyle name="Normal 40 2 2 5" xfId="2042" xr:uid="{00000000-0005-0000-0000-0000FC3A0000}"/>
    <cellStyle name="Normal 40 2 2 5 2" xfId="3732" xr:uid="{00000000-0005-0000-0000-0000FD3A0000}"/>
    <cellStyle name="Normal 40 2 2 5 2 2" xfId="13805" xr:uid="{00000000-0005-0000-0000-0000FE3A0000}"/>
    <cellStyle name="Normal 40 2 2 5 2 2 2" xfId="44136" xr:uid="{00000000-0005-0000-0000-0000FF3A0000}"/>
    <cellStyle name="Normal 40 2 2 5 2 2 3" xfId="28903" xr:uid="{00000000-0005-0000-0000-0000003B0000}"/>
    <cellStyle name="Normal 40 2 2 5 2 3" xfId="8785" xr:uid="{00000000-0005-0000-0000-0000013B0000}"/>
    <cellStyle name="Normal 40 2 2 5 2 3 2" xfId="39119" xr:uid="{00000000-0005-0000-0000-0000023B0000}"/>
    <cellStyle name="Normal 40 2 2 5 2 3 3" xfId="23886" xr:uid="{00000000-0005-0000-0000-0000033B0000}"/>
    <cellStyle name="Normal 40 2 2 5 2 4" xfId="34106" xr:uid="{00000000-0005-0000-0000-0000043B0000}"/>
    <cellStyle name="Normal 40 2 2 5 2 5" xfId="18873" xr:uid="{00000000-0005-0000-0000-0000053B0000}"/>
    <cellStyle name="Normal 40 2 2 5 3" xfId="5424" xr:uid="{00000000-0005-0000-0000-0000063B0000}"/>
    <cellStyle name="Normal 40 2 2 5 3 2" xfId="15476" xr:uid="{00000000-0005-0000-0000-0000073B0000}"/>
    <cellStyle name="Normal 40 2 2 5 3 2 2" xfId="45807" xr:uid="{00000000-0005-0000-0000-0000083B0000}"/>
    <cellStyle name="Normal 40 2 2 5 3 2 3" xfId="30574" xr:uid="{00000000-0005-0000-0000-0000093B0000}"/>
    <cellStyle name="Normal 40 2 2 5 3 3" xfId="10456" xr:uid="{00000000-0005-0000-0000-00000A3B0000}"/>
    <cellStyle name="Normal 40 2 2 5 3 3 2" xfId="40790" xr:uid="{00000000-0005-0000-0000-00000B3B0000}"/>
    <cellStyle name="Normal 40 2 2 5 3 3 3" xfId="25557" xr:uid="{00000000-0005-0000-0000-00000C3B0000}"/>
    <cellStyle name="Normal 40 2 2 5 3 4" xfId="35777" xr:uid="{00000000-0005-0000-0000-00000D3B0000}"/>
    <cellStyle name="Normal 40 2 2 5 3 5" xfId="20544" xr:uid="{00000000-0005-0000-0000-00000E3B0000}"/>
    <cellStyle name="Normal 40 2 2 5 4" xfId="12134" xr:uid="{00000000-0005-0000-0000-00000F3B0000}"/>
    <cellStyle name="Normal 40 2 2 5 4 2" xfId="42465" xr:uid="{00000000-0005-0000-0000-0000103B0000}"/>
    <cellStyle name="Normal 40 2 2 5 4 3" xfId="27232" xr:uid="{00000000-0005-0000-0000-0000113B0000}"/>
    <cellStyle name="Normal 40 2 2 5 5" xfId="7113" xr:uid="{00000000-0005-0000-0000-0000123B0000}"/>
    <cellStyle name="Normal 40 2 2 5 5 2" xfId="37448" xr:uid="{00000000-0005-0000-0000-0000133B0000}"/>
    <cellStyle name="Normal 40 2 2 5 5 3" xfId="22215" xr:uid="{00000000-0005-0000-0000-0000143B0000}"/>
    <cellStyle name="Normal 40 2 2 5 6" xfId="32436" xr:uid="{00000000-0005-0000-0000-0000153B0000}"/>
    <cellStyle name="Normal 40 2 2 5 7" xfId="17202" xr:uid="{00000000-0005-0000-0000-0000163B0000}"/>
    <cellStyle name="Normal 40 2 2 6" xfId="2895" xr:uid="{00000000-0005-0000-0000-0000173B0000}"/>
    <cellStyle name="Normal 40 2 2 6 2" xfId="12969" xr:uid="{00000000-0005-0000-0000-0000183B0000}"/>
    <cellStyle name="Normal 40 2 2 6 2 2" xfId="43300" xr:uid="{00000000-0005-0000-0000-0000193B0000}"/>
    <cellStyle name="Normal 40 2 2 6 2 3" xfId="28067" xr:uid="{00000000-0005-0000-0000-00001A3B0000}"/>
    <cellStyle name="Normal 40 2 2 6 3" xfId="7949" xr:uid="{00000000-0005-0000-0000-00001B3B0000}"/>
    <cellStyle name="Normal 40 2 2 6 3 2" xfId="38283" xr:uid="{00000000-0005-0000-0000-00001C3B0000}"/>
    <cellStyle name="Normal 40 2 2 6 3 3" xfId="23050" xr:uid="{00000000-0005-0000-0000-00001D3B0000}"/>
    <cellStyle name="Normal 40 2 2 6 4" xfId="33270" xr:uid="{00000000-0005-0000-0000-00001E3B0000}"/>
    <cellStyle name="Normal 40 2 2 6 5" xfId="18037" xr:uid="{00000000-0005-0000-0000-00001F3B0000}"/>
    <cellStyle name="Normal 40 2 2 7" xfId="4588" xr:uid="{00000000-0005-0000-0000-0000203B0000}"/>
    <cellStyle name="Normal 40 2 2 7 2" xfId="14640" xr:uid="{00000000-0005-0000-0000-0000213B0000}"/>
    <cellStyle name="Normal 40 2 2 7 2 2" xfId="44971" xr:uid="{00000000-0005-0000-0000-0000223B0000}"/>
    <cellStyle name="Normal 40 2 2 7 2 3" xfId="29738" xr:uid="{00000000-0005-0000-0000-0000233B0000}"/>
    <cellStyle name="Normal 40 2 2 7 3" xfId="9620" xr:uid="{00000000-0005-0000-0000-0000243B0000}"/>
    <cellStyle name="Normal 40 2 2 7 3 2" xfId="39954" xr:uid="{00000000-0005-0000-0000-0000253B0000}"/>
    <cellStyle name="Normal 40 2 2 7 3 3" xfId="24721" xr:uid="{00000000-0005-0000-0000-0000263B0000}"/>
    <cellStyle name="Normal 40 2 2 7 4" xfId="34941" xr:uid="{00000000-0005-0000-0000-0000273B0000}"/>
    <cellStyle name="Normal 40 2 2 7 5" xfId="19708" xr:uid="{00000000-0005-0000-0000-0000283B0000}"/>
    <cellStyle name="Normal 40 2 2 8" xfId="11298" xr:uid="{00000000-0005-0000-0000-0000293B0000}"/>
    <cellStyle name="Normal 40 2 2 8 2" xfId="41629" xr:uid="{00000000-0005-0000-0000-00002A3B0000}"/>
    <cellStyle name="Normal 40 2 2 8 3" xfId="26396" xr:uid="{00000000-0005-0000-0000-00002B3B0000}"/>
    <cellStyle name="Normal 40 2 2 9" xfId="6277" xr:uid="{00000000-0005-0000-0000-00002C3B0000}"/>
    <cellStyle name="Normal 40 2 2 9 2" xfId="36612" xr:uid="{00000000-0005-0000-0000-00002D3B0000}"/>
    <cellStyle name="Normal 40 2 2 9 3" xfId="21379" xr:uid="{00000000-0005-0000-0000-00002E3B0000}"/>
    <cellStyle name="Normal 40 2 3" xfId="1241" xr:uid="{00000000-0005-0000-0000-00002F3B0000}"/>
    <cellStyle name="Normal 40 2 3 10" xfId="16418" xr:uid="{00000000-0005-0000-0000-0000303B0000}"/>
    <cellStyle name="Normal 40 2 3 2" xfId="1460" xr:uid="{00000000-0005-0000-0000-0000313B0000}"/>
    <cellStyle name="Normal 40 2 3 2 2" xfId="1881" xr:uid="{00000000-0005-0000-0000-0000323B0000}"/>
    <cellStyle name="Normal 40 2 3 2 2 2" xfId="2720" xr:uid="{00000000-0005-0000-0000-0000333B0000}"/>
    <cellStyle name="Normal 40 2 3 2 2 2 2" xfId="4410" xr:uid="{00000000-0005-0000-0000-0000343B0000}"/>
    <cellStyle name="Normal 40 2 3 2 2 2 2 2" xfId="14483" xr:uid="{00000000-0005-0000-0000-0000353B0000}"/>
    <cellStyle name="Normal 40 2 3 2 2 2 2 2 2" xfId="44814" xr:uid="{00000000-0005-0000-0000-0000363B0000}"/>
    <cellStyle name="Normal 40 2 3 2 2 2 2 2 3" xfId="29581" xr:uid="{00000000-0005-0000-0000-0000373B0000}"/>
    <cellStyle name="Normal 40 2 3 2 2 2 2 3" xfId="9463" xr:uid="{00000000-0005-0000-0000-0000383B0000}"/>
    <cellStyle name="Normal 40 2 3 2 2 2 2 3 2" xfId="39797" xr:uid="{00000000-0005-0000-0000-0000393B0000}"/>
    <cellStyle name="Normal 40 2 3 2 2 2 2 3 3" xfId="24564" xr:uid="{00000000-0005-0000-0000-00003A3B0000}"/>
    <cellStyle name="Normal 40 2 3 2 2 2 2 4" xfId="34784" xr:uid="{00000000-0005-0000-0000-00003B3B0000}"/>
    <cellStyle name="Normal 40 2 3 2 2 2 2 5" xfId="19551" xr:uid="{00000000-0005-0000-0000-00003C3B0000}"/>
    <cellStyle name="Normal 40 2 3 2 2 2 3" xfId="6102" xr:uid="{00000000-0005-0000-0000-00003D3B0000}"/>
    <cellStyle name="Normal 40 2 3 2 2 2 3 2" xfId="16154" xr:uid="{00000000-0005-0000-0000-00003E3B0000}"/>
    <cellStyle name="Normal 40 2 3 2 2 2 3 2 2" xfId="46485" xr:uid="{00000000-0005-0000-0000-00003F3B0000}"/>
    <cellStyle name="Normal 40 2 3 2 2 2 3 2 3" xfId="31252" xr:uid="{00000000-0005-0000-0000-0000403B0000}"/>
    <cellStyle name="Normal 40 2 3 2 2 2 3 3" xfId="11134" xr:uid="{00000000-0005-0000-0000-0000413B0000}"/>
    <cellStyle name="Normal 40 2 3 2 2 2 3 3 2" xfId="41468" xr:uid="{00000000-0005-0000-0000-0000423B0000}"/>
    <cellStyle name="Normal 40 2 3 2 2 2 3 3 3" xfId="26235" xr:uid="{00000000-0005-0000-0000-0000433B0000}"/>
    <cellStyle name="Normal 40 2 3 2 2 2 3 4" xfId="36455" xr:uid="{00000000-0005-0000-0000-0000443B0000}"/>
    <cellStyle name="Normal 40 2 3 2 2 2 3 5" xfId="21222" xr:uid="{00000000-0005-0000-0000-0000453B0000}"/>
    <cellStyle name="Normal 40 2 3 2 2 2 4" xfId="12812" xr:uid="{00000000-0005-0000-0000-0000463B0000}"/>
    <cellStyle name="Normal 40 2 3 2 2 2 4 2" xfId="43143" xr:uid="{00000000-0005-0000-0000-0000473B0000}"/>
    <cellStyle name="Normal 40 2 3 2 2 2 4 3" xfId="27910" xr:uid="{00000000-0005-0000-0000-0000483B0000}"/>
    <cellStyle name="Normal 40 2 3 2 2 2 5" xfId="7791" xr:uid="{00000000-0005-0000-0000-0000493B0000}"/>
    <cellStyle name="Normal 40 2 3 2 2 2 5 2" xfId="38126" xr:uid="{00000000-0005-0000-0000-00004A3B0000}"/>
    <cellStyle name="Normal 40 2 3 2 2 2 5 3" xfId="22893" xr:uid="{00000000-0005-0000-0000-00004B3B0000}"/>
    <cellStyle name="Normal 40 2 3 2 2 2 6" xfId="33114" xr:uid="{00000000-0005-0000-0000-00004C3B0000}"/>
    <cellStyle name="Normal 40 2 3 2 2 2 7" xfId="17880" xr:uid="{00000000-0005-0000-0000-00004D3B0000}"/>
    <cellStyle name="Normal 40 2 3 2 2 3" xfId="3573" xr:uid="{00000000-0005-0000-0000-00004E3B0000}"/>
    <cellStyle name="Normal 40 2 3 2 2 3 2" xfId="13647" xr:uid="{00000000-0005-0000-0000-00004F3B0000}"/>
    <cellStyle name="Normal 40 2 3 2 2 3 2 2" xfId="43978" xr:uid="{00000000-0005-0000-0000-0000503B0000}"/>
    <cellStyle name="Normal 40 2 3 2 2 3 2 3" xfId="28745" xr:uid="{00000000-0005-0000-0000-0000513B0000}"/>
    <cellStyle name="Normal 40 2 3 2 2 3 3" xfId="8627" xr:uid="{00000000-0005-0000-0000-0000523B0000}"/>
    <cellStyle name="Normal 40 2 3 2 2 3 3 2" xfId="38961" xr:uid="{00000000-0005-0000-0000-0000533B0000}"/>
    <cellStyle name="Normal 40 2 3 2 2 3 3 3" xfId="23728" xr:uid="{00000000-0005-0000-0000-0000543B0000}"/>
    <cellStyle name="Normal 40 2 3 2 2 3 4" xfId="33948" xr:uid="{00000000-0005-0000-0000-0000553B0000}"/>
    <cellStyle name="Normal 40 2 3 2 2 3 5" xfId="18715" xr:uid="{00000000-0005-0000-0000-0000563B0000}"/>
    <cellStyle name="Normal 40 2 3 2 2 4" xfId="5266" xr:uid="{00000000-0005-0000-0000-0000573B0000}"/>
    <cellStyle name="Normal 40 2 3 2 2 4 2" xfId="15318" xr:uid="{00000000-0005-0000-0000-0000583B0000}"/>
    <cellStyle name="Normal 40 2 3 2 2 4 2 2" xfId="45649" xr:uid="{00000000-0005-0000-0000-0000593B0000}"/>
    <cellStyle name="Normal 40 2 3 2 2 4 2 3" xfId="30416" xr:uid="{00000000-0005-0000-0000-00005A3B0000}"/>
    <cellStyle name="Normal 40 2 3 2 2 4 3" xfId="10298" xr:uid="{00000000-0005-0000-0000-00005B3B0000}"/>
    <cellStyle name="Normal 40 2 3 2 2 4 3 2" xfId="40632" xr:uid="{00000000-0005-0000-0000-00005C3B0000}"/>
    <cellStyle name="Normal 40 2 3 2 2 4 3 3" xfId="25399" xr:uid="{00000000-0005-0000-0000-00005D3B0000}"/>
    <cellStyle name="Normal 40 2 3 2 2 4 4" xfId="35619" xr:uid="{00000000-0005-0000-0000-00005E3B0000}"/>
    <cellStyle name="Normal 40 2 3 2 2 4 5" xfId="20386" xr:uid="{00000000-0005-0000-0000-00005F3B0000}"/>
    <cellStyle name="Normal 40 2 3 2 2 5" xfId="11976" xr:uid="{00000000-0005-0000-0000-0000603B0000}"/>
    <cellStyle name="Normal 40 2 3 2 2 5 2" xfId="42307" xr:uid="{00000000-0005-0000-0000-0000613B0000}"/>
    <cellStyle name="Normal 40 2 3 2 2 5 3" xfId="27074" xr:uid="{00000000-0005-0000-0000-0000623B0000}"/>
    <cellStyle name="Normal 40 2 3 2 2 6" xfId="6955" xr:uid="{00000000-0005-0000-0000-0000633B0000}"/>
    <cellStyle name="Normal 40 2 3 2 2 6 2" xfId="37290" xr:uid="{00000000-0005-0000-0000-0000643B0000}"/>
    <cellStyle name="Normal 40 2 3 2 2 6 3" xfId="22057" xr:uid="{00000000-0005-0000-0000-0000653B0000}"/>
    <cellStyle name="Normal 40 2 3 2 2 7" xfId="32278" xr:uid="{00000000-0005-0000-0000-0000663B0000}"/>
    <cellStyle name="Normal 40 2 3 2 2 8" xfId="17044" xr:uid="{00000000-0005-0000-0000-0000673B0000}"/>
    <cellStyle name="Normal 40 2 3 2 3" xfId="2302" xr:uid="{00000000-0005-0000-0000-0000683B0000}"/>
    <cellStyle name="Normal 40 2 3 2 3 2" xfId="3992" xr:uid="{00000000-0005-0000-0000-0000693B0000}"/>
    <cellStyle name="Normal 40 2 3 2 3 2 2" xfId="14065" xr:uid="{00000000-0005-0000-0000-00006A3B0000}"/>
    <cellStyle name="Normal 40 2 3 2 3 2 2 2" xfId="44396" xr:uid="{00000000-0005-0000-0000-00006B3B0000}"/>
    <cellStyle name="Normal 40 2 3 2 3 2 2 3" xfId="29163" xr:uid="{00000000-0005-0000-0000-00006C3B0000}"/>
    <cellStyle name="Normal 40 2 3 2 3 2 3" xfId="9045" xr:uid="{00000000-0005-0000-0000-00006D3B0000}"/>
    <cellStyle name="Normal 40 2 3 2 3 2 3 2" xfId="39379" xr:uid="{00000000-0005-0000-0000-00006E3B0000}"/>
    <cellStyle name="Normal 40 2 3 2 3 2 3 3" xfId="24146" xr:uid="{00000000-0005-0000-0000-00006F3B0000}"/>
    <cellStyle name="Normal 40 2 3 2 3 2 4" xfId="34366" xr:uid="{00000000-0005-0000-0000-0000703B0000}"/>
    <cellStyle name="Normal 40 2 3 2 3 2 5" xfId="19133" xr:uid="{00000000-0005-0000-0000-0000713B0000}"/>
    <cellStyle name="Normal 40 2 3 2 3 3" xfId="5684" xr:uid="{00000000-0005-0000-0000-0000723B0000}"/>
    <cellStyle name="Normal 40 2 3 2 3 3 2" xfId="15736" xr:uid="{00000000-0005-0000-0000-0000733B0000}"/>
    <cellStyle name="Normal 40 2 3 2 3 3 2 2" xfId="46067" xr:uid="{00000000-0005-0000-0000-0000743B0000}"/>
    <cellStyle name="Normal 40 2 3 2 3 3 2 3" xfId="30834" xr:uid="{00000000-0005-0000-0000-0000753B0000}"/>
    <cellStyle name="Normal 40 2 3 2 3 3 3" xfId="10716" xr:uid="{00000000-0005-0000-0000-0000763B0000}"/>
    <cellStyle name="Normal 40 2 3 2 3 3 3 2" xfId="41050" xr:uid="{00000000-0005-0000-0000-0000773B0000}"/>
    <cellStyle name="Normal 40 2 3 2 3 3 3 3" xfId="25817" xr:uid="{00000000-0005-0000-0000-0000783B0000}"/>
    <cellStyle name="Normal 40 2 3 2 3 3 4" xfId="36037" xr:uid="{00000000-0005-0000-0000-0000793B0000}"/>
    <cellStyle name="Normal 40 2 3 2 3 3 5" xfId="20804" xr:uid="{00000000-0005-0000-0000-00007A3B0000}"/>
    <cellStyle name="Normal 40 2 3 2 3 4" xfId="12394" xr:uid="{00000000-0005-0000-0000-00007B3B0000}"/>
    <cellStyle name="Normal 40 2 3 2 3 4 2" xfId="42725" xr:uid="{00000000-0005-0000-0000-00007C3B0000}"/>
    <cellStyle name="Normal 40 2 3 2 3 4 3" xfId="27492" xr:uid="{00000000-0005-0000-0000-00007D3B0000}"/>
    <cellStyle name="Normal 40 2 3 2 3 5" xfId="7373" xr:uid="{00000000-0005-0000-0000-00007E3B0000}"/>
    <cellStyle name="Normal 40 2 3 2 3 5 2" xfId="37708" xr:uid="{00000000-0005-0000-0000-00007F3B0000}"/>
    <cellStyle name="Normal 40 2 3 2 3 5 3" xfId="22475" xr:uid="{00000000-0005-0000-0000-0000803B0000}"/>
    <cellStyle name="Normal 40 2 3 2 3 6" xfId="32696" xr:uid="{00000000-0005-0000-0000-0000813B0000}"/>
    <cellStyle name="Normal 40 2 3 2 3 7" xfId="17462" xr:uid="{00000000-0005-0000-0000-0000823B0000}"/>
    <cellStyle name="Normal 40 2 3 2 4" xfId="3155" xr:uid="{00000000-0005-0000-0000-0000833B0000}"/>
    <cellStyle name="Normal 40 2 3 2 4 2" xfId="13229" xr:uid="{00000000-0005-0000-0000-0000843B0000}"/>
    <cellStyle name="Normal 40 2 3 2 4 2 2" xfId="43560" xr:uid="{00000000-0005-0000-0000-0000853B0000}"/>
    <cellStyle name="Normal 40 2 3 2 4 2 3" xfId="28327" xr:uid="{00000000-0005-0000-0000-0000863B0000}"/>
    <cellStyle name="Normal 40 2 3 2 4 3" xfId="8209" xr:uid="{00000000-0005-0000-0000-0000873B0000}"/>
    <cellStyle name="Normal 40 2 3 2 4 3 2" xfId="38543" xr:uid="{00000000-0005-0000-0000-0000883B0000}"/>
    <cellStyle name="Normal 40 2 3 2 4 3 3" xfId="23310" xr:uid="{00000000-0005-0000-0000-0000893B0000}"/>
    <cellStyle name="Normal 40 2 3 2 4 4" xfId="33530" xr:uid="{00000000-0005-0000-0000-00008A3B0000}"/>
    <cellStyle name="Normal 40 2 3 2 4 5" xfId="18297" xr:uid="{00000000-0005-0000-0000-00008B3B0000}"/>
    <cellStyle name="Normal 40 2 3 2 5" xfId="4848" xr:uid="{00000000-0005-0000-0000-00008C3B0000}"/>
    <cellStyle name="Normal 40 2 3 2 5 2" xfId="14900" xr:uid="{00000000-0005-0000-0000-00008D3B0000}"/>
    <cellStyle name="Normal 40 2 3 2 5 2 2" xfId="45231" xr:uid="{00000000-0005-0000-0000-00008E3B0000}"/>
    <cellStyle name="Normal 40 2 3 2 5 2 3" xfId="29998" xr:uid="{00000000-0005-0000-0000-00008F3B0000}"/>
    <cellStyle name="Normal 40 2 3 2 5 3" xfId="9880" xr:uid="{00000000-0005-0000-0000-0000903B0000}"/>
    <cellStyle name="Normal 40 2 3 2 5 3 2" xfId="40214" xr:uid="{00000000-0005-0000-0000-0000913B0000}"/>
    <cellStyle name="Normal 40 2 3 2 5 3 3" xfId="24981" xr:uid="{00000000-0005-0000-0000-0000923B0000}"/>
    <cellStyle name="Normal 40 2 3 2 5 4" xfId="35201" xr:uid="{00000000-0005-0000-0000-0000933B0000}"/>
    <cellStyle name="Normal 40 2 3 2 5 5" xfId="19968" xr:uid="{00000000-0005-0000-0000-0000943B0000}"/>
    <cellStyle name="Normal 40 2 3 2 6" xfId="11558" xr:uid="{00000000-0005-0000-0000-0000953B0000}"/>
    <cellStyle name="Normal 40 2 3 2 6 2" xfId="41889" xr:uid="{00000000-0005-0000-0000-0000963B0000}"/>
    <cellStyle name="Normal 40 2 3 2 6 3" xfId="26656" xr:uid="{00000000-0005-0000-0000-0000973B0000}"/>
    <cellStyle name="Normal 40 2 3 2 7" xfId="6537" xr:uid="{00000000-0005-0000-0000-0000983B0000}"/>
    <cellStyle name="Normal 40 2 3 2 7 2" xfId="36872" xr:uid="{00000000-0005-0000-0000-0000993B0000}"/>
    <cellStyle name="Normal 40 2 3 2 7 3" xfId="21639" xr:uid="{00000000-0005-0000-0000-00009A3B0000}"/>
    <cellStyle name="Normal 40 2 3 2 8" xfId="31860" xr:uid="{00000000-0005-0000-0000-00009B3B0000}"/>
    <cellStyle name="Normal 40 2 3 2 9" xfId="16626" xr:uid="{00000000-0005-0000-0000-00009C3B0000}"/>
    <cellStyle name="Normal 40 2 3 3" xfId="1673" xr:uid="{00000000-0005-0000-0000-00009D3B0000}"/>
    <cellStyle name="Normal 40 2 3 3 2" xfId="2512" xr:uid="{00000000-0005-0000-0000-00009E3B0000}"/>
    <cellStyle name="Normal 40 2 3 3 2 2" xfId="4202" xr:uid="{00000000-0005-0000-0000-00009F3B0000}"/>
    <cellStyle name="Normal 40 2 3 3 2 2 2" xfId="14275" xr:uid="{00000000-0005-0000-0000-0000A03B0000}"/>
    <cellStyle name="Normal 40 2 3 3 2 2 2 2" xfId="44606" xr:uid="{00000000-0005-0000-0000-0000A13B0000}"/>
    <cellStyle name="Normal 40 2 3 3 2 2 2 3" xfId="29373" xr:uid="{00000000-0005-0000-0000-0000A23B0000}"/>
    <cellStyle name="Normal 40 2 3 3 2 2 3" xfId="9255" xr:uid="{00000000-0005-0000-0000-0000A33B0000}"/>
    <cellStyle name="Normal 40 2 3 3 2 2 3 2" xfId="39589" xr:uid="{00000000-0005-0000-0000-0000A43B0000}"/>
    <cellStyle name="Normal 40 2 3 3 2 2 3 3" xfId="24356" xr:uid="{00000000-0005-0000-0000-0000A53B0000}"/>
    <cellStyle name="Normal 40 2 3 3 2 2 4" xfId="34576" xr:uid="{00000000-0005-0000-0000-0000A63B0000}"/>
    <cellStyle name="Normal 40 2 3 3 2 2 5" xfId="19343" xr:uid="{00000000-0005-0000-0000-0000A73B0000}"/>
    <cellStyle name="Normal 40 2 3 3 2 3" xfId="5894" xr:uid="{00000000-0005-0000-0000-0000A83B0000}"/>
    <cellStyle name="Normal 40 2 3 3 2 3 2" xfId="15946" xr:uid="{00000000-0005-0000-0000-0000A93B0000}"/>
    <cellStyle name="Normal 40 2 3 3 2 3 2 2" xfId="46277" xr:uid="{00000000-0005-0000-0000-0000AA3B0000}"/>
    <cellStyle name="Normal 40 2 3 3 2 3 2 3" xfId="31044" xr:uid="{00000000-0005-0000-0000-0000AB3B0000}"/>
    <cellStyle name="Normal 40 2 3 3 2 3 3" xfId="10926" xr:uid="{00000000-0005-0000-0000-0000AC3B0000}"/>
    <cellStyle name="Normal 40 2 3 3 2 3 3 2" xfId="41260" xr:uid="{00000000-0005-0000-0000-0000AD3B0000}"/>
    <cellStyle name="Normal 40 2 3 3 2 3 3 3" xfId="26027" xr:uid="{00000000-0005-0000-0000-0000AE3B0000}"/>
    <cellStyle name="Normal 40 2 3 3 2 3 4" xfId="36247" xr:uid="{00000000-0005-0000-0000-0000AF3B0000}"/>
    <cellStyle name="Normal 40 2 3 3 2 3 5" xfId="21014" xr:uid="{00000000-0005-0000-0000-0000B03B0000}"/>
    <cellStyle name="Normal 40 2 3 3 2 4" xfId="12604" xr:uid="{00000000-0005-0000-0000-0000B13B0000}"/>
    <cellStyle name="Normal 40 2 3 3 2 4 2" xfId="42935" xr:uid="{00000000-0005-0000-0000-0000B23B0000}"/>
    <cellStyle name="Normal 40 2 3 3 2 4 3" xfId="27702" xr:uid="{00000000-0005-0000-0000-0000B33B0000}"/>
    <cellStyle name="Normal 40 2 3 3 2 5" xfId="7583" xr:uid="{00000000-0005-0000-0000-0000B43B0000}"/>
    <cellStyle name="Normal 40 2 3 3 2 5 2" xfId="37918" xr:uid="{00000000-0005-0000-0000-0000B53B0000}"/>
    <cellStyle name="Normal 40 2 3 3 2 5 3" xfId="22685" xr:uid="{00000000-0005-0000-0000-0000B63B0000}"/>
    <cellStyle name="Normal 40 2 3 3 2 6" xfId="32906" xr:uid="{00000000-0005-0000-0000-0000B73B0000}"/>
    <cellStyle name="Normal 40 2 3 3 2 7" xfId="17672" xr:uid="{00000000-0005-0000-0000-0000B83B0000}"/>
    <cellStyle name="Normal 40 2 3 3 3" xfId="3365" xr:uid="{00000000-0005-0000-0000-0000B93B0000}"/>
    <cellStyle name="Normal 40 2 3 3 3 2" xfId="13439" xr:uid="{00000000-0005-0000-0000-0000BA3B0000}"/>
    <cellStyle name="Normal 40 2 3 3 3 2 2" xfId="43770" xr:uid="{00000000-0005-0000-0000-0000BB3B0000}"/>
    <cellStyle name="Normal 40 2 3 3 3 2 3" xfId="28537" xr:uid="{00000000-0005-0000-0000-0000BC3B0000}"/>
    <cellStyle name="Normal 40 2 3 3 3 3" xfId="8419" xr:uid="{00000000-0005-0000-0000-0000BD3B0000}"/>
    <cellStyle name="Normal 40 2 3 3 3 3 2" xfId="38753" xr:uid="{00000000-0005-0000-0000-0000BE3B0000}"/>
    <cellStyle name="Normal 40 2 3 3 3 3 3" xfId="23520" xr:uid="{00000000-0005-0000-0000-0000BF3B0000}"/>
    <cellStyle name="Normal 40 2 3 3 3 4" xfId="33740" xr:uid="{00000000-0005-0000-0000-0000C03B0000}"/>
    <cellStyle name="Normal 40 2 3 3 3 5" xfId="18507" xr:uid="{00000000-0005-0000-0000-0000C13B0000}"/>
    <cellStyle name="Normal 40 2 3 3 4" xfId="5058" xr:uid="{00000000-0005-0000-0000-0000C23B0000}"/>
    <cellStyle name="Normal 40 2 3 3 4 2" xfId="15110" xr:uid="{00000000-0005-0000-0000-0000C33B0000}"/>
    <cellStyle name="Normal 40 2 3 3 4 2 2" xfId="45441" xr:uid="{00000000-0005-0000-0000-0000C43B0000}"/>
    <cellStyle name="Normal 40 2 3 3 4 2 3" xfId="30208" xr:uid="{00000000-0005-0000-0000-0000C53B0000}"/>
    <cellStyle name="Normal 40 2 3 3 4 3" xfId="10090" xr:uid="{00000000-0005-0000-0000-0000C63B0000}"/>
    <cellStyle name="Normal 40 2 3 3 4 3 2" xfId="40424" xr:uid="{00000000-0005-0000-0000-0000C73B0000}"/>
    <cellStyle name="Normal 40 2 3 3 4 3 3" xfId="25191" xr:uid="{00000000-0005-0000-0000-0000C83B0000}"/>
    <cellStyle name="Normal 40 2 3 3 4 4" xfId="35411" xr:uid="{00000000-0005-0000-0000-0000C93B0000}"/>
    <cellStyle name="Normal 40 2 3 3 4 5" xfId="20178" xr:uid="{00000000-0005-0000-0000-0000CA3B0000}"/>
    <cellStyle name="Normal 40 2 3 3 5" xfId="11768" xr:uid="{00000000-0005-0000-0000-0000CB3B0000}"/>
    <cellStyle name="Normal 40 2 3 3 5 2" xfId="42099" xr:uid="{00000000-0005-0000-0000-0000CC3B0000}"/>
    <cellStyle name="Normal 40 2 3 3 5 3" xfId="26866" xr:uid="{00000000-0005-0000-0000-0000CD3B0000}"/>
    <cellStyle name="Normal 40 2 3 3 6" xfId="6747" xr:uid="{00000000-0005-0000-0000-0000CE3B0000}"/>
    <cellStyle name="Normal 40 2 3 3 6 2" xfId="37082" xr:uid="{00000000-0005-0000-0000-0000CF3B0000}"/>
    <cellStyle name="Normal 40 2 3 3 6 3" xfId="21849" xr:uid="{00000000-0005-0000-0000-0000D03B0000}"/>
    <cellStyle name="Normal 40 2 3 3 7" xfId="32070" xr:uid="{00000000-0005-0000-0000-0000D13B0000}"/>
    <cellStyle name="Normal 40 2 3 3 8" xfId="16836" xr:uid="{00000000-0005-0000-0000-0000D23B0000}"/>
    <cellStyle name="Normal 40 2 3 4" xfId="2094" xr:uid="{00000000-0005-0000-0000-0000D33B0000}"/>
    <cellStyle name="Normal 40 2 3 4 2" xfId="3784" xr:uid="{00000000-0005-0000-0000-0000D43B0000}"/>
    <cellStyle name="Normal 40 2 3 4 2 2" xfId="13857" xr:uid="{00000000-0005-0000-0000-0000D53B0000}"/>
    <cellStyle name="Normal 40 2 3 4 2 2 2" xfId="44188" xr:uid="{00000000-0005-0000-0000-0000D63B0000}"/>
    <cellStyle name="Normal 40 2 3 4 2 2 3" xfId="28955" xr:uid="{00000000-0005-0000-0000-0000D73B0000}"/>
    <cellStyle name="Normal 40 2 3 4 2 3" xfId="8837" xr:uid="{00000000-0005-0000-0000-0000D83B0000}"/>
    <cellStyle name="Normal 40 2 3 4 2 3 2" xfId="39171" xr:uid="{00000000-0005-0000-0000-0000D93B0000}"/>
    <cellStyle name="Normal 40 2 3 4 2 3 3" xfId="23938" xr:uid="{00000000-0005-0000-0000-0000DA3B0000}"/>
    <cellStyle name="Normal 40 2 3 4 2 4" xfId="34158" xr:uid="{00000000-0005-0000-0000-0000DB3B0000}"/>
    <cellStyle name="Normal 40 2 3 4 2 5" xfId="18925" xr:uid="{00000000-0005-0000-0000-0000DC3B0000}"/>
    <cellStyle name="Normal 40 2 3 4 3" xfId="5476" xr:uid="{00000000-0005-0000-0000-0000DD3B0000}"/>
    <cellStyle name="Normal 40 2 3 4 3 2" xfId="15528" xr:uid="{00000000-0005-0000-0000-0000DE3B0000}"/>
    <cellStyle name="Normal 40 2 3 4 3 2 2" xfId="45859" xr:uid="{00000000-0005-0000-0000-0000DF3B0000}"/>
    <cellStyle name="Normal 40 2 3 4 3 2 3" xfId="30626" xr:uid="{00000000-0005-0000-0000-0000E03B0000}"/>
    <cellStyle name="Normal 40 2 3 4 3 3" xfId="10508" xr:uid="{00000000-0005-0000-0000-0000E13B0000}"/>
    <cellStyle name="Normal 40 2 3 4 3 3 2" xfId="40842" xr:uid="{00000000-0005-0000-0000-0000E23B0000}"/>
    <cellStyle name="Normal 40 2 3 4 3 3 3" xfId="25609" xr:uid="{00000000-0005-0000-0000-0000E33B0000}"/>
    <cellStyle name="Normal 40 2 3 4 3 4" xfId="35829" xr:uid="{00000000-0005-0000-0000-0000E43B0000}"/>
    <cellStyle name="Normal 40 2 3 4 3 5" xfId="20596" xr:uid="{00000000-0005-0000-0000-0000E53B0000}"/>
    <cellStyle name="Normal 40 2 3 4 4" xfId="12186" xr:uid="{00000000-0005-0000-0000-0000E63B0000}"/>
    <cellStyle name="Normal 40 2 3 4 4 2" xfId="42517" xr:uid="{00000000-0005-0000-0000-0000E73B0000}"/>
    <cellStyle name="Normal 40 2 3 4 4 3" xfId="27284" xr:uid="{00000000-0005-0000-0000-0000E83B0000}"/>
    <cellStyle name="Normal 40 2 3 4 5" xfId="7165" xr:uid="{00000000-0005-0000-0000-0000E93B0000}"/>
    <cellStyle name="Normal 40 2 3 4 5 2" xfId="37500" xr:uid="{00000000-0005-0000-0000-0000EA3B0000}"/>
    <cellStyle name="Normal 40 2 3 4 5 3" xfId="22267" xr:uid="{00000000-0005-0000-0000-0000EB3B0000}"/>
    <cellStyle name="Normal 40 2 3 4 6" xfId="32488" xr:uid="{00000000-0005-0000-0000-0000EC3B0000}"/>
    <cellStyle name="Normal 40 2 3 4 7" xfId="17254" xr:uid="{00000000-0005-0000-0000-0000ED3B0000}"/>
    <cellStyle name="Normal 40 2 3 5" xfId="2947" xr:uid="{00000000-0005-0000-0000-0000EE3B0000}"/>
    <cellStyle name="Normal 40 2 3 5 2" xfId="13021" xr:uid="{00000000-0005-0000-0000-0000EF3B0000}"/>
    <cellStyle name="Normal 40 2 3 5 2 2" xfId="43352" xr:uid="{00000000-0005-0000-0000-0000F03B0000}"/>
    <cellStyle name="Normal 40 2 3 5 2 3" xfId="28119" xr:uid="{00000000-0005-0000-0000-0000F13B0000}"/>
    <cellStyle name="Normal 40 2 3 5 3" xfId="8001" xr:uid="{00000000-0005-0000-0000-0000F23B0000}"/>
    <cellStyle name="Normal 40 2 3 5 3 2" xfId="38335" xr:uid="{00000000-0005-0000-0000-0000F33B0000}"/>
    <cellStyle name="Normal 40 2 3 5 3 3" xfId="23102" xr:uid="{00000000-0005-0000-0000-0000F43B0000}"/>
    <cellStyle name="Normal 40 2 3 5 4" xfId="33322" xr:uid="{00000000-0005-0000-0000-0000F53B0000}"/>
    <cellStyle name="Normal 40 2 3 5 5" xfId="18089" xr:uid="{00000000-0005-0000-0000-0000F63B0000}"/>
    <cellStyle name="Normal 40 2 3 6" xfId="4640" xr:uid="{00000000-0005-0000-0000-0000F73B0000}"/>
    <cellStyle name="Normal 40 2 3 6 2" xfId="14692" xr:uid="{00000000-0005-0000-0000-0000F83B0000}"/>
    <cellStyle name="Normal 40 2 3 6 2 2" xfId="45023" xr:uid="{00000000-0005-0000-0000-0000F93B0000}"/>
    <cellStyle name="Normal 40 2 3 6 2 3" xfId="29790" xr:uid="{00000000-0005-0000-0000-0000FA3B0000}"/>
    <cellStyle name="Normal 40 2 3 6 3" xfId="9672" xr:uid="{00000000-0005-0000-0000-0000FB3B0000}"/>
    <cellStyle name="Normal 40 2 3 6 3 2" xfId="40006" xr:uid="{00000000-0005-0000-0000-0000FC3B0000}"/>
    <cellStyle name="Normal 40 2 3 6 3 3" xfId="24773" xr:uid="{00000000-0005-0000-0000-0000FD3B0000}"/>
    <cellStyle name="Normal 40 2 3 6 4" xfId="34993" xr:uid="{00000000-0005-0000-0000-0000FE3B0000}"/>
    <cellStyle name="Normal 40 2 3 6 5" xfId="19760" xr:uid="{00000000-0005-0000-0000-0000FF3B0000}"/>
    <cellStyle name="Normal 40 2 3 7" xfId="11350" xr:uid="{00000000-0005-0000-0000-0000003C0000}"/>
    <cellStyle name="Normal 40 2 3 7 2" xfId="41681" xr:uid="{00000000-0005-0000-0000-0000013C0000}"/>
    <cellStyle name="Normal 40 2 3 7 3" xfId="26448" xr:uid="{00000000-0005-0000-0000-0000023C0000}"/>
    <cellStyle name="Normal 40 2 3 8" xfId="6329" xr:uid="{00000000-0005-0000-0000-0000033C0000}"/>
    <cellStyle name="Normal 40 2 3 8 2" xfId="36664" xr:uid="{00000000-0005-0000-0000-0000043C0000}"/>
    <cellStyle name="Normal 40 2 3 8 3" xfId="21431" xr:uid="{00000000-0005-0000-0000-0000053C0000}"/>
    <cellStyle name="Normal 40 2 3 9" xfId="31653" xr:uid="{00000000-0005-0000-0000-0000063C0000}"/>
    <cellStyle name="Normal 40 2 4" xfId="1354" xr:uid="{00000000-0005-0000-0000-0000073C0000}"/>
    <cellStyle name="Normal 40 2 4 2" xfId="1777" xr:uid="{00000000-0005-0000-0000-0000083C0000}"/>
    <cellStyle name="Normal 40 2 4 2 2" xfId="2616" xr:uid="{00000000-0005-0000-0000-0000093C0000}"/>
    <cellStyle name="Normal 40 2 4 2 2 2" xfId="4306" xr:uid="{00000000-0005-0000-0000-00000A3C0000}"/>
    <cellStyle name="Normal 40 2 4 2 2 2 2" xfId="14379" xr:uid="{00000000-0005-0000-0000-00000B3C0000}"/>
    <cellStyle name="Normal 40 2 4 2 2 2 2 2" xfId="44710" xr:uid="{00000000-0005-0000-0000-00000C3C0000}"/>
    <cellStyle name="Normal 40 2 4 2 2 2 2 3" xfId="29477" xr:uid="{00000000-0005-0000-0000-00000D3C0000}"/>
    <cellStyle name="Normal 40 2 4 2 2 2 3" xfId="9359" xr:uid="{00000000-0005-0000-0000-00000E3C0000}"/>
    <cellStyle name="Normal 40 2 4 2 2 2 3 2" xfId="39693" xr:uid="{00000000-0005-0000-0000-00000F3C0000}"/>
    <cellStyle name="Normal 40 2 4 2 2 2 3 3" xfId="24460" xr:uid="{00000000-0005-0000-0000-0000103C0000}"/>
    <cellStyle name="Normal 40 2 4 2 2 2 4" xfId="34680" xr:uid="{00000000-0005-0000-0000-0000113C0000}"/>
    <cellStyle name="Normal 40 2 4 2 2 2 5" xfId="19447" xr:uid="{00000000-0005-0000-0000-0000123C0000}"/>
    <cellStyle name="Normal 40 2 4 2 2 3" xfId="5998" xr:uid="{00000000-0005-0000-0000-0000133C0000}"/>
    <cellStyle name="Normal 40 2 4 2 2 3 2" xfId="16050" xr:uid="{00000000-0005-0000-0000-0000143C0000}"/>
    <cellStyle name="Normal 40 2 4 2 2 3 2 2" xfId="46381" xr:uid="{00000000-0005-0000-0000-0000153C0000}"/>
    <cellStyle name="Normal 40 2 4 2 2 3 2 3" xfId="31148" xr:uid="{00000000-0005-0000-0000-0000163C0000}"/>
    <cellStyle name="Normal 40 2 4 2 2 3 3" xfId="11030" xr:uid="{00000000-0005-0000-0000-0000173C0000}"/>
    <cellStyle name="Normal 40 2 4 2 2 3 3 2" xfId="41364" xr:uid="{00000000-0005-0000-0000-0000183C0000}"/>
    <cellStyle name="Normal 40 2 4 2 2 3 3 3" xfId="26131" xr:uid="{00000000-0005-0000-0000-0000193C0000}"/>
    <cellStyle name="Normal 40 2 4 2 2 3 4" xfId="36351" xr:uid="{00000000-0005-0000-0000-00001A3C0000}"/>
    <cellStyle name="Normal 40 2 4 2 2 3 5" xfId="21118" xr:uid="{00000000-0005-0000-0000-00001B3C0000}"/>
    <cellStyle name="Normal 40 2 4 2 2 4" xfId="12708" xr:uid="{00000000-0005-0000-0000-00001C3C0000}"/>
    <cellStyle name="Normal 40 2 4 2 2 4 2" xfId="43039" xr:uid="{00000000-0005-0000-0000-00001D3C0000}"/>
    <cellStyle name="Normal 40 2 4 2 2 4 3" xfId="27806" xr:uid="{00000000-0005-0000-0000-00001E3C0000}"/>
    <cellStyle name="Normal 40 2 4 2 2 5" xfId="7687" xr:uid="{00000000-0005-0000-0000-00001F3C0000}"/>
    <cellStyle name="Normal 40 2 4 2 2 5 2" xfId="38022" xr:uid="{00000000-0005-0000-0000-0000203C0000}"/>
    <cellStyle name="Normal 40 2 4 2 2 5 3" xfId="22789" xr:uid="{00000000-0005-0000-0000-0000213C0000}"/>
    <cellStyle name="Normal 40 2 4 2 2 6" xfId="33010" xr:uid="{00000000-0005-0000-0000-0000223C0000}"/>
    <cellStyle name="Normal 40 2 4 2 2 7" xfId="17776" xr:uid="{00000000-0005-0000-0000-0000233C0000}"/>
    <cellStyle name="Normal 40 2 4 2 3" xfId="3469" xr:uid="{00000000-0005-0000-0000-0000243C0000}"/>
    <cellStyle name="Normal 40 2 4 2 3 2" xfId="13543" xr:uid="{00000000-0005-0000-0000-0000253C0000}"/>
    <cellStyle name="Normal 40 2 4 2 3 2 2" xfId="43874" xr:uid="{00000000-0005-0000-0000-0000263C0000}"/>
    <cellStyle name="Normal 40 2 4 2 3 2 3" xfId="28641" xr:uid="{00000000-0005-0000-0000-0000273C0000}"/>
    <cellStyle name="Normal 40 2 4 2 3 3" xfId="8523" xr:uid="{00000000-0005-0000-0000-0000283C0000}"/>
    <cellStyle name="Normal 40 2 4 2 3 3 2" xfId="38857" xr:uid="{00000000-0005-0000-0000-0000293C0000}"/>
    <cellStyle name="Normal 40 2 4 2 3 3 3" xfId="23624" xr:uid="{00000000-0005-0000-0000-00002A3C0000}"/>
    <cellStyle name="Normal 40 2 4 2 3 4" xfId="33844" xr:uid="{00000000-0005-0000-0000-00002B3C0000}"/>
    <cellStyle name="Normal 40 2 4 2 3 5" xfId="18611" xr:uid="{00000000-0005-0000-0000-00002C3C0000}"/>
    <cellStyle name="Normal 40 2 4 2 4" xfId="5162" xr:uid="{00000000-0005-0000-0000-00002D3C0000}"/>
    <cellStyle name="Normal 40 2 4 2 4 2" xfId="15214" xr:uid="{00000000-0005-0000-0000-00002E3C0000}"/>
    <cellStyle name="Normal 40 2 4 2 4 2 2" xfId="45545" xr:uid="{00000000-0005-0000-0000-00002F3C0000}"/>
    <cellStyle name="Normal 40 2 4 2 4 2 3" xfId="30312" xr:uid="{00000000-0005-0000-0000-0000303C0000}"/>
    <cellStyle name="Normal 40 2 4 2 4 3" xfId="10194" xr:uid="{00000000-0005-0000-0000-0000313C0000}"/>
    <cellStyle name="Normal 40 2 4 2 4 3 2" xfId="40528" xr:uid="{00000000-0005-0000-0000-0000323C0000}"/>
    <cellStyle name="Normal 40 2 4 2 4 3 3" xfId="25295" xr:uid="{00000000-0005-0000-0000-0000333C0000}"/>
    <cellStyle name="Normal 40 2 4 2 4 4" xfId="35515" xr:uid="{00000000-0005-0000-0000-0000343C0000}"/>
    <cellStyle name="Normal 40 2 4 2 4 5" xfId="20282" xr:uid="{00000000-0005-0000-0000-0000353C0000}"/>
    <cellStyle name="Normal 40 2 4 2 5" xfId="11872" xr:uid="{00000000-0005-0000-0000-0000363C0000}"/>
    <cellStyle name="Normal 40 2 4 2 5 2" xfId="42203" xr:uid="{00000000-0005-0000-0000-0000373C0000}"/>
    <cellStyle name="Normal 40 2 4 2 5 3" xfId="26970" xr:uid="{00000000-0005-0000-0000-0000383C0000}"/>
    <cellStyle name="Normal 40 2 4 2 6" xfId="6851" xr:uid="{00000000-0005-0000-0000-0000393C0000}"/>
    <cellStyle name="Normal 40 2 4 2 6 2" xfId="37186" xr:uid="{00000000-0005-0000-0000-00003A3C0000}"/>
    <cellStyle name="Normal 40 2 4 2 6 3" xfId="21953" xr:uid="{00000000-0005-0000-0000-00003B3C0000}"/>
    <cellStyle name="Normal 40 2 4 2 7" xfId="32174" xr:uid="{00000000-0005-0000-0000-00003C3C0000}"/>
    <cellStyle name="Normal 40 2 4 2 8" xfId="16940" xr:uid="{00000000-0005-0000-0000-00003D3C0000}"/>
    <cellStyle name="Normal 40 2 4 3" xfId="2198" xr:uid="{00000000-0005-0000-0000-00003E3C0000}"/>
    <cellStyle name="Normal 40 2 4 3 2" xfId="3888" xr:uid="{00000000-0005-0000-0000-00003F3C0000}"/>
    <cellStyle name="Normal 40 2 4 3 2 2" xfId="13961" xr:uid="{00000000-0005-0000-0000-0000403C0000}"/>
    <cellStyle name="Normal 40 2 4 3 2 2 2" xfId="44292" xr:uid="{00000000-0005-0000-0000-0000413C0000}"/>
    <cellStyle name="Normal 40 2 4 3 2 2 3" xfId="29059" xr:uid="{00000000-0005-0000-0000-0000423C0000}"/>
    <cellStyle name="Normal 40 2 4 3 2 3" xfId="8941" xr:uid="{00000000-0005-0000-0000-0000433C0000}"/>
    <cellStyle name="Normal 40 2 4 3 2 3 2" xfId="39275" xr:uid="{00000000-0005-0000-0000-0000443C0000}"/>
    <cellStyle name="Normal 40 2 4 3 2 3 3" xfId="24042" xr:uid="{00000000-0005-0000-0000-0000453C0000}"/>
    <cellStyle name="Normal 40 2 4 3 2 4" xfId="34262" xr:uid="{00000000-0005-0000-0000-0000463C0000}"/>
    <cellStyle name="Normal 40 2 4 3 2 5" xfId="19029" xr:uid="{00000000-0005-0000-0000-0000473C0000}"/>
    <cellStyle name="Normal 40 2 4 3 3" xfId="5580" xr:uid="{00000000-0005-0000-0000-0000483C0000}"/>
    <cellStyle name="Normal 40 2 4 3 3 2" xfId="15632" xr:uid="{00000000-0005-0000-0000-0000493C0000}"/>
    <cellStyle name="Normal 40 2 4 3 3 2 2" xfId="45963" xr:uid="{00000000-0005-0000-0000-00004A3C0000}"/>
    <cellStyle name="Normal 40 2 4 3 3 2 3" xfId="30730" xr:uid="{00000000-0005-0000-0000-00004B3C0000}"/>
    <cellStyle name="Normal 40 2 4 3 3 3" xfId="10612" xr:uid="{00000000-0005-0000-0000-00004C3C0000}"/>
    <cellStyle name="Normal 40 2 4 3 3 3 2" xfId="40946" xr:uid="{00000000-0005-0000-0000-00004D3C0000}"/>
    <cellStyle name="Normal 40 2 4 3 3 3 3" xfId="25713" xr:uid="{00000000-0005-0000-0000-00004E3C0000}"/>
    <cellStyle name="Normal 40 2 4 3 3 4" xfId="35933" xr:uid="{00000000-0005-0000-0000-00004F3C0000}"/>
    <cellStyle name="Normal 40 2 4 3 3 5" xfId="20700" xr:uid="{00000000-0005-0000-0000-0000503C0000}"/>
    <cellStyle name="Normal 40 2 4 3 4" xfId="12290" xr:uid="{00000000-0005-0000-0000-0000513C0000}"/>
    <cellStyle name="Normal 40 2 4 3 4 2" xfId="42621" xr:uid="{00000000-0005-0000-0000-0000523C0000}"/>
    <cellStyle name="Normal 40 2 4 3 4 3" xfId="27388" xr:uid="{00000000-0005-0000-0000-0000533C0000}"/>
    <cellStyle name="Normal 40 2 4 3 5" xfId="7269" xr:uid="{00000000-0005-0000-0000-0000543C0000}"/>
    <cellStyle name="Normal 40 2 4 3 5 2" xfId="37604" xr:uid="{00000000-0005-0000-0000-0000553C0000}"/>
    <cellStyle name="Normal 40 2 4 3 5 3" xfId="22371" xr:uid="{00000000-0005-0000-0000-0000563C0000}"/>
    <cellStyle name="Normal 40 2 4 3 6" xfId="32592" xr:uid="{00000000-0005-0000-0000-0000573C0000}"/>
    <cellStyle name="Normal 40 2 4 3 7" xfId="17358" xr:uid="{00000000-0005-0000-0000-0000583C0000}"/>
    <cellStyle name="Normal 40 2 4 4" xfId="3051" xr:uid="{00000000-0005-0000-0000-0000593C0000}"/>
    <cellStyle name="Normal 40 2 4 4 2" xfId="13125" xr:uid="{00000000-0005-0000-0000-00005A3C0000}"/>
    <cellStyle name="Normal 40 2 4 4 2 2" xfId="43456" xr:uid="{00000000-0005-0000-0000-00005B3C0000}"/>
    <cellStyle name="Normal 40 2 4 4 2 3" xfId="28223" xr:uid="{00000000-0005-0000-0000-00005C3C0000}"/>
    <cellStyle name="Normal 40 2 4 4 3" xfId="8105" xr:uid="{00000000-0005-0000-0000-00005D3C0000}"/>
    <cellStyle name="Normal 40 2 4 4 3 2" xfId="38439" xr:uid="{00000000-0005-0000-0000-00005E3C0000}"/>
    <cellStyle name="Normal 40 2 4 4 3 3" xfId="23206" xr:uid="{00000000-0005-0000-0000-00005F3C0000}"/>
    <cellStyle name="Normal 40 2 4 4 4" xfId="33426" xr:uid="{00000000-0005-0000-0000-0000603C0000}"/>
    <cellStyle name="Normal 40 2 4 4 5" xfId="18193" xr:uid="{00000000-0005-0000-0000-0000613C0000}"/>
    <cellStyle name="Normal 40 2 4 5" xfId="4744" xr:uid="{00000000-0005-0000-0000-0000623C0000}"/>
    <cellStyle name="Normal 40 2 4 5 2" xfId="14796" xr:uid="{00000000-0005-0000-0000-0000633C0000}"/>
    <cellStyle name="Normal 40 2 4 5 2 2" xfId="45127" xr:uid="{00000000-0005-0000-0000-0000643C0000}"/>
    <cellStyle name="Normal 40 2 4 5 2 3" xfId="29894" xr:uid="{00000000-0005-0000-0000-0000653C0000}"/>
    <cellStyle name="Normal 40 2 4 5 3" xfId="9776" xr:uid="{00000000-0005-0000-0000-0000663C0000}"/>
    <cellStyle name="Normal 40 2 4 5 3 2" xfId="40110" xr:uid="{00000000-0005-0000-0000-0000673C0000}"/>
    <cellStyle name="Normal 40 2 4 5 3 3" xfId="24877" xr:uid="{00000000-0005-0000-0000-0000683C0000}"/>
    <cellStyle name="Normal 40 2 4 5 4" xfId="35097" xr:uid="{00000000-0005-0000-0000-0000693C0000}"/>
    <cellStyle name="Normal 40 2 4 5 5" xfId="19864" xr:uid="{00000000-0005-0000-0000-00006A3C0000}"/>
    <cellStyle name="Normal 40 2 4 6" xfId="11454" xr:uid="{00000000-0005-0000-0000-00006B3C0000}"/>
    <cellStyle name="Normal 40 2 4 6 2" xfId="41785" xr:uid="{00000000-0005-0000-0000-00006C3C0000}"/>
    <cellStyle name="Normal 40 2 4 6 3" xfId="26552" xr:uid="{00000000-0005-0000-0000-00006D3C0000}"/>
    <cellStyle name="Normal 40 2 4 7" xfId="6433" xr:uid="{00000000-0005-0000-0000-00006E3C0000}"/>
    <cellStyle name="Normal 40 2 4 7 2" xfId="36768" xr:uid="{00000000-0005-0000-0000-00006F3C0000}"/>
    <cellStyle name="Normal 40 2 4 7 3" xfId="21535" xr:uid="{00000000-0005-0000-0000-0000703C0000}"/>
    <cellStyle name="Normal 40 2 4 8" xfId="31756" xr:uid="{00000000-0005-0000-0000-0000713C0000}"/>
    <cellStyle name="Normal 40 2 4 9" xfId="16522" xr:uid="{00000000-0005-0000-0000-0000723C0000}"/>
    <cellStyle name="Normal 40 2 5" xfId="1567" xr:uid="{00000000-0005-0000-0000-0000733C0000}"/>
    <cellStyle name="Normal 40 2 5 2" xfId="2408" xr:uid="{00000000-0005-0000-0000-0000743C0000}"/>
    <cellStyle name="Normal 40 2 5 2 2" xfId="4098" xr:uid="{00000000-0005-0000-0000-0000753C0000}"/>
    <cellStyle name="Normal 40 2 5 2 2 2" xfId="14171" xr:uid="{00000000-0005-0000-0000-0000763C0000}"/>
    <cellStyle name="Normal 40 2 5 2 2 2 2" xfId="44502" xr:uid="{00000000-0005-0000-0000-0000773C0000}"/>
    <cellStyle name="Normal 40 2 5 2 2 2 3" xfId="29269" xr:uid="{00000000-0005-0000-0000-0000783C0000}"/>
    <cellStyle name="Normal 40 2 5 2 2 3" xfId="9151" xr:uid="{00000000-0005-0000-0000-0000793C0000}"/>
    <cellStyle name="Normal 40 2 5 2 2 3 2" xfId="39485" xr:uid="{00000000-0005-0000-0000-00007A3C0000}"/>
    <cellStyle name="Normal 40 2 5 2 2 3 3" xfId="24252" xr:uid="{00000000-0005-0000-0000-00007B3C0000}"/>
    <cellStyle name="Normal 40 2 5 2 2 4" xfId="34472" xr:uid="{00000000-0005-0000-0000-00007C3C0000}"/>
    <cellStyle name="Normal 40 2 5 2 2 5" xfId="19239" xr:uid="{00000000-0005-0000-0000-00007D3C0000}"/>
    <cellStyle name="Normal 40 2 5 2 3" xfId="5790" xr:uid="{00000000-0005-0000-0000-00007E3C0000}"/>
    <cellStyle name="Normal 40 2 5 2 3 2" xfId="15842" xr:uid="{00000000-0005-0000-0000-00007F3C0000}"/>
    <cellStyle name="Normal 40 2 5 2 3 2 2" xfId="46173" xr:uid="{00000000-0005-0000-0000-0000803C0000}"/>
    <cellStyle name="Normal 40 2 5 2 3 2 3" xfId="30940" xr:uid="{00000000-0005-0000-0000-0000813C0000}"/>
    <cellStyle name="Normal 40 2 5 2 3 3" xfId="10822" xr:uid="{00000000-0005-0000-0000-0000823C0000}"/>
    <cellStyle name="Normal 40 2 5 2 3 3 2" xfId="41156" xr:uid="{00000000-0005-0000-0000-0000833C0000}"/>
    <cellStyle name="Normal 40 2 5 2 3 3 3" xfId="25923" xr:uid="{00000000-0005-0000-0000-0000843C0000}"/>
    <cellStyle name="Normal 40 2 5 2 3 4" xfId="36143" xr:uid="{00000000-0005-0000-0000-0000853C0000}"/>
    <cellStyle name="Normal 40 2 5 2 3 5" xfId="20910" xr:uid="{00000000-0005-0000-0000-0000863C0000}"/>
    <cellStyle name="Normal 40 2 5 2 4" xfId="12500" xr:uid="{00000000-0005-0000-0000-0000873C0000}"/>
    <cellStyle name="Normal 40 2 5 2 4 2" xfId="42831" xr:uid="{00000000-0005-0000-0000-0000883C0000}"/>
    <cellStyle name="Normal 40 2 5 2 4 3" xfId="27598" xr:uid="{00000000-0005-0000-0000-0000893C0000}"/>
    <cellStyle name="Normal 40 2 5 2 5" xfId="7479" xr:uid="{00000000-0005-0000-0000-00008A3C0000}"/>
    <cellStyle name="Normal 40 2 5 2 5 2" xfId="37814" xr:uid="{00000000-0005-0000-0000-00008B3C0000}"/>
    <cellStyle name="Normal 40 2 5 2 5 3" xfId="22581" xr:uid="{00000000-0005-0000-0000-00008C3C0000}"/>
    <cellStyle name="Normal 40 2 5 2 6" xfId="32802" xr:uid="{00000000-0005-0000-0000-00008D3C0000}"/>
    <cellStyle name="Normal 40 2 5 2 7" xfId="17568" xr:uid="{00000000-0005-0000-0000-00008E3C0000}"/>
    <cellStyle name="Normal 40 2 5 3" xfId="3261" xr:uid="{00000000-0005-0000-0000-00008F3C0000}"/>
    <cellStyle name="Normal 40 2 5 3 2" xfId="13335" xr:uid="{00000000-0005-0000-0000-0000903C0000}"/>
    <cellStyle name="Normal 40 2 5 3 2 2" xfId="43666" xr:uid="{00000000-0005-0000-0000-0000913C0000}"/>
    <cellStyle name="Normal 40 2 5 3 2 3" xfId="28433" xr:uid="{00000000-0005-0000-0000-0000923C0000}"/>
    <cellStyle name="Normal 40 2 5 3 3" xfId="8315" xr:uid="{00000000-0005-0000-0000-0000933C0000}"/>
    <cellStyle name="Normal 40 2 5 3 3 2" xfId="38649" xr:uid="{00000000-0005-0000-0000-0000943C0000}"/>
    <cellStyle name="Normal 40 2 5 3 3 3" xfId="23416" xr:uid="{00000000-0005-0000-0000-0000953C0000}"/>
    <cellStyle name="Normal 40 2 5 3 4" xfId="33636" xr:uid="{00000000-0005-0000-0000-0000963C0000}"/>
    <cellStyle name="Normal 40 2 5 3 5" xfId="18403" xr:uid="{00000000-0005-0000-0000-0000973C0000}"/>
    <cellStyle name="Normal 40 2 5 4" xfId="4954" xr:uid="{00000000-0005-0000-0000-0000983C0000}"/>
    <cellStyle name="Normal 40 2 5 4 2" xfId="15006" xr:uid="{00000000-0005-0000-0000-0000993C0000}"/>
    <cellStyle name="Normal 40 2 5 4 2 2" xfId="45337" xr:uid="{00000000-0005-0000-0000-00009A3C0000}"/>
    <cellStyle name="Normal 40 2 5 4 2 3" xfId="30104" xr:uid="{00000000-0005-0000-0000-00009B3C0000}"/>
    <cellStyle name="Normal 40 2 5 4 3" xfId="9986" xr:uid="{00000000-0005-0000-0000-00009C3C0000}"/>
    <cellStyle name="Normal 40 2 5 4 3 2" xfId="40320" xr:uid="{00000000-0005-0000-0000-00009D3C0000}"/>
    <cellStyle name="Normal 40 2 5 4 3 3" xfId="25087" xr:uid="{00000000-0005-0000-0000-00009E3C0000}"/>
    <cellStyle name="Normal 40 2 5 4 4" xfId="35307" xr:uid="{00000000-0005-0000-0000-00009F3C0000}"/>
    <cellStyle name="Normal 40 2 5 4 5" xfId="20074" xr:uid="{00000000-0005-0000-0000-0000A03C0000}"/>
    <cellStyle name="Normal 40 2 5 5" xfId="11664" xr:uid="{00000000-0005-0000-0000-0000A13C0000}"/>
    <cellStyle name="Normal 40 2 5 5 2" xfId="41995" xr:uid="{00000000-0005-0000-0000-0000A23C0000}"/>
    <cellStyle name="Normal 40 2 5 5 3" xfId="26762" xr:uid="{00000000-0005-0000-0000-0000A33C0000}"/>
    <cellStyle name="Normal 40 2 5 6" xfId="6643" xr:uid="{00000000-0005-0000-0000-0000A43C0000}"/>
    <cellStyle name="Normal 40 2 5 6 2" xfId="36978" xr:uid="{00000000-0005-0000-0000-0000A53C0000}"/>
    <cellStyle name="Normal 40 2 5 6 3" xfId="21745" xr:uid="{00000000-0005-0000-0000-0000A63C0000}"/>
    <cellStyle name="Normal 40 2 5 7" xfId="31966" xr:uid="{00000000-0005-0000-0000-0000A73C0000}"/>
    <cellStyle name="Normal 40 2 5 8" xfId="16732" xr:uid="{00000000-0005-0000-0000-0000A83C0000}"/>
    <cellStyle name="Normal 40 2 6" xfId="1988" xr:uid="{00000000-0005-0000-0000-0000A93C0000}"/>
    <cellStyle name="Normal 40 2 6 2" xfId="3680" xr:uid="{00000000-0005-0000-0000-0000AA3C0000}"/>
    <cellStyle name="Normal 40 2 6 2 2" xfId="13753" xr:uid="{00000000-0005-0000-0000-0000AB3C0000}"/>
    <cellStyle name="Normal 40 2 6 2 2 2" xfId="44084" xr:uid="{00000000-0005-0000-0000-0000AC3C0000}"/>
    <cellStyle name="Normal 40 2 6 2 2 3" xfId="28851" xr:uid="{00000000-0005-0000-0000-0000AD3C0000}"/>
    <cellStyle name="Normal 40 2 6 2 3" xfId="8733" xr:uid="{00000000-0005-0000-0000-0000AE3C0000}"/>
    <cellStyle name="Normal 40 2 6 2 3 2" xfId="39067" xr:uid="{00000000-0005-0000-0000-0000AF3C0000}"/>
    <cellStyle name="Normal 40 2 6 2 3 3" xfId="23834" xr:uid="{00000000-0005-0000-0000-0000B03C0000}"/>
    <cellStyle name="Normal 40 2 6 2 4" xfId="34054" xr:uid="{00000000-0005-0000-0000-0000B13C0000}"/>
    <cellStyle name="Normal 40 2 6 2 5" xfId="18821" xr:uid="{00000000-0005-0000-0000-0000B23C0000}"/>
    <cellStyle name="Normal 40 2 6 3" xfId="5372" xr:uid="{00000000-0005-0000-0000-0000B33C0000}"/>
    <cellStyle name="Normal 40 2 6 3 2" xfId="15424" xr:uid="{00000000-0005-0000-0000-0000B43C0000}"/>
    <cellStyle name="Normal 40 2 6 3 2 2" xfId="45755" xr:uid="{00000000-0005-0000-0000-0000B53C0000}"/>
    <cellStyle name="Normal 40 2 6 3 2 3" xfId="30522" xr:uid="{00000000-0005-0000-0000-0000B63C0000}"/>
    <cellStyle name="Normal 40 2 6 3 3" xfId="10404" xr:uid="{00000000-0005-0000-0000-0000B73C0000}"/>
    <cellStyle name="Normal 40 2 6 3 3 2" xfId="40738" xr:uid="{00000000-0005-0000-0000-0000B83C0000}"/>
    <cellStyle name="Normal 40 2 6 3 3 3" xfId="25505" xr:uid="{00000000-0005-0000-0000-0000B93C0000}"/>
    <cellStyle name="Normal 40 2 6 3 4" xfId="35725" xr:uid="{00000000-0005-0000-0000-0000BA3C0000}"/>
    <cellStyle name="Normal 40 2 6 3 5" xfId="20492" xr:uid="{00000000-0005-0000-0000-0000BB3C0000}"/>
    <cellStyle name="Normal 40 2 6 4" xfId="12082" xr:uid="{00000000-0005-0000-0000-0000BC3C0000}"/>
    <cellStyle name="Normal 40 2 6 4 2" xfId="42413" xr:uid="{00000000-0005-0000-0000-0000BD3C0000}"/>
    <cellStyle name="Normal 40 2 6 4 3" xfId="27180" xr:uid="{00000000-0005-0000-0000-0000BE3C0000}"/>
    <cellStyle name="Normal 40 2 6 5" xfId="7061" xr:uid="{00000000-0005-0000-0000-0000BF3C0000}"/>
    <cellStyle name="Normal 40 2 6 5 2" xfId="37396" xr:uid="{00000000-0005-0000-0000-0000C03C0000}"/>
    <cellStyle name="Normal 40 2 6 5 3" xfId="22163" xr:uid="{00000000-0005-0000-0000-0000C13C0000}"/>
    <cellStyle name="Normal 40 2 6 6" xfId="32384" xr:uid="{00000000-0005-0000-0000-0000C23C0000}"/>
    <cellStyle name="Normal 40 2 6 7" xfId="17150" xr:uid="{00000000-0005-0000-0000-0000C33C0000}"/>
    <cellStyle name="Normal 40 2 7" xfId="2839" xr:uid="{00000000-0005-0000-0000-0000C43C0000}"/>
    <cellStyle name="Normal 40 2 7 2" xfId="12917" xr:uid="{00000000-0005-0000-0000-0000C53C0000}"/>
    <cellStyle name="Normal 40 2 7 2 2" xfId="43248" xr:uid="{00000000-0005-0000-0000-0000C63C0000}"/>
    <cellStyle name="Normal 40 2 7 2 3" xfId="28015" xr:uid="{00000000-0005-0000-0000-0000C73C0000}"/>
    <cellStyle name="Normal 40 2 7 3" xfId="7897" xr:uid="{00000000-0005-0000-0000-0000C83C0000}"/>
    <cellStyle name="Normal 40 2 7 3 2" xfId="38231" xr:uid="{00000000-0005-0000-0000-0000C93C0000}"/>
    <cellStyle name="Normal 40 2 7 3 3" xfId="22998" xr:uid="{00000000-0005-0000-0000-0000CA3C0000}"/>
    <cellStyle name="Normal 40 2 7 4" xfId="33218" xr:uid="{00000000-0005-0000-0000-0000CB3C0000}"/>
    <cellStyle name="Normal 40 2 7 5" xfId="17985" xr:uid="{00000000-0005-0000-0000-0000CC3C0000}"/>
    <cellStyle name="Normal 40 2 8" xfId="4533" xr:uid="{00000000-0005-0000-0000-0000CD3C0000}"/>
    <cellStyle name="Normal 40 2 8 2" xfId="14588" xr:uid="{00000000-0005-0000-0000-0000CE3C0000}"/>
    <cellStyle name="Normal 40 2 8 2 2" xfId="44919" xr:uid="{00000000-0005-0000-0000-0000CF3C0000}"/>
    <cellStyle name="Normal 40 2 8 2 3" xfId="29686" xr:uid="{00000000-0005-0000-0000-0000D03C0000}"/>
    <cellStyle name="Normal 40 2 8 3" xfId="9568" xr:uid="{00000000-0005-0000-0000-0000D13C0000}"/>
    <cellStyle name="Normal 40 2 8 3 2" xfId="39902" xr:uid="{00000000-0005-0000-0000-0000D23C0000}"/>
    <cellStyle name="Normal 40 2 8 3 3" xfId="24669" xr:uid="{00000000-0005-0000-0000-0000D33C0000}"/>
    <cellStyle name="Normal 40 2 8 4" xfId="34889" xr:uid="{00000000-0005-0000-0000-0000D43C0000}"/>
    <cellStyle name="Normal 40 2 8 5" xfId="19656" xr:uid="{00000000-0005-0000-0000-0000D53C0000}"/>
    <cellStyle name="Normal 40 2 9" xfId="11244" xr:uid="{00000000-0005-0000-0000-0000D63C0000}"/>
    <cellStyle name="Normal 40 2 9 2" xfId="41577" xr:uid="{00000000-0005-0000-0000-0000D73C0000}"/>
    <cellStyle name="Normal 40 2 9 3" xfId="26344" xr:uid="{00000000-0005-0000-0000-0000D83C0000}"/>
    <cellStyle name="Normal 41" xfId="172" xr:uid="{00000000-0005-0000-0000-0000D93C0000}"/>
    <cellStyle name="Normal 41 2" xfId="861" xr:uid="{00000000-0005-0000-0000-0000DA3C0000}"/>
    <cellStyle name="Normal 41 2 10" xfId="6224" xr:uid="{00000000-0005-0000-0000-0000DB3C0000}"/>
    <cellStyle name="Normal 41 2 10 2" xfId="36561" xr:uid="{00000000-0005-0000-0000-0000DC3C0000}"/>
    <cellStyle name="Normal 41 2 10 3" xfId="21328" xr:uid="{00000000-0005-0000-0000-0000DD3C0000}"/>
    <cellStyle name="Normal 41 2 11" xfId="31552" xr:uid="{00000000-0005-0000-0000-0000DE3C0000}"/>
    <cellStyle name="Normal 41 2 12" xfId="16313" xr:uid="{00000000-0005-0000-0000-0000DF3C0000}"/>
    <cellStyle name="Normal 41 2 2" xfId="1188" xr:uid="{00000000-0005-0000-0000-0000E03C0000}"/>
    <cellStyle name="Normal 41 2 2 10" xfId="31604" xr:uid="{00000000-0005-0000-0000-0000E13C0000}"/>
    <cellStyle name="Normal 41 2 2 11" xfId="16367" xr:uid="{00000000-0005-0000-0000-0000E23C0000}"/>
    <cellStyle name="Normal 41 2 2 2" xfId="1296" xr:uid="{00000000-0005-0000-0000-0000E33C0000}"/>
    <cellStyle name="Normal 41 2 2 2 10" xfId="16471" xr:uid="{00000000-0005-0000-0000-0000E43C0000}"/>
    <cellStyle name="Normal 41 2 2 2 2" xfId="1513" xr:uid="{00000000-0005-0000-0000-0000E53C0000}"/>
    <cellStyle name="Normal 41 2 2 2 2 2" xfId="1934" xr:uid="{00000000-0005-0000-0000-0000E63C0000}"/>
    <cellStyle name="Normal 41 2 2 2 2 2 2" xfId="2773" xr:uid="{00000000-0005-0000-0000-0000E73C0000}"/>
    <cellStyle name="Normal 41 2 2 2 2 2 2 2" xfId="4463" xr:uid="{00000000-0005-0000-0000-0000E83C0000}"/>
    <cellStyle name="Normal 41 2 2 2 2 2 2 2 2" xfId="14536" xr:uid="{00000000-0005-0000-0000-0000E93C0000}"/>
    <cellStyle name="Normal 41 2 2 2 2 2 2 2 2 2" xfId="44867" xr:uid="{00000000-0005-0000-0000-0000EA3C0000}"/>
    <cellStyle name="Normal 41 2 2 2 2 2 2 2 2 3" xfId="29634" xr:uid="{00000000-0005-0000-0000-0000EB3C0000}"/>
    <cellStyle name="Normal 41 2 2 2 2 2 2 2 3" xfId="9516" xr:uid="{00000000-0005-0000-0000-0000EC3C0000}"/>
    <cellStyle name="Normal 41 2 2 2 2 2 2 2 3 2" xfId="39850" xr:uid="{00000000-0005-0000-0000-0000ED3C0000}"/>
    <cellStyle name="Normal 41 2 2 2 2 2 2 2 3 3" xfId="24617" xr:uid="{00000000-0005-0000-0000-0000EE3C0000}"/>
    <cellStyle name="Normal 41 2 2 2 2 2 2 2 4" xfId="34837" xr:uid="{00000000-0005-0000-0000-0000EF3C0000}"/>
    <cellStyle name="Normal 41 2 2 2 2 2 2 2 5" xfId="19604" xr:uid="{00000000-0005-0000-0000-0000F03C0000}"/>
    <cellStyle name="Normal 41 2 2 2 2 2 2 3" xfId="6155" xr:uid="{00000000-0005-0000-0000-0000F13C0000}"/>
    <cellStyle name="Normal 41 2 2 2 2 2 2 3 2" xfId="16207" xr:uid="{00000000-0005-0000-0000-0000F23C0000}"/>
    <cellStyle name="Normal 41 2 2 2 2 2 2 3 2 2" xfId="46538" xr:uid="{00000000-0005-0000-0000-0000F33C0000}"/>
    <cellStyle name="Normal 41 2 2 2 2 2 2 3 2 3" xfId="31305" xr:uid="{00000000-0005-0000-0000-0000F43C0000}"/>
    <cellStyle name="Normal 41 2 2 2 2 2 2 3 3" xfId="11187" xr:uid="{00000000-0005-0000-0000-0000F53C0000}"/>
    <cellStyle name="Normal 41 2 2 2 2 2 2 3 3 2" xfId="41521" xr:uid="{00000000-0005-0000-0000-0000F63C0000}"/>
    <cellStyle name="Normal 41 2 2 2 2 2 2 3 3 3" xfId="26288" xr:uid="{00000000-0005-0000-0000-0000F73C0000}"/>
    <cellStyle name="Normal 41 2 2 2 2 2 2 3 4" xfId="36508" xr:uid="{00000000-0005-0000-0000-0000F83C0000}"/>
    <cellStyle name="Normal 41 2 2 2 2 2 2 3 5" xfId="21275" xr:uid="{00000000-0005-0000-0000-0000F93C0000}"/>
    <cellStyle name="Normal 41 2 2 2 2 2 2 4" xfId="12865" xr:uid="{00000000-0005-0000-0000-0000FA3C0000}"/>
    <cellStyle name="Normal 41 2 2 2 2 2 2 4 2" xfId="43196" xr:uid="{00000000-0005-0000-0000-0000FB3C0000}"/>
    <cellStyle name="Normal 41 2 2 2 2 2 2 4 3" xfId="27963" xr:uid="{00000000-0005-0000-0000-0000FC3C0000}"/>
    <cellStyle name="Normal 41 2 2 2 2 2 2 5" xfId="7844" xr:uid="{00000000-0005-0000-0000-0000FD3C0000}"/>
    <cellStyle name="Normal 41 2 2 2 2 2 2 5 2" xfId="38179" xr:uid="{00000000-0005-0000-0000-0000FE3C0000}"/>
    <cellStyle name="Normal 41 2 2 2 2 2 2 5 3" xfId="22946" xr:uid="{00000000-0005-0000-0000-0000FF3C0000}"/>
    <cellStyle name="Normal 41 2 2 2 2 2 2 6" xfId="33167" xr:uid="{00000000-0005-0000-0000-0000003D0000}"/>
    <cellStyle name="Normal 41 2 2 2 2 2 2 7" xfId="17933" xr:uid="{00000000-0005-0000-0000-0000013D0000}"/>
    <cellStyle name="Normal 41 2 2 2 2 2 3" xfId="3626" xr:uid="{00000000-0005-0000-0000-0000023D0000}"/>
    <cellStyle name="Normal 41 2 2 2 2 2 3 2" xfId="13700" xr:uid="{00000000-0005-0000-0000-0000033D0000}"/>
    <cellStyle name="Normal 41 2 2 2 2 2 3 2 2" xfId="44031" xr:uid="{00000000-0005-0000-0000-0000043D0000}"/>
    <cellStyle name="Normal 41 2 2 2 2 2 3 2 3" xfId="28798" xr:uid="{00000000-0005-0000-0000-0000053D0000}"/>
    <cellStyle name="Normal 41 2 2 2 2 2 3 3" xfId="8680" xr:uid="{00000000-0005-0000-0000-0000063D0000}"/>
    <cellStyle name="Normal 41 2 2 2 2 2 3 3 2" xfId="39014" xr:uid="{00000000-0005-0000-0000-0000073D0000}"/>
    <cellStyle name="Normal 41 2 2 2 2 2 3 3 3" xfId="23781" xr:uid="{00000000-0005-0000-0000-0000083D0000}"/>
    <cellStyle name="Normal 41 2 2 2 2 2 3 4" xfId="34001" xr:uid="{00000000-0005-0000-0000-0000093D0000}"/>
    <cellStyle name="Normal 41 2 2 2 2 2 3 5" xfId="18768" xr:uid="{00000000-0005-0000-0000-00000A3D0000}"/>
    <cellStyle name="Normal 41 2 2 2 2 2 4" xfId="5319" xr:uid="{00000000-0005-0000-0000-00000B3D0000}"/>
    <cellStyle name="Normal 41 2 2 2 2 2 4 2" xfId="15371" xr:uid="{00000000-0005-0000-0000-00000C3D0000}"/>
    <cellStyle name="Normal 41 2 2 2 2 2 4 2 2" xfId="45702" xr:uid="{00000000-0005-0000-0000-00000D3D0000}"/>
    <cellStyle name="Normal 41 2 2 2 2 2 4 2 3" xfId="30469" xr:uid="{00000000-0005-0000-0000-00000E3D0000}"/>
    <cellStyle name="Normal 41 2 2 2 2 2 4 3" xfId="10351" xr:uid="{00000000-0005-0000-0000-00000F3D0000}"/>
    <cellStyle name="Normal 41 2 2 2 2 2 4 3 2" xfId="40685" xr:uid="{00000000-0005-0000-0000-0000103D0000}"/>
    <cellStyle name="Normal 41 2 2 2 2 2 4 3 3" xfId="25452" xr:uid="{00000000-0005-0000-0000-0000113D0000}"/>
    <cellStyle name="Normal 41 2 2 2 2 2 4 4" xfId="35672" xr:uid="{00000000-0005-0000-0000-0000123D0000}"/>
    <cellStyle name="Normal 41 2 2 2 2 2 4 5" xfId="20439" xr:uid="{00000000-0005-0000-0000-0000133D0000}"/>
    <cellStyle name="Normal 41 2 2 2 2 2 5" xfId="12029" xr:uid="{00000000-0005-0000-0000-0000143D0000}"/>
    <cellStyle name="Normal 41 2 2 2 2 2 5 2" xfId="42360" xr:uid="{00000000-0005-0000-0000-0000153D0000}"/>
    <cellStyle name="Normal 41 2 2 2 2 2 5 3" xfId="27127" xr:uid="{00000000-0005-0000-0000-0000163D0000}"/>
    <cellStyle name="Normal 41 2 2 2 2 2 6" xfId="7008" xr:uid="{00000000-0005-0000-0000-0000173D0000}"/>
    <cellStyle name="Normal 41 2 2 2 2 2 6 2" xfId="37343" xr:uid="{00000000-0005-0000-0000-0000183D0000}"/>
    <cellStyle name="Normal 41 2 2 2 2 2 6 3" xfId="22110" xr:uid="{00000000-0005-0000-0000-0000193D0000}"/>
    <cellStyle name="Normal 41 2 2 2 2 2 7" xfId="32331" xr:uid="{00000000-0005-0000-0000-00001A3D0000}"/>
    <cellStyle name="Normal 41 2 2 2 2 2 8" xfId="17097" xr:uid="{00000000-0005-0000-0000-00001B3D0000}"/>
    <cellStyle name="Normal 41 2 2 2 2 3" xfId="2355" xr:uid="{00000000-0005-0000-0000-00001C3D0000}"/>
    <cellStyle name="Normal 41 2 2 2 2 3 2" xfId="4045" xr:uid="{00000000-0005-0000-0000-00001D3D0000}"/>
    <cellStyle name="Normal 41 2 2 2 2 3 2 2" xfId="14118" xr:uid="{00000000-0005-0000-0000-00001E3D0000}"/>
    <cellStyle name="Normal 41 2 2 2 2 3 2 2 2" xfId="44449" xr:uid="{00000000-0005-0000-0000-00001F3D0000}"/>
    <cellStyle name="Normal 41 2 2 2 2 3 2 2 3" xfId="29216" xr:uid="{00000000-0005-0000-0000-0000203D0000}"/>
    <cellStyle name="Normal 41 2 2 2 2 3 2 3" xfId="9098" xr:uid="{00000000-0005-0000-0000-0000213D0000}"/>
    <cellStyle name="Normal 41 2 2 2 2 3 2 3 2" xfId="39432" xr:uid="{00000000-0005-0000-0000-0000223D0000}"/>
    <cellStyle name="Normal 41 2 2 2 2 3 2 3 3" xfId="24199" xr:uid="{00000000-0005-0000-0000-0000233D0000}"/>
    <cellStyle name="Normal 41 2 2 2 2 3 2 4" xfId="34419" xr:uid="{00000000-0005-0000-0000-0000243D0000}"/>
    <cellStyle name="Normal 41 2 2 2 2 3 2 5" xfId="19186" xr:uid="{00000000-0005-0000-0000-0000253D0000}"/>
    <cellStyle name="Normal 41 2 2 2 2 3 3" xfId="5737" xr:uid="{00000000-0005-0000-0000-0000263D0000}"/>
    <cellStyle name="Normal 41 2 2 2 2 3 3 2" xfId="15789" xr:uid="{00000000-0005-0000-0000-0000273D0000}"/>
    <cellStyle name="Normal 41 2 2 2 2 3 3 2 2" xfId="46120" xr:uid="{00000000-0005-0000-0000-0000283D0000}"/>
    <cellStyle name="Normal 41 2 2 2 2 3 3 2 3" xfId="30887" xr:uid="{00000000-0005-0000-0000-0000293D0000}"/>
    <cellStyle name="Normal 41 2 2 2 2 3 3 3" xfId="10769" xr:uid="{00000000-0005-0000-0000-00002A3D0000}"/>
    <cellStyle name="Normal 41 2 2 2 2 3 3 3 2" xfId="41103" xr:uid="{00000000-0005-0000-0000-00002B3D0000}"/>
    <cellStyle name="Normal 41 2 2 2 2 3 3 3 3" xfId="25870" xr:uid="{00000000-0005-0000-0000-00002C3D0000}"/>
    <cellStyle name="Normal 41 2 2 2 2 3 3 4" xfId="36090" xr:uid="{00000000-0005-0000-0000-00002D3D0000}"/>
    <cellStyle name="Normal 41 2 2 2 2 3 3 5" xfId="20857" xr:uid="{00000000-0005-0000-0000-00002E3D0000}"/>
    <cellStyle name="Normal 41 2 2 2 2 3 4" xfId="12447" xr:uid="{00000000-0005-0000-0000-00002F3D0000}"/>
    <cellStyle name="Normal 41 2 2 2 2 3 4 2" xfId="42778" xr:uid="{00000000-0005-0000-0000-0000303D0000}"/>
    <cellStyle name="Normal 41 2 2 2 2 3 4 3" xfId="27545" xr:uid="{00000000-0005-0000-0000-0000313D0000}"/>
    <cellStyle name="Normal 41 2 2 2 2 3 5" xfId="7426" xr:uid="{00000000-0005-0000-0000-0000323D0000}"/>
    <cellStyle name="Normal 41 2 2 2 2 3 5 2" xfId="37761" xr:uid="{00000000-0005-0000-0000-0000333D0000}"/>
    <cellStyle name="Normal 41 2 2 2 2 3 5 3" xfId="22528" xr:uid="{00000000-0005-0000-0000-0000343D0000}"/>
    <cellStyle name="Normal 41 2 2 2 2 3 6" xfId="32749" xr:uid="{00000000-0005-0000-0000-0000353D0000}"/>
    <cellStyle name="Normal 41 2 2 2 2 3 7" xfId="17515" xr:uid="{00000000-0005-0000-0000-0000363D0000}"/>
    <cellStyle name="Normal 41 2 2 2 2 4" xfId="3208" xr:uid="{00000000-0005-0000-0000-0000373D0000}"/>
    <cellStyle name="Normal 41 2 2 2 2 4 2" xfId="13282" xr:uid="{00000000-0005-0000-0000-0000383D0000}"/>
    <cellStyle name="Normal 41 2 2 2 2 4 2 2" xfId="43613" xr:uid="{00000000-0005-0000-0000-0000393D0000}"/>
    <cellStyle name="Normal 41 2 2 2 2 4 2 3" xfId="28380" xr:uid="{00000000-0005-0000-0000-00003A3D0000}"/>
    <cellStyle name="Normal 41 2 2 2 2 4 3" xfId="8262" xr:uid="{00000000-0005-0000-0000-00003B3D0000}"/>
    <cellStyle name="Normal 41 2 2 2 2 4 3 2" xfId="38596" xr:uid="{00000000-0005-0000-0000-00003C3D0000}"/>
    <cellStyle name="Normal 41 2 2 2 2 4 3 3" xfId="23363" xr:uid="{00000000-0005-0000-0000-00003D3D0000}"/>
    <cellStyle name="Normal 41 2 2 2 2 4 4" xfId="33583" xr:uid="{00000000-0005-0000-0000-00003E3D0000}"/>
    <cellStyle name="Normal 41 2 2 2 2 4 5" xfId="18350" xr:uid="{00000000-0005-0000-0000-00003F3D0000}"/>
    <cellStyle name="Normal 41 2 2 2 2 5" xfId="4901" xr:uid="{00000000-0005-0000-0000-0000403D0000}"/>
    <cellStyle name="Normal 41 2 2 2 2 5 2" xfId="14953" xr:uid="{00000000-0005-0000-0000-0000413D0000}"/>
    <cellStyle name="Normal 41 2 2 2 2 5 2 2" xfId="45284" xr:uid="{00000000-0005-0000-0000-0000423D0000}"/>
    <cellStyle name="Normal 41 2 2 2 2 5 2 3" xfId="30051" xr:uid="{00000000-0005-0000-0000-0000433D0000}"/>
    <cellStyle name="Normal 41 2 2 2 2 5 3" xfId="9933" xr:uid="{00000000-0005-0000-0000-0000443D0000}"/>
    <cellStyle name="Normal 41 2 2 2 2 5 3 2" xfId="40267" xr:uid="{00000000-0005-0000-0000-0000453D0000}"/>
    <cellStyle name="Normal 41 2 2 2 2 5 3 3" xfId="25034" xr:uid="{00000000-0005-0000-0000-0000463D0000}"/>
    <cellStyle name="Normal 41 2 2 2 2 5 4" xfId="35254" xr:uid="{00000000-0005-0000-0000-0000473D0000}"/>
    <cellStyle name="Normal 41 2 2 2 2 5 5" xfId="20021" xr:uid="{00000000-0005-0000-0000-0000483D0000}"/>
    <cellStyle name="Normal 41 2 2 2 2 6" xfId="11611" xr:uid="{00000000-0005-0000-0000-0000493D0000}"/>
    <cellStyle name="Normal 41 2 2 2 2 6 2" xfId="41942" xr:uid="{00000000-0005-0000-0000-00004A3D0000}"/>
    <cellStyle name="Normal 41 2 2 2 2 6 3" xfId="26709" xr:uid="{00000000-0005-0000-0000-00004B3D0000}"/>
    <cellStyle name="Normal 41 2 2 2 2 7" xfId="6590" xr:uid="{00000000-0005-0000-0000-00004C3D0000}"/>
    <cellStyle name="Normal 41 2 2 2 2 7 2" xfId="36925" xr:uid="{00000000-0005-0000-0000-00004D3D0000}"/>
    <cellStyle name="Normal 41 2 2 2 2 7 3" xfId="21692" xr:uid="{00000000-0005-0000-0000-00004E3D0000}"/>
    <cellStyle name="Normal 41 2 2 2 2 8" xfId="31913" xr:uid="{00000000-0005-0000-0000-00004F3D0000}"/>
    <cellStyle name="Normal 41 2 2 2 2 9" xfId="16679" xr:uid="{00000000-0005-0000-0000-0000503D0000}"/>
    <cellStyle name="Normal 41 2 2 2 3" xfId="1726" xr:uid="{00000000-0005-0000-0000-0000513D0000}"/>
    <cellStyle name="Normal 41 2 2 2 3 2" xfId="2565" xr:uid="{00000000-0005-0000-0000-0000523D0000}"/>
    <cellStyle name="Normal 41 2 2 2 3 2 2" xfId="4255" xr:uid="{00000000-0005-0000-0000-0000533D0000}"/>
    <cellStyle name="Normal 41 2 2 2 3 2 2 2" xfId="14328" xr:uid="{00000000-0005-0000-0000-0000543D0000}"/>
    <cellStyle name="Normal 41 2 2 2 3 2 2 2 2" xfId="44659" xr:uid="{00000000-0005-0000-0000-0000553D0000}"/>
    <cellStyle name="Normal 41 2 2 2 3 2 2 2 3" xfId="29426" xr:uid="{00000000-0005-0000-0000-0000563D0000}"/>
    <cellStyle name="Normal 41 2 2 2 3 2 2 3" xfId="9308" xr:uid="{00000000-0005-0000-0000-0000573D0000}"/>
    <cellStyle name="Normal 41 2 2 2 3 2 2 3 2" xfId="39642" xr:uid="{00000000-0005-0000-0000-0000583D0000}"/>
    <cellStyle name="Normal 41 2 2 2 3 2 2 3 3" xfId="24409" xr:uid="{00000000-0005-0000-0000-0000593D0000}"/>
    <cellStyle name="Normal 41 2 2 2 3 2 2 4" xfId="34629" xr:uid="{00000000-0005-0000-0000-00005A3D0000}"/>
    <cellStyle name="Normal 41 2 2 2 3 2 2 5" xfId="19396" xr:uid="{00000000-0005-0000-0000-00005B3D0000}"/>
    <cellStyle name="Normal 41 2 2 2 3 2 3" xfId="5947" xr:uid="{00000000-0005-0000-0000-00005C3D0000}"/>
    <cellStyle name="Normal 41 2 2 2 3 2 3 2" xfId="15999" xr:uid="{00000000-0005-0000-0000-00005D3D0000}"/>
    <cellStyle name="Normal 41 2 2 2 3 2 3 2 2" xfId="46330" xr:uid="{00000000-0005-0000-0000-00005E3D0000}"/>
    <cellStyle name="Normal 41 2 2 2 3 2 3 2 3" xfId="31097" xr:uid="{00000000-0005-0000-0000-00005F3D0000}"/>
    <cellStyle name="Normal 41 2 2 2 3 2 3 3" xfId="10979" xr:uid="{00000000-0005-0000-0000-0000603D0000}"/>
    <cellStyle name="Normal 41 2 2 2 3 2 3 3 2" xfId="41313" xr:uid="{00000000-0005-0000-0000-0000613D0000}"/>
    <cellStyle name="Normal 41 2 2 2 3 2 3 3 3" xfId="26080" xr:uid="{00000000-0005-0000-0000-0000623D0000}"/>
    <cellStyle name="Normal 41 2 2 2 3 2 3 4" xfId="36300" xr:uid="{00000000-0005-0000-0000-0000633D0000}"/>
    <cellStyle name="Normal 41 2 2 2 3 2 3 5" xfId="21067" xr:uid="{00000000-0005-0000-0000-0000643D0000}"/>
    <cellStyle name="Normal 41 2 2 2 3 2 4" xfId="12657" xr:uid="{00000000-0005-0000-0000-0000653D0000}"/>
    <cellStyle name="Normal 41 2 2 2 3 2 4 2" xfId="42988" xr:uid="{00000000-0005-0000-0000-0000663D0000}"/>
    <cellStyle name="Normal 41 2 2 2 3 2 4 3" xfId="27755" xr:uid="{00000000-0005-0000-0000-0000673D0000}"/>
    <cellStyle name="Normal 41 2 2 2 3 2 5" xfId="7636" xr:uid="{00000000-0005-0000-0000-0000683D0000}"/>
    <cellStyle name="Normal 41 2 2 2 3 2 5 2" xfId="37971" xr:uid="{00000000-0005-0000-0000-0000693D0000}"/>
    <cellStyle name="Normal 41 2 2 2 3 2 5 3" xfId="22738" xr:uid="{00000000-0005-0000-0000-00006A3D0000}"/>
    <cellStyle name="Normal 41 2 2 2 3 2 6" xfId="32959" xr:uid="{00000000-0005-0000-0000-00006B3D0000}"/>
    <cellStyle name="Normal 41 2 2 2 3 2 7" xfId="17725" xr:uid="{00000000-0005-0000-0000-00006C3D0000}"/>
    <cellStyle name="Normal 41 2 2 2 3 3" xfId="3418" xr:uid="{00000000-0005-0000-0000-00006D3D0000}"/>
    <cellStyle name="Normal 41 2 2 2 3 3 2" xfId="13492" xr:uid="{00000000-0005-0000-0000-00006E3D0000}"/>
    <cellStyle name="Normal 41 2 2 2 3 3 2 2" xfId="43823" xr:uid="{00000000-0005-0000-0000-00006F3D0000}"/>
    <cellStyle name="Normal 41 2 2 2 3 3 2 3" xfId="28590" xr:uid="{00000000-0005-0000-0000-0000703D0000}"/>
    <cellStyle name="Normal 41 2 2 2 3 3 3" xfId="8472" xr:uid="{00000000-0005-0000-0000-0000713D0000}"/>
    <cellStyle name="Normal 41 2 2 2 3 3 3 2" xfId="38806" xr:uid="{00000000-0005-0000-0000-0000723D0000}"/>
    <cellStyle name="Normal 41 2 2 2 3 3 3 3" xfId="23573" xr:uid="{00000000-0005-0000-0000-0000733D0000}"/>
    <cellStyle name="Normal 41 2 2 2 3 3 4" xfId="33793" xr:uid="{00000000-0005-0000-0000-0000743D0000}"/>
    <cellStyle name="Normal 41 2 2 2 3 3 5" xfId="18560" xr:uid="{00000000-0005-0000-0000-0000753D0000}"/>
    <cellStyle name="Normal 41 2 2 2 3 4" xfId="5111" xr:uid="{00000000-0005-0000-0000-0000763D0000}"/>
    <cellStyle name="Normal 41 2 2 2 3 4 2" xfId="15163" xr:uid="{00000000-0005-0000-0000-0000773D0000}"/>
    <cellStyle name="Normal 41 2 2 2 3 4 2 2" xfId="45494" xr:uid="{00000000-0005-0000-0000-0000783D0000}"/>
    <cellStyle name="Normal 41 2 2 2 3 4 2 3" xfId="30261" xr:uid="{00000000-0005-0000-0000-0000793D0000}"/>
    <cellStyle name="Normal 41 2 2 2 3 4 3" xfId="10143" xr:uid="{00000000-0005-0000-0000-00007A3D0000}"/>
    <cellStyle name="Normal 41 2 2 2 3 4 3 2" xfId="40477" xr:uid="{00000000-0005-0000-0000-00007B3D0000}"/>
    <cellStyle name="Normal 41 2 2 2 3 4 3 3" xfId="25244" xr:uid="{00000000-0005-0000-0000-00007C3D0000}"/>
    <cellStyle name="Normal 41 2 2 2 3 4 4" xfId="35464" xr:uid="{00000000-0005-0000-0000-00007D3D0000}"/>
    <cellStyle name="Normal 41 2 2 2 3 4 5" xfId="20231" xr:uid="{00000000-0005-0000-0000-00007E3D0000}"/>
    <cellStyle name="Normal 41 2 2 2 3 5" xfId="11821" xr:uid="{00000000-0005-0000-0000-00007F3D0000}"/>
    <cellStyle name="Normal 41 2 2 2 3 5 2" xfId="42152" xr:uid="{00000000-0005-0000-0000-0000803D0000}"/>
    <cellStyle name="Normal 41 2 2 2 3 5 3" xfId="26919" xr:uid="{00000000-0005-0000-0000-0000813D0000}"/>
    <cellStyle name="Normal 41 2 2 2 3 6" xfId="6800" xr:uid="{00000000-0005-0000-0000-0000823D0000}"/>
    <cellStyle name="Normal 41 2 2 2 3 6 2" xfId="37135" xr:uid="{00000000-0005-0000-0000-0000833D0000}"/>
    <cellStyle name="Normal 41 2 2 2 3 6 3" xfId="21902" xr:uid="{00000000-0005-0000-0000-0000843D0000}"/>
    <cellStyle name="Normal 41 2 2 2 3 7" xfId="32123" xr:uid="{00000000-0005-0000-0000-0000853D0000}"/>
    <cellStyle name="Normal 41 2 2 2 3 8" xfId="16889" xr:uid="{00000000-0005-0000-0000-0000863D0000}"/>
    <cellStyle name="Normal 41 2 2 2 4" xfId="2147" xr:uid="{00000000-0005-0000-0000-0000873D0000}"/>
    <cellStyle name="Normal 41 2 2 2 4 2" xfId="3837" xr:uid="{00000000-0005-0000-0000-0000883D0000}"/>
    <cellStyle name="Normal 41 2 2 2 4 2 2" xfId="13910" xr:uid="{00000000-0005-0000-0000-0000893D0000}"/>
    <cellStyle name="Normal 41 2 2 2 4 2 2 2" xfId="44241" xr:uid="{00000000-0005-0000-0000-00008A3D0000}"/>
    <cellStyle name="Normal 41 2 2 2 4 2 2 3" xfId="29008" xr:uid="{00000000-0005-0000-0000-00008B3D0000}"/>
    <cellStyle name="Normal 41 2 2 2 4 2 3" xfId="8890" xr:uid="{00000000-0005-0000-0000-00008C3D0000}"/>
    <cellStyle name="Normal 41 2 2 2 4 2 3 2" xfId="39224" xr:uid="{00000000-0005-0000-0000-00008D3D0000}"/>
    <cellStyle name="Normal 41 2 2 2 4 2 3 3" xfId="23991" xr:uid="{00000000-0005-0000-0000-00008E3D0000}"/>
    <cellStyle name="Normal 41 2 2 2 4 2 4" xfId="34211" xr:uid="{00000000-0005-0000-0000-00008F3D0000}"/>
    <cellStyle name="Normal 41 2 2 2 4 2 5" xfId="18978" xr:uid="{00000000-0005-0000-0000-0000903D0000}"/>
    <cellStyle name="Normal 41 2 2 2 4 3" xfId="5529" xr:uid="{00000000-0005-0000-0000-0000913D0000}"/>
    <cellStyle name="Normal 41 2 2 2 4 3 2" xfId="15581" xr:uid="{00000000-0005-0000-0000-0000923D0000}"/>
    <cellStyle name="Normal 41 2 2 2 4 3 2 2" xfId="45912" xr:uid="{00000000-0005-0000-0000-0000933D0000}"/>
    <cellStyle name="Normal 41 2 2 2 4 3 2 3" xfId="30679" xr:uid="{00000000-0005-0000-0000-0000943D0000}"/>
    <cellStyle name="Normal 41 2 2 2 4 3 3" xfId="10561" xr:uid="{00000000-0005-0000-0000-0000953D0000}"/>
    <cellStyle name="Normal 41 2 2 2 4 3 3 2" xfId="40895" xr:uid="{00000000-0005-0000-0000-0000963D0000}"/>
    <cellStyle name="Normal 41 2 2 2 4 3 3 3" xfId="25662" xr:uid="{00000000-0005-0000-0000-0000973D0000}"/>
    <cellStyle name="Normal 41 2 2 2 4 3 4" xfId="35882" xr:uid="{00000000-0005-0000-0000-0000983D0000}"/>
    <cellStyle name="Normal 41 2 2 2 4 3 5" xfId="20649" xr:uid="{00000000-0005-0000-0000-0000993D0000}"/>
    <cellStyle name="Normal 41 2 2 2 4 4" xfId="12239" xr:uid="{00000000-0005-0000-0000-00009A3D0000}"/>
    <cellStyle name="Normal 41 2 2 2 4 4 2" xfId="42570" xr:uid="{00000000-0005-0000-0000-00009B3D0000}"/>
    <cellStyle name="Normal 41 2 2 2 4 4 3" xfId="27337" xr:uid="{00000000-0005-0000-0000-00009C3D0000}"/>
    <cellStyle name="Normal 41 2 2 2 4 5" xfId="7218" xr:uid="{00000000-0005-0000-0000-00009D3D0000}"/>
    <cellStyle name="Normal 41 2 2 2 4 5 2" xfId="37553" xr:uid="{00000000-0005-0000-0000-00009E3D0000}"/>
    <cellStyle name="Normal 41 2 2 2 4 5 3" xfId="22320" xr:uid="{00000000-0005-0000-0000-00009F3D0000}"/>
    <cellStyle name="Normal 41 2 2 2 4 6" xfId="32541" xr:uid="{00000000-0005-0000-0000-0000A03D0000}"/>
    <cellStyle name="Normal 41 2 2 2 4 7" xfId="17307" xr:uid="{00000000-0005-0000-0000-0000A13D0000}"/>
    <cellStyle name="Normal 41 2 2 2 5" xfId="3000" xr:uid="{00000000-0005-0000-0000-0000A23D0000}"/>
    <cellStyle name="Normal 41 2 2 2 5 2" xfId="13074" xr:uid="{00000000-0005-0000-0000-0000A33D0000}"/>
    <cellStyle name="Normal 41 2 2 2 5 2 2" xfId="43405" xr:uid="{00000000-0005-0000-0000-0000A43D0000}"/>
    <cellStyle name="Normal 41 2 2 2 5 2 3" xfId="28172" xr:uid="{00000000-0005-0000-0000-0000A53D0000}"/>
    <cellStyle name="Normal 41 2 2 2 5 3" xfId="8054" xr:uid="{00000000-0005-0000-0000-0000A63D0000}"/>
    <cellStyle name="Normal 41 2 2 2 5 3 2" xfId="38388" xr:uid="{00000000-0005-0000-0000-0000A73D0000}"/>
    <cellStyle name="Normal 41 2 2 2 5 3 3" xfId="23155" xr:uid="{00000000-0005-0000-0000-0000A83D0000}"/>
    <cellStyle name="Normal 41 2 2 2 5 4" xfId="33375" xr:uid="{00000000-0005-0000-0000-0000A93D0000}"/>
    <cellStyle name="Normal 41 2 2 2 5 5" xfId="18142" xr:uid="{00000000-0005-0000-0000-0000AA3D0000}"/>
    <cellStyle name="Normal 41 2 2 2 6" xfId="4693" xr:uid="{00000000-0005-0000-0000-0000AB3D0000}"/>
    <cellStyle name="Normal 41 2 2 2 6 2" xfId="14745" xr:uid="{00000000-0005-0000-0000-0000AC3D0000}"/>
    <cellStyle name="Normal 41 2 2 2 6 2 2" xfId="45076" xr:uid="{00000000-0005-0000-0000-0000AD3D0000}"/>
    <cellStyle name="Normal 41 2 2 2 6 2 3" xfId="29843" xr:uid="{00000000-0005-0000-0000-0000AE3D0000}"/>
    <cellStyle name="Normal 41 2 2 2 6 3" xfId="9725" xr:uid="{00000000-0005-0000-0000-0000AF3D0000}"/>
    <cellStyle name="Normal 41 2 2 2 6 3 2" xfId="40059" xr:uid="{00000000-0005-0000-0000-0000B03D0000}"/>
    <cellStyle name="Normal 41 2 2 2 6 3 3" xfId="24826" xr:uid="{00000000-0005-0000-0000-0000B13D0000}"/>
    <cellStyle name="Normal 41 2 2 2 6 4" xfId="35046" xr:uid="{00000000-0005-0000-0000-0000B23D0000}"/>
    <cellStyle name="Normal 41 2 2 2 6 5" xfId="19813" xr:uid="{00000000-0005-0000-0000-0000B33D0000}"/>
    <cellStyle name="Normal 41 2 2 2 7" xfId="11403" xr:uid="{00000000-0005-0000-0000-0000B43D0000}"/>
    <cellStyle name="Normal 41 2 2 2 7 2" xfId="41734" xr:uid="{00000000-0005-0000-0000-0000B53D0000}"/>
    <cellStyle name="Normal 41 2 2 2 7 3" xfId="26501" xr:uid="{00000000-0005-0000-0000-0000B63D0000}"/>
    <cellStyle name="Normal 41 2 2 2 8" xfId="6382" xr:uid="{00000000-0005-0000-0000-0000B73D0000}"/>
    <cellStyle name="Normal 41 2 2 2 8 2" xfId="36717" xr:uid="{00000000-0005-0000-0000-0000B83D0000}"/>
    <cellStyle name="Normal 41 2 2 2 8 3" xfId="21484" xr:uid="{00000000-0005-0000-0000-0000B93D0000}"/>
    <cellStyle name="Normal 41 2 2 2 9" xfId="31705" xr:uid="{00000000-0005-0000-0000-0000BA3D0000}"/>
    <cellStyle name="Normal 41 2 2 3" xfId="1409" xr:uid="{00000000-0005-0000-0000-0000BB3D0000}"/>
    <cellStyle name="Normal 41 2 2 3 2" xfId="1830" xr:uid="{00000000-0005-0000-0000-0000BC3D0000}"/>
    <cellStyle name="Normal 41 2 2 3 2 2" xfId="2669" xr:uid="{00000000-0005-0000-0000-0000BD3D0000}"/>
    <cellStyle name="Normal 41 2 2 3 2 2 2" xfId="4359" xr:uid="{00000000-0005-0000-0000-0000BE3D0000}"/>
    <cellStyle name="Normal 41 2 2 3 2 2 2 2" xfId="14432" xr:uid="{00000000-0005-0000-0000-0000BF3D0000}"/>
    <cellStyle name="Normal 41 2 2 3 2 2 2 2 2" xfId="44763" xr:uid="{00000000-0005-0000-0000-0000C03D0000}"/>
    <cellStyle name="Normal 41 2 2 3 2 2 2 2 3" xfId="29530" xr:uid="{00000000-0005-0000-0000-0000C13D0000}"/>
    <cellStyle name="Normal 41 2 2 3 2 2 2 3" xfId="9412" xr:uid="{00000000-0005-0000-0000-0000C23D0000}"/>
    <cellStyle name="Normal 41 2 2 3 2 2 2 3 2" xfId="39746" xr:uid="{00000000-0005-0000-0000-0000C33D0000}"/>
    <cellStyle name="Normal 41 2 2 3 2 2 2 3 3" xfId="24513" xr:uid="{00000000-0005-0000-0000-0000C43D0000}"/>
    <cellStyle name="Normal 41 2 2 3 2 2 2 4" xfId="34733" xr:uid="{00000000-0005-0000-0000-0000C53D0000}"/>
    <cellStyle name="Normal 41 2 2 3 2 2 2 5" xfId="19500" xr:uid="{00000000-0005-0000-0000-0000C63D0000}"/>
    <cellStyle name="Normal 41 2 2 3 2 2 3" xfId="6051" xr:uid="{00000000-0005-0000-0000-0000C73D0000}"/>
    <cellStyle name="Normal 41 2 2 3 2 2 3 2" xfId="16103" xr:uid="{00000000-0005-0000-0000-0000C83D0000}"/>
    <cellStyle name="Normal 41 2 2 3 2 2 3 2 2" xfId="46434" xr:uid="{00000000-0005-0000-0000-0000C93D0000}"/>
    <cellStyle name="Normal 41 2 2 3 2 2 3 2 3" xfId="31201" xr:uid="{00000000-0005-0000-0000-0000CA3D0000}"/>
    <cellStyle name="Normal 41 2 2 3 2 2 3 3" xfId="11083" xr:uid="{00000000-0005-0000-0000-0000CB3D0000}"/>
    <cellStyle name="Normal 41 2 2 3 2 2 3 3 2" xfId="41417" xr:uid="{00000000-0005-0000-0000-0000CC3D0000}"/>
    <cellStyle name="Normal 41 2 2 3 2 2 3 3 3" xfId="26184" xr:uid="{00000000-0005-0000-0000-0000CD3D0000}"/>
    <cellStyle name="Normal 41 2 2 3 2 2 3 4" xfId="36404" xr:uid="{00000000-0005-0000-0000-0000CE3D0000}"/>
    <cellStyle name="Normal 41 2 2 3 2 2 3 5" xfId="21171" xr:uid="{00000000-0005-0000-0000-0000CF3D0000}"/>
    <cellStyle name="Normal 41 2 2 3 2 2 4" xfId="12761" xr:uid="{00000000-0005-0000-0000-0000D03D0000}"/>
    <cellStyle name="Normal 41 2 2 3 2 2 4 2" xfId="43092" xr:uid="{00000000-0005-0000-0000-0000D13D0000}"/>
    <cellStyle name="Normal 41 2 2 3 2 2 4 3" xfId="27859" xr:uid="{00000000-0005-0000-0000-0000D23D0000}"/>
    <cellStyle name="Normal 41 2 2 3 2 2 5" xfId="7740" xr:uid="{00000000-0005-0000-0000-0000D33D0000}"/>
    <cellStyle name="Normal 41 2 2 3 2 2 5 2" xfId="38075" xr:uid="{00000000-0005-0000-0000-0000D43D0000}"/>
    <cellStyle name="Normal 41 2 2 3 2 2 5 3" xfId="22842" xr:uid="{00000000-0005-0000-0000-0000D53D0000}"/>
    <cellStyle name="Normal 41 2 2 3 2 2 6" xfId="33063" xr:uid="{00000000-0005-0000-0000-0000D63D0000}"/>
    <cellStyle name="Normal 41 2 2 3 2 2 7" xfId="17829" xr:uid="{00000000-0005-0000-0000-0000D73D0000}"/>
    <cellStyle name="Normal 41 2 2 3 2 3" xfId="3522" xr:uid="{00000000-0005-0000-0000-0000D83D0000}"/>
    <cellStyle name="Normal 41 2 2 3 2 3 2" xfId="13596" xr:uid="{00000000-0005-0000-0000-0000D93D0000}"/>
    <cellStyle name="Normal 41 2 2 3 2 3 2 2" xfId="43927" xr:uid="{00000000-0005-0000-0000-0000DA3D0000}"/>
    <cellStyle name="Normal 41 2 2 3 2 3 2 3" xfId="28694" xr:uid="{00000000-0005-0000-0000-0000DB3D0000}"/>
    <cellStyle name="Normal 41 2 2 3 2 3 3" xfId="8576" xr:uid="{00000000-0005-0000-0000-0000DC3D0000}"/>
    <cellStyle name="Normal 41 2 2 3 2 3 3 2" xfId="38910" xr:uid="{00000000-0005-0000-0000-0000DD3D0000}"/>
    <cellStyle name="Normal 41 2 2 3 2 3 3 3" xfId="23677" xr:uid="{00000000-0005-0000-0000-0000DE3D0000}"/>
    <cellStyle name="Normal 41 2 2 3 2 3 4" xfId="33897" xr:uid="{00000000-0005-0000-0000-0000DF3D0000}"/>
    <cellStyle name="Normal 41 2 2 3 2 3 5" xfId="18664" xr:uid="{00000000-0005-0000-0000-0000E03D0000}"/>
    <cellStyle name="Normal 41 2 2 3 2 4" xfId="5215" xr:uid="{00000000-0005-0000-0000-0000E13D0000}"/>
    <cellStyle name="Normal 41 2 2 3 2 4 2" xfId="15267" xr:uid="{00000000-0005-0000-0000-0000E23D0000}"/>
    <cellStyle name="Normal 41 2 2 3 2 4 2 2" xfId="45598" xr:uid="{00000000-0005-0000-0000-0000E33D0000}"/>
    <cellStyle name="Normal 41 2 2 3 2 4 2 3" xfId="30365" xr:uid="{00000000-0005-0000-0000-0000E43D0000}"/>
    <cellStyle name="Normal 41 2 2 3 2 4 3" xfId="10247" xr:uid="{00000000-0005-0000-0000-0000E53D0000}"/>
    <cellStyle name="Normal 41 2 2 3 2 4 3 2" xfId="40581" xr:uid="{00000000-0005-0000-0000-0000E63D0000}"/>
    <cellStyle name="Normal 41 2 2 3 2 4 3 3" xfId="25348" xr:uid="{00000000-0005-0000-0000-0000E73D0000}"/>
    <cellStyle name="Normal 41 2 2 3 2 4 4" xfId="35568" xr:uid="{00000000-0005-0000-0000-0000E83D0000}"/>
    <cellStyle name="Normal 41 2 2 3 2 4 5" xfId="20335" xr:uid="{00000000-0005-0000-0000-0000E93D0000}"/>
    <cellStyle name="Normal 41 2 2 3 2 5" xfId="11925" xr:uid="{00000000-0005-0000-0000-0000EA3D0000}"/>
    <cellStyle name="Normal 41 2 2 3 2 5 2" xfId="42256" xr:uid="{00000000-0005-0000-0000-0000EB3D0000}"/>
    <cellStyle name="Normal 41 2 2 3 2 5 3" xfId="27023" xr:uid="{00000000-0005-0000-0000-0000EC3D0000}"/>
    <cellStyle name="Normal 41 2 2 3 2 6" xfId="6904" xr:uid="{00000000-0005-0000-0000-0000ED3D0000}"/>
    <cellStyle name="Normal 41 2 2 3 2 6 2" xfId="37239" xr:uid="{00000000-0005-0000-0000-0000EE3D0000}"/>
    <cellStyle name="Normal 41 2 2 3 2 6 3" xfId="22006" xr:uid="{00000000-0005-0000-0000-0000EF3D0000}"/>
    <cellStyle name="Normal 41 2 2 3 2 7" xfId="32227" xr:uid="{00000000-0005-0000-0000-0000F03D0000}"/>
    <cellStyle name="Normal 41 2 2 3 2 8" xfId="16993" xr:uid="{00000000-0005-0000-0000-0000F13D0000}"/>
    <cellStyle name="Normal 41 2 2 3 3" xfId="2251" xr:uid="{00000000-0005-0000-0000-0000F23D0000}"/>
    <cellStyle name="Normal 41 2 2 3 3 2" xfId="3941" xr:uid="{00000000-0005-0000-0000-0000F33D0000}"/>
    <cellStyle name="Normal 41 2 2 3 3 2 2" xfId="14014" xr:uid="{00000000-0005-0000-0000-0000F43D0000}"/>
    <cellStyle name="Normal 41 2 2 3 3 2 2 2" xfId="44345" xr:uid="{00000000-0005-0000-0000-0000F53D0000}"/>
    <cellStyle name="Normal 41 2 2 3 3 2 2 3" xfId="29112" xr:uid="{00000000-0005-0000-0000-0000F63D0000}"/>
    <cellStyle name="Normal 41 2 2 3 3 2 3" xfId="8994" xr:uid="{00000000-0005-0000-0000-0000F73D0000}"/>
    <cellStyle name="Normal 41 2 2 3 3 2 3 2" xfId="39328" xr:uid="{00000000-0005-0000-0000-0000F83D0000}"/>
    <cellStyle name="Normal 41 2 2 3 3 2 3 3" xfId="24095" xr:uid="{00000000-0005-0000-0000-0000F93D0000}"/>
    <cellStyle name="Normal 41 2 2 3 3 2 4" xfId="34315" xr:uid="{00000000-0005-0000-0000-0000FA3D0000}"/>
    <cellStyle name="Normal 41 2 2 3 3 2 5" xfId="19082" xr:uid="{00000000-0005-0000-0000-0000FB3D0000}"/>
    <cellStyle name="Normal 41 2 2 3 3 3" xfId="5633" xr:uid="{00000000-0005-0000-0000-0000FC3D0000}"/>
    <cellStyle name="Normal 41 2 2 3 3 3 2" xfId="15685" xr:uid="{00000000-0005-0000-0000-0000FD3D0000}"/>
    <cellStyle name="Normal 41 2 2 3 3 3 2 2" xfId="46016" xr:uid="{00000000-0005-0000-0000-0000FE3D0000}"/>
    <cellStyle name="Normal 41 2 2 3 3 3 2 3" xfId="30783" xr:uid="{00000000-0005-0000-0000-0000FF3D0000}"/>
    <cellStyle name="Normal 41 2 2 3 3 3 3" xfId="10665" xr:uid="{00000000-0005-0000-0000-0000003E0000}"/>
    <cellStyle name="Normal 41 2 2 3 3 3 3 2" xfId="40999" xr:uid="{00000000-0005-0000-0000-0000013E0000}"/>
    <cellStyle name="Normal 41 2 2 3 3 3 3 3" xfId="25766" xr:uid="{00000000-0005-0000-0000-0000023E0000}"/>
    <cellStyle name="Normal 41 2 2 3 3 3 4" xfId="35986" xr:uid="{00000000-0005-0000-0000-0000033E0000}"/>
    <cellStyle name="Normal 41 2 2 3 3 3 5" xfId="20753" xr:uid="{00000000-0005-0000-0000-0000043E0000}"/>
    <cellStyle name="Normal 41 2 2 3 3 4" xfId="12343" xr:uid="{00000000-0005-0000-0000-0000053E0000}"/>
    <cellStyle name="Normal 41 2 2 3 3 4 2" xfId="42674" xr:uid="{00000000-0005-0000-0000-0000063E0000}"/>
    <cellStyle name="Normal 41 2 2 3 3 4 3" xfId="27441" xr:uid="{00000000-0005-0000-0000-0000073E0000}"/>
    <cellStyle name="Normal 41 2 2 3 3 5" xfId="7322" xr:uid="{00000000-0005-0000-0000-0000083E0000}"/>
    <cellStyle name="Normal 41 2 2 3 3 5 2" xfId="37657" xr:uid="{00000000-0005-0000-0000-0000093E0000}"/>
    <cellStyle name="Normal 41 2 2 3 3 5 3" xfId="22424" xr:uid="{00000000-0005-0000-0000-00000A3E0000}"/>
    <cellStyle name="Normal 41 2 2 3 3 6" xfId="32645" xr:uid="{00000000-0005-0000-0000-00000B3E0000}"/>
    <cellStyle name="Normal 41 2 2 3 3 7" xfId="17411" xr:uid="{00000000-0005-0000-0000-00000C3E0000}"/>
    <cellStyle name="Normal 41 2 2 3 4" xfId="3104" xr:uid="{00000000-0005-0000-0000-00000D3E0000}"/>
    <cellStyle name="Normal 41 2 2 3 4 2" xfId="13178" xr:uid="{00000000-0005-0000-0000-00000E3E0000}"/>
    <cellStyle name="Normal 41 2 2 3 4 2 2" xfId="43509" xr:uid="{00000000-0005-0000-0000-00000F3E0000}"/>
    <cellStyle name="Normal 41 2 2 3 4 2 3" xfId="28276" xr:uid="{00000000-0005-0000-0000-0000103E0000}"/>
    <cellStyle name="Normal 41 2 2 3 4 3" xfId="8158" xr:uid="{00000000-0005-0000-0000-0000113E0000}"/>
    <cellStyle name="Normal 41 2 2 3 4 3 2" xfId="38492" xr:uid="{00000000-0005-0000-0000-0000123E0000}"/>
    <cellStyle name="Normal 41 2 2 3 4 3 3" xfId="23259" xr:uid="{00000000-0005-0000-0000-0000133E0000}"/>
    <cellStyle name="Normal 41 2 2 3 4 4" xfId="33479" xr:uid="{00000000-0005-0000-0000-0000143E0000}"/>
    <cellStyle name="Normal 41 2 2 3 4 5" xfId="18246" xr:uid="{00000000-0005-0000-0000-0000153E0000}"/>
    <cellStyle name="Normal 41 2 2 3 5" xfId="4797" xr:uid="{00000000-0005-0000-0000-0000163E0000}"/>
    <cellStyle name="Normal 41 2 2 3 5 2" xfId="14849" xr:uid="{00000000-0005-0000-0000-0000173E0000}"/>
    <cellStyle name="Normal 41 2 2 3 5 2 2" xfId="45180" xr:uid="{00000000-0005-0000-0000-0000183E0000}"/>
    <cellStyle name="Normal 41 2 2 3 5 2 3" xfId="29947" xr:uid="{00000000-0005-0000-0000-0000193E0000}"/>
    <cellStyle name="Normal 41 2 2 3 5 3" xfId="9829" xr:uid="{00000000-0005-0000-0000-00001A3E0000}"/>
    <cellStyle name="Normal 41 2 2 3 5 3 2" xfId="40163" xr:uid="{00000000-0005-0000-0000-00001B3E0000}"/>
    <cellStyle name="Normal 41 2 2 3 5 3 3" xfId="24930" xr:uid="{00000000-0005-0000-0000-00001C3E0000}"/>
    <cellStyle name="Normal 41 2 2 3 5 4" xfId="35150" xr:uid="{00000000-0005-0000-0000-00001D3E0000}"/>
    <cellStyle name="Normal 41 2 2 3 5 5" xfId="19917" xr:uid="{00000000-0005-0000-0000-00001E3E0000}"/>
    <cellStyle name="Normal 41 2 2 3 6" xfId="11507" xr:uid="{00000000-0005-0000-0000-00001F3E0000}"/>
    <cellStyle name="Normal 41 2 2 3 6 2" xfId="41838" xr:uid="{00000000-0005-0000-0000-0000203E0000}"/>
    <cellStyle name="Normal 41 2 2 3 6 3" xfId="26605" xr:uid="{00000000-0005-0000-0000-0000213E0000}"/>
    <cellStyle name="Normal 41 2 2 3 7" xfId="6486" xr:uid="{00000000-0005-0000-0000-0000223E0000}"/>
    <cellStyle name="Normal 41 2 2 3 7 2" xfId="36821" xr:uid="{00000000-0005-0000-0000-0000233E0000}"/>
    <cellStyle name="Normal 41 2 2 3 7 3" xfId="21588" xr:uid="{00000000-0005-0000-0000-0000243E0000}"/>
    <cellStyle name="Normal 41 2 2 3 8" xfId="31809" xr:uid="{00000000-0005-0000-0000-0000253E0000}"/>
    <cellStyle name="Normal 41 2 2 3 9" xfId="16575" xr:uid="{00000000-0005-0000-0000-0000263E0000}"/>
    <cellStyle name="Normal 41 2 2 4" xfId="1622" xr:uid="{00000000-0005-0000-0000-0000273E0000}"/>
    <cellStyle name="Normal 41 2 2 4 2" xfId="2461" xr:uid="{00000000-0005-0000-0000-0000283E0000}"/>
    <cellStyle name="Normal 41 2 2 4 2 2" xfId="4151" xr:uid="{00000000-0005-0000-0000-0000293E0000}"/>
    <cellStyle name="Normal 41 2 2 4 2 2 2" xfId="14224" xr:uid="{00000000-0005-0000-0000-00002A3E0000}"/>
    <cellStyle name="Normal 41 2 2 4 2 2 2 2" xfId="44555" xr:uid="{00000000-0005-0000-0000-00002B3E0000}"/>
    <cellStyle name="Normal 41 2 2 4 2 2 2 3" xfId="29322" xr:uid="{00000000-0005-0000-0000-00002C3E0000}"/>
    <cellStyle name="Normal 41 2 2 4 2 2 3" xfId="9204" xr:uid="{00000000-0005-0000-0000-00002D3E0000}"/>
    <cellStyle name="Normal 41 2 2 4 2 2 3 2" xfId="39538" xr:uid="{00000000-0005-0000-0000-00002E3E0000}"/>
    <cellStyle name="Normal 41 2 2 4 2 2 3 3" xfId="24305" xr:uid="{00000000-0005-0000-0000-00002F3E0000}"/>
    <cellStyle name="Normal 41 2 2 4 2 2 4" xfId="34525" xr:uid="{00000000-0005-0000-0000-0000303E0000}"/>
    <cellStyle name="Normal 41 2 2 4 2 2 5" xfId="19292" xr:uid="{00000000-0005-0000-0000-0000313E0000}"/>
    <cellStyle name="Normal 41 2 2 4 2 3" xfId="5843" xr:uid="{00000000-0005-0000-0000-0000323E0000}"/>
    <cellStyle name="Normal 41 2 2 4 2 3 2" xfId="15895" xr:uid="{00000000-0005-0000-0000-0000333E0000}"/>
    <cellStyle name="Normal 41 2 2 4 2 3 2 2" xfId="46226" xr:uid="{00000000-0005-0000-0000-0000343E0000}"/>
    <cellStyle name="Normal 41 2 2 4 2 3 2 3" xfId="30993" xr:uid="{00000000-0005-0000-0000-0000353E0000}"/>
    <cellStyle name="Normal 41 2 2 4 2 3 3" xfId="10875" xr:uid="{00000000-0005-0000-0000-0000363E0000}"/>
    <cellStyle name="Normal 41 2 2 4 2 3 3 2" xfId="41209" xr:uid="{00000000-0005-0000-0000-0000373E0000}"/>
    <cellStyle name="Normal 41 2 2 4 2 3 3 3" xfId="25976" xr:uid="{00000000-0005-0000-0000-0000383E0000}"/>
    <cellStyle name="Normal 41 2 2 4 2 3 4" xfId="36196" xr:uid="{00000000-0005-0000-0000-0000393E0000}"/>
    <cellStyle name="Normal 41 2 2 4 2 3 5" xfId="20963" xr:uid="{00000000-0005-0000-0000-00003A3E0000}"/>
    <cellStyle name="Normal 41 2 2 4 2 4" xfId="12553" xr:uid="{00000000-0005-0000-0000-00003B3E0000}"/>
    <cellStyle name="Normal 41 2 2 4 2 4 2" xfId="42884" xr:uid="{00000000-0005-0000-0000-00003C3E0000}"/>
    <cellStyle name="Normal 41 2 2 4 2 4 3" xfId="27651" xr:uid="{00000000-0005-0000-0000-00003D3E0000}"/>
    <cellStyle name="Normal 41 2 2 4 2 5" xfId="7532" xr:uid="{00000000-0005-0000-0000-00003E3E0000}"/>
    <cellStyle name="Normal 41 2 2 4 2 5 2" xfId="37867" xr:uid="{00000000-0005-0000-0000-00003F3E0000}"/>
    <cellStyle name="Normal 41 2 2 4 2 5 3" xfId="22634" xr:uid="{00000000-0005-0000-0000-0000403E0000}"/>
    <cellStyle name="Normal 41 2 2 4 2 6" xfId="32855" xr:uid="{00000000-0005-0000-0000-0000413E0000}"/>
    <cellStyle name="Normal 41 2 2 4 2 7" xfId="17621" xr:uid="{00000000-0005-0000-0000-0000423E0000}"/>
    <cellStyle name="Normal 41 2 2 4 3" xfId="3314" xr:uid="{00000000-0005-0000-0000-0000433E0000}"/>
    <cellStyle name="Normal 41 2 2 4 3 2" xfId="13388" xr:uid="{00000000-0005-0000-0000-0000443E0000}"/>
    <cellStyle name="Normal 41 2 2 4 3 2 2" xfId="43719" xr:uid="{00000000-0005-0000-0000-0000453E0000}"/>
    <cellStyle name="Normal 41 2 2 4 3 2 3" xfId="28486" xr:uid="{00000000-0005-0000-0000-0000463E0000}"/>
    <cellStyle name="Normal 41 2 2 4 3 3" xfId="8368" xr:uid="{00000000-0005-0000-0000-0000473E0000}"/>
    <cellStyle name="Normal 41 2 2 4 3 3 2" xfId="38702" xr:uid="{00000000-0005-0000-0000-0000483E0000}"/>
    <cellStyle name="Normal 41 2 2 4 3 3 3" xfId="23469" xr:uid="{00000000-0005-0000-0000-0000493E0000}"/>
    <cellStyle name="Normal 41 2 2 4 3 4" xfId="33689" xr:uid="{00000000-0005-0000-0000-00004A3E0000}"/>
    <cellStyle name="Normal 41 2 2 4 3 5" xfId="18456" xr:uid="{00000000-0005-0000-0000-00004B3E0000}"/>
    <cellStyle name="Normal 41 2 2 4 4" xfId="5007" xr:uid="{00000000-0005-0000-0000-00004C3E0000}"/>
    <cellStyle name="Normal 41 2 2 4 4 2" xfId="15059" xr:uid="{00000000-0005-0000-0000-00004D3E0000}"/>
    <cellStyle name="Normal 41 2 2 4 4 2 2" xfId="45390" xr:uid="{00000000-0005-0000-0000-00004E3E0000}"/>
    <cellStyle name="Normal 41 2 2 4 4 2 3" xfId="30157" xr:uid="{00000000-0005-0000-0000-00004F3E0000}"/>
    <cellStyle name="Normal 41 2 2 4 4 3" xfId="10039" xr:uid="{00000000-0005-0000-0000-0000503E0000}"/>
    <cellStyle name="Normal 41 2 2 4 4 3 2" xfId="40373" xr:uid="{00000000-0005-0000-0000-0000513E0000}"/>
    <cellStyle name="Normal 41 2 2 4 4 3 3" xfId="25140" xr:uid="{00000000-0005-0000-0000-0000523E0000}"/>
    <cellStyle name="Normal 41 2 2 4 4 4" xfId="35360" xr:uid="{00000000-0005-0000-0000-0000533E0000}"/>
    <cellStyle name="Normal 41 2 2 4 4 5" xfId="20127" xr:uid="{00000000-0005-0000-0000-0000543E0000}"/>
    <cellStyle name="Normal 41 2 2 4 5" xfId="11717" xr:uid="{00000000-0005-0000-0000-0000553E0000}"/>
    <cellStyle name="Normal 41 2 2 4 5 2" xfId="42048" xr:uid="{00000000-0005-0000-0000-0000563E0000}"/>
    <cellStyle name="Normal 41 2 2 4 5 3" xfId="26815" xr:uid="{00000000-0005-0000-0000-0000573E0000}"/>
    <cellStyle name="Normal 41 2 2 4 6" xfId="6696" xr:uid="{00000000-0005-0000-0000-0000583E0000}"/>
    <cellStyle name="Normal 41 2 2 4 6 2" xfId="37031" xr:uid="{00000000-0005-0000-0000-0000593E0000}"/>
    <cellStyle name="Normal 41 2 2 4 6 3" xfId="21798" xr:uid="{00000000-0005-0000-0000-00005A3E0000}"/>
    <cellStyle name="Normal 41 2 2 4 7" xfId="32019" xr:uid="{00000000-0005-0000-0000-00005B3E0000}"/>
    <cellStyle name="Normal 41 2 2 4 8" xfId="16785" xr:uid="{00000000-0005-0000-0000-00005C3E0000}"/>
    <cellStyle name="Normal 41 2 2 5" xfId="2043" xr:uid="{00000000-0005-0000-0000-00005D3E0000}"/>
    <cellStyle name="Normal 41 2 2 5 2" xfId="3733" xr:uid="{00000000-0005-0000-0000-00005E3E0000}"/>
    <cellStyle name="Normal 41 2 2 5 2 2" xfId="13806" xr:uid="{00000000-0005-0000-0000-00005F3E0000}"/>
    <cellStyle name="Normal 41 2 2 5 2 2 2" xfId="44137" xr:uid="{00000000-0005-0000-0000-0000603E0000}"/>
    <cellStyle name="Normal 41 2 2 5 2 2 3" xfId="28904" xr:uid="{00000000-0005-0000-0000-0000613E0000}"/>
    <cellStyle name="Normal 41 2 2 5 2 3" xfId="8786" xr:uid="{00000000-0005-0000-0000-0000623E0000}"/>
    <cellStyle name="Normal 41 2 2 5 2 3 2" xfId="39120" xr:uid="{00000000-0005-0000-0000-0000633E0000}"/>
    <cellStyle name="Normal 41 2 2 5 2 3 3" xfId="23887" xr:uid="{00000000-0005-0000-0000-0000643E0000}"/>
    <cellStyle name="Normal 41 2 2 5 2 4" xfId="34107" xr:uid="{00000000-0005-0000-0000-0000653E0000}"/>
    <cellStyle name="Normal 41 2 2 5 2 5" xfId="18874" xr:uid="{00000000-0005-0000-0000-0000663E0000}"/>
    <cellStyle name="Normal 41 2 2 5 3" xfId="5425" xr:uid="{00000000-0005-0000-0000-0000673E0000}"/>
    <cellStyle name="Normal 41 2 2 5 3 2" xfId="15477" xr:uid="{00000000-0005-0000-0000-0000683E0000}"/>
    <cellStyle name="Normal 41 2 2 5 3 2 2" xfId="45808" xr:uid="{00000000-0005-0000-0000-0000693E0000}"/>
    <cellStyle name="Normal 41 2 2 5 3 2 3" xfId="30575" xr:uid="{00000000-0005-0000-0000-00006A3E0000}"/>
    <cellStyle name="Normal 41 2 2 5 3 3" xfId="10457" xr:uid="{00000000-0005-0000-0000-00006B3E0000}"/>
    <cellStyle name="Normal 41 2 2 5 3 3 2" xfId="40791" xr:uid="{00000000-0005-0000-0000-00006C3E0000}"/>
    <cellStyle name="Normal 41 2 2 5 3 3 3" xfId="25558" xr:uid="{00000000-0005-0000-0000-00006D3E0000}"/>
    <cellStyle name="Normal 41 2 2 5 3 4" xfId="35778" xr:uid="{00000000-0005-0000-0000-00006E3E0000}"/>
    <cellStyle name="Normal 41 2 2 5 3 5" xfId="20545" xr:uid="{00000000-0005-0000-0000-00006F3E0000}"/>
    <cellStyle name="Normal 41 2 2 5 4" xfId="12135" xr:uid="{00000000-0005-0000-0000-0000703E0000}"/>
    <cellStyle name="Normal 41 2 2 5 4 2" xfId="42466" xr:uid="{00000000-0005-0000-0000-0000713E0000}"/>
    <cellStyle name="Normal 41 2 2 5 4 3" xfId="27233" xr:uid="{00000000-0005-0000-0000-0000723E0000}"/>
    <cellStyle name="Normal 41 2 2 5 5" xfId="7114" xr:uid="{00000000-0005-0000-0000-0000733E0000}"/>
    <cellStyle name="Normal 41 2 2 5 5 2" xfId="37449" xr:uid="{00000000-0005-0000-0000-0000743E0000}"/>
    <cellStyle name="Normal 41 2 2 5 5 3" xfId="22216" xr:uid="{00000000-0005-0000-0000-0000753E0000}"/>
    <cellStyle name="Normal 41 2 2 5 6" xfId="32437" xr:uid="{00000000-0005-0000-0000-0000763E0000}"/>
    <cellStyle name="Normal 41 2 2 5 7" xfId="17203" xr:uid="{00000000-0005-0000-0000-0000773E0000}"/>
    <cellStyle name="Normal 41 2 2 6" xfId="2896" xr:uid="{00000000-0005-0000-0000-0000783E0000}"/>
    <cellStyle name="Normal 41 2 2 6 2" xfId="12970" xr:uid="{00000000-0005-0000-0000-0000793E0000}"/>
    <cellStyle name="Normal 41 2 2 6 2 2" xfId="43301" xr:uid="{00000000-0005-0000-0000-00007A3E0000}"/>
    <cellStyle name="Normal 41 2 2 6 2 3" xfId="28068" xr:uid="{00000000-0005-0000-0000-00007B3E0000}"/>
    <cellStyle name="Normal 41 2 2 6 3" xfId="7950" xr:uid="{00000000-0005-0000-0000-00007C3E0000}"/>
    <cellStyle name="Normal 41 2 2 6 3 2" xfId="38284" xr:uid="{00000000-0005-0000-0000-00007D3E0000}"/>
    <cellStyle name="Normal 41 2 2 6 3 3" xfId="23051" xr:uid="{00000000-0005-0000-0000-00007E3E0000}"/>
    <cellStyle name="Normal 41 2 2 6 4" xfId="33271" xr:uid="{00000000-0005-0000-0000-00007F3E0000}"/>
    <cellStyle name="Normal 41 2 2 6 5" xfId="18038" xr:uid="{00000000-0005-0000-0000-0000803E0000}"/>
    <cellStyle name="Normal 41 2 2 7" xfId="4589" xr:uid="{00000000-0005-0000-0000-0000813E0000}"/>
    <cellStyle name="Normal 41 2 2 7 2" xfId="14641" xr:uid="{00000000-0005-0000-0000-0000823E0000}"/>
    <cellStyle name="Normal 41 2 2 7 2 2" xfId="44972" xr:uid="{00000000-0005-0000-0000-0000833E0000}"/>
    <cellStyle name="Normal 41 2 2 7 2 3" xfId="29739" xr:uid="{00000000-0005-0000-0000-0000843E0000}"/>
    <cellStyle name="Normal 41 2 2 7 3" xfId="9621" xr:uid="{00000000-0005-0000-0000-0000853E0000}"/>
    <cellStyle name="Normal 41 2 2 7 3 2" xfId="39955" xr:uid="{00000000-0005-0000-0000-0000863E0000}"/>
    <cellStyle name="Normal 41 2 2 7 3 3" xfId="24722" xr:uid="{00000000-0005-0000-0000-0000873E0000}"/>
    <cellStyle name="Normal 41 2 2 7 4" xfId="34942" xr:uid="{00000000-0005-0000-0000-0000883E0000}"/>
    <cellStyle name="Normal 41 2 2 7 5" xfId="19709" xr:uid="{00000000-0005-0000-0000-0000893E0000}"/>
    <cellStyle name="Normal 41 2 2 8" xfId="11299" xr:uid="{00000000-0005-0000-0000-00008A3E0000}"/>
    <cellStyle name="Normal 41 2 2 8 2" xfId="41630" xr:uid="{00000000-0005-0000-0000-00008B3E0000}"/>
    <cellStyle name="Normal 41 2 2 8 3" xfId="26397" xr:uid="{00000000-0005-0000-0000-00008C3E0000}"/>
    <cellStyle name="Normal 41 2 2 9" xfId="6278" xr:uid="{00000000-0005-0000-0000-00008D3E0000}"/>
    <cellStyle name="Normal 41 2 2 9 2" xfId="36613" xr:uid="{00000000-0005-0000-0000-00008E3E0000}"/>
    <cellStyle name="Normal 41 2 2 9 3" xfId="21380" xr:uid="{00000000-0005-0000-0000-00008F3E0000}"/>
    <cellStyle name="Normal 41 2 3" xfId="1242" xr:uid="{00000000-0005-0000-0000-0000903E0000}"/>
    <cellStyle name="Normal 41 2 3 10" xfId="16419" xr:uid="{00000000-0005-0000-0000-0000913E0000}"/>
    <cellStyle name="Normal 41 2 3 2" xfId="1461" xr:uid="{00000000-0005-0000-0000-0000923E0000}"/>
    <cellStyle name="Normal 41 2 3 2 2" xfId="1882" xr:uid="{00000000-0005-0000-0000-0000933E0000}"/>
    <cellStyle name="Normal 41 2 3 2 2 2" xfId="2721" xr:uid="{00000000-0005-0000-0000-0000943E0000}"/>
    <cellStyle name="Normal 41 2 3 2 2 2 2" xfId="4411" xr:uid="{00000000-0005-0000-0000-0000953E0000}"/>
    <cellStyle name="Normal 41 2 3 2 2 2 2 2" xfId="14484" xr:uid="{00000000-0005-0000-0000-0000963E0000}"/>
    <cellStyle name="Normal 41 2 3 2 2 2 2 2 2" xfId="44815" xr:uid="{00000000-0005-0000-0000-0000973E0000}"/>
    <cellStyle name="Normal 41 2 3 2 2 2 2 2 3" xfId="29582" xr:uid="{00000000-0005-0000-0000-0000983E0000}"/>
    <cellStyle name="Normal 41 2 3 2 2 2 2 3" xfId="9464" xr:uid="{00000000-0005-0000-0000-0000993E0000}"/>
    <cellStyle name="Normal 41 2 3 2 2 2 2 3 2" xfId="39798" xr:uid="{00000000-0005-0000-0000-00009A3E0000}"/>
    <cellStyle name="Normal 41 2 3 2 2 2 2 3 3" xfId="24565" xr:uid="{00000000-0005-0000-0000-00009B3E0000}"/>
    <cellStyle name="Normal 41 2 3 2 2 2 2 4" xfId="34785" xr:uid="{00000000-0005-0000-0000-00009C3E0000}"/>
    <cellStyle name="Normal 41 2 3 2 2 2 2 5" xfId="19552" xr:uid="{00000000-0005-0000-0000-00009D3E0000}"/>
    <cellStyle name="Normal 41 2 3 2 2 2 3" xfId="6103" xr:uid="{00000000-0005-0000-0000-00009E3E0000}"/>
    <cellStyle name="Normal 41 2 3 2 2 2 3 2" xfId="16155" xr:uid="{00000000-0005-0000-0000-00009F3E0000}"/>
    <cellStyle name="Normal 41 2 3 2 2 2 3 2 2" xfId="46486" xr:uid="{00000000-0005-0000-0000-0000A03E0000}"/>
    <cellStyle name="Normal 41 2 3 2 2 2 3 2 3" xfId="31253" xr:uid="{00000000-0005-0000-0000-0000A13E0000}"/>
    <cellStyle name="Normal 41 2 3 2 2 2 3 3" xfId="11135" xr:uid="{00000000-0005-0000-0000-0000A23E0000}"/>
    <cellStyle name="Normal 41 2 3 2 2 2 3 3 2" xfId="41469" xr:uid="{00000000-0005-0000-0000-0000A33E0000}"/>
    <cellStyle name="Normal 41 2 3 2 2 2 3 3 3" xfId="26236" xr:uid="{00000000-0005-0000-0000-0000A43E0000}"/>
    <cellStyle name="Normal 41 2 3 2 2 2 3 4" xfId="36456" xr:uid="{00000000-0005-0000-0000-0000A53E0000}"/>
    <cellStyle name="Normal 41 2 3 2 2 2 3 5" xfId="21223" xr:uid="{00000000-0005-0000-0000-0000A63E0000}"/>
    <cellStyle name="Normal 41 2 3 2 2 2 4" xfId="12813" xr:uid="{00000000-0005-0000-0000-0000A73E0000}"/>
    <cellStyle name="Normal 41 2 3 2 2 2 4 2" xfId="43144" xr:uid="{00000000-0005-0000-0000-0000A83E0000}"/>
    <cellStyle name="Normal 41 2 3 2 2 2 4 3" xfId="27911" xr:uid="{00000000-0005-0000-0000-0000A93E0000}"/>
    <cellStyle name="Normal 41 2 3 2 2 2 5" xfId="7792" xr:uid="{00000000-0005-0000-0000-0000AA3E0000}"/>
    <cellStyle name="Normal 41 2 3 2 2 2 5 2" xfId="38127" xr:uid="{00000000-0005-0000-0000-0000AB3E0000}"/>
    <cellStyle name="Normal 41 2 3 2 2 2 5 3" xfId="22894" xr:uid="{00000000-0005-0000-0000-0000AC3E0000}"/>
    <cellStyle name="Normal 41 2 3 2 2 2 6" xfId="33115" xr:uid="{00000000-0005-0000-0000-0000AD3E0000}"/>
    <cellStyle name="Normal 41 2 3 2 2 2 7" xfId="17881" xr:uid="{00000000-0005-0000-0000-0000AE3E0000}"/>
    <cellStyle name="Normal 41 2 3 2 2 3" xfId="3574" xr:uid="{00000000-0005-0000-0000-0000AF3E0000}"/>
    <cellStyle name="Normal 41 2 3 2 2 3 2" xfId="13648" xr:uid="{00000000-0005-0000-0000-0000B03E0000}"/>
    <cellStyle name="Normal 41 2 3 2 2 3 2 2" xfId="43979" xr:uid="{00000000-0005-0000-0000-0000B13E0000}"/>
    <cellStyle name="Normal 41 2 3 2 2 3 2 3" xfId="28746" xr:uid="{00000000-0005-0000-0000-0000B23E0000}"/>
    <cellStyle name="Normal 41 2 3 2 2 3 3" xfId="8628" xr:uid="{00000000-0005-0000-0000-0000B33E0000}"/>
    <cellStyle name="Normal 41 2 3 2 2 3 3 2" xfId="38962" xr:uid="{00000000-0005-0000-0000-0000B43E0000}"/>
    <cellStyle name="Normal 41 2 3 2 2 3 3 3" xfId="23729" xr:uid="{00000000-0005-0000-0000-0000B53E0000}"/>
    <cellStyle name="Normal 41 2 3 2 2 3 4" xfId="33949" xr:uid="{00000000-0005-0000-0000-0000B63E0000}"/>
    <cellStyle name="Normal 41 2 3 2 2 3 5" xfId="18716" xr:uid="{00000000-0005-0000-0000-0000B73E0000}"/>
    <cellStyle name="Normal 41 2 3 2 2 4" xfId="5267" xr:uid="{00000000-0005-0000-0000-0000B83E0000}"/>
    <cellStyle name="Normal 41 2 3 2 2 4 2" xfId="15319" xr:uid="{00000000-0005-0000-0000-0000B93E0000}"/>
    <cellStyle name="Normal 41 2 3 2 2 4 2 2" xfId="45650" xr:uid="{00000000-0005-0000-0000-0000BA3E0000}"/>
    <cellStyle name="Normal 41 2 3 2 2 4 2 3" xfId="30417" xr:uid="{00000000-0005-0000-0000-0000BB3E0000}"/>
    <cellStyle name="Normal 41 2 3 2 2 4 3" xfId="10299" xr:uid="{00000000-0005-0000-0000-0000BC3E0000}"/>
    <cellStyle name="Normal 41 2 3 2 2 4 3 2" xfId="40633" xr:uid="{00000000-0005-0000-0000-0000BD3E0000}"/>
    <cellStyle name="Normal 41 2 3 2 2 4 3 3" xfId="25400" xr:uid="{00000000-0005-0000-0000-0000BE3E0000}"/>
    <cellStyle name="Normal 41 2 3 2 2 4 4" xfId="35620" xr:uid="{00000000-0005-0000-0000-0000BF3E0000}"/>
    <cellStyle name="Normal 41 2 3 2 2 4 5" xfId="20387" xr:uid="{00000000-0005-0000-0000-0000C03E0000}"/>
    <cellStyle name="Normal 41 2 3 2 2 5" xfId="11977" xr:uid="{00000000-0005-0000-0000-0000C13E0000}"/>
    <cellStyle name="Normal 41 2 3 2 2 5 2" xfId="42308" xr:uid="{00000000-0005-0000-0000-0000C23E0000}"/>
    <cellStyle name="Normal 41 2 3 2 2 5 3" xfId="27075" xr:uid="{00000000-0005-0000-0000-0000C33E0000}"/>
    <cellStyle name="Normal 41 2 3 2 2 6" xfId="6956" xr:uid="{00000000-0005-0000-0000-0000C43E0000}"/>
    <cellStyle name="Normal 41 2 3 2 2 6 2" xfId="37291" xr:uid="{00000000-0005-0000-0000-0000C53E0000}"/>
    <cellStyle name="Normal 41 2 3 2 2 6 3" xfId="22058" xr:uid="{00000000-0005-0000-0000-0000C63E0000}"/>
    <cellStyle name="Normal 41 2 3 2 2 7" xfId="32279" xr:uid="{00000000-0005-0000-0000-0000C73E0000}"/>
    <cellStyle name="Normal 41 2 3 2 2 8" xfId="17045" xr:uid="{00000000-0005-0000-0000-0000C83E0000}"/>
    <cellStyle name="Normal 41 2 3 2 3" xfId="2303" xr:uid="{00000000-0005-0000-0000-0000C93E0000}"/>
    <cellStyle name="Normal 41 2 3 2 3 2" xfId="3993" xr:uid="{00000000-0005-0000-0000-0000CA3E0000}"/>
    <cellStyle name="Normal 41 2 3 2 3 2 2" xfId="14066" xr:uid="{00000000-0005-0000-0000-0000CB3E0000}"/>
    <cellStyle name="Normal 41 2 3 2 3 2 2 2" xfId="44397" xr:uid="{00000000-0005-0000-0000-0000CC3E0000}"/>
    <cellStyle name="Normal 41 2 3 2 3 2 2 3" xfId="29164" xr:uid="{00000000-0005-0000-0000-0000CD3E0000}"/>
    <cellStyle name="Normal 41 2 3 2 3 2 3" xfId="9046" xr:uid="{00000000-0005-0000-0000-0000CE3E0000}"/>
    <cellStyle name="Normal 41 2 3 2 3 2 3 2" xfId="39380" xr:uid="{00000000-0005-0000-0000-0000CF3E0000}"/>
    <cellStyle name="Normal 41 2 3 2 3 2 3 3" xfId="24147" xr:uid="{00000000-0005-0000-0000-0000D03E0000}"/>
    <cellStyle name="Normal 41 2 3 2 3 2 4" xfId="34367" xr:uid="{00000000-0005-0000-0000-0000D13E0000}"/>
    <cellStyle name="Normal 41 2 3 2 3 2 5" xfId="19134" xr:uid="{00000000-0005-0000-0000-0000D23E0000}"/>
    <cellStyle name="Normal 41 2 3 2 3 3" xfId="5685" xr:uid="{00000000-0005-0000-0000-0000D33E0000}"/>
    <cellStyle name="Normal 41 2 3 2 3 3 2" xfId="15737" xr:uid="{00000000-0005-0000-0000-0000D43E0000}"/>
    <cellStyle name="Normal 41 2 3 2 3 3 2 2" xfId="46068" xr:uid="{00000000-0005-0000-0000-0000D53E0000}"/>
    <cellStyle name="Normal 41 2 3 2 3 3 2 3" xfId="30835" xr:uid="{00000000-0005-0000-0000-0000D63E0000}"/>
    <cellStyle name="Normal 41 2 3 2 3 3 3" xfId="10717" xr:uid="{00000000-0005-0000-0000-0000D73E0000}"/>
    <cellStyle name="Normal 41 2 3 2 3 3 3 2" xfId="41051" xr:uid="{00000000-0005-0000-0000-0000D83E0000}"/>
    <cellStyle name="Normal 41 2 3 2 3 3 3 3" xfId="25818" xr:uid="{00000000-0005-0000-0000-0000D93E0000}"/>
    <cellStyle name="Normal 41 2 3 2 3 3 4" xfId="36038" xr:uid="{00000000-0005-0000-0000-0000DA3E0000}"/>
    <cellStyle name="Normal 41 2 3 2 3 3 5" xfId="20805" xr:uid="{00000000-0005-0000-0000-0000DB3E0000}"/>
    <cellStyle name="Normal 41 2 3 2 3 4" xfId="12395" xr:uid="{00000000-0005-0000-0000-0000DC3E0000}"/>
    <cellStyle name="Normal 41 2 3 2 3 4 2" xfId="42726" xr:uid="{00000000-0005-0000-0000-0000DD3E0000}"/>
    <cellStyle name="Normal 41 2 3 2 3 4 3" xfId="27493" xr:uid="{00000000-0005-0000-0000-0000DE3E0000}"/>
    <cellStyle name="Normal 41 2 3 2 3 5" xfId="7374" xr:uid="{00000000-0005-0000-0000-0000DF3E0000}"/>
    <cellStyle name="Normal 41 2 3 2 3 5 2" xfId="37709" xr:uid="{00000000-0005-0000-0000-0000E03E0000}"/>
    <cellStyle name="Normal 41 2 3 2 3 5 3" xfId="22476" xr:uid="{00000000-0005-0000-0000-0000E13E0000}"/>
    <cellStyle name="Normal 41 2 3 2 3 6" xfId="32697" xr:uid="{00000000-0005-0000-0000-0000E23E0000}"/>
    <cellStyle name="Normal 41 2 3 2 3 7" xfId="17463" xr:uid="{00000000-0005-0000-0000-0000E33E0000}"/>
    <cellStyle name="Normal 41 2 3 2 4" xfId="3156" xr:uid="{00000000-0005-0000-0000-0000E43E0000}"/>
    <cellStyle name="Normal 41 2 3 2 4 2" xfId="13230" xr:uid="{00000000-0005-0000-0000-0000E53E0000}"/>
    <cellStyle name="Normal 41 2 3 2 4 2 2" xfId="43561" xr:uid="{00000000-0005-0000-0000-0000E63E0000}"/>
    <cellStyle name="Normal 41 2 3 2 4 2 3" xfId="28328" xr:uid="{00000000-0005-0000-0000-0000E73E0000}"/>
    <cellStyle name="Normal 41 2 3 2 4 3" xfId="8210" xr:uid="{00000000-0005-0000-0000-0000E83E0000}"/>
    <cellStyle name="Normal 41 2 3 2 4 3 2" xfId="38544" xr:uid="{00000000-0005-0000-0000-0000E93E0000}"/>
    <cellStyle name="Normal 41 2 3 2 4 3 3" xfId="23311" xr:uid="{00000000-0005-0000-0000-0000EA3E0000}"/>
    <cellStyle name="Normal 41 2 3 2 4 4" xfId="33531" xr:uid="{00000000-0005-0000-0000-0000EB3E0000}"/>
    <cellStyle name="Normal 41 2 3 2 4 5" xfId="18298" xr:uid="{00000000-0005-0000-0000-0000EC3E0000}"/>
    <cellStyle name="Normal 41 2 3 2 5" xfId="4849" xr:uid="{00000000-0005-0000-0000-0000ED3E0000}"/>
    <cellStyle name="Normal 41 2 3 2 5 2" xfId="14901" xr:uid="{00000000-0005-0000-0000-0000EE3E0000}"/>
    <cellStyle name="Normal 41 2 3 2 5 2 2" xfId="45232" xr:uid="{00000000-0005-0000-0000-0000EF3E0000}"/>
    <cellStyle name="Normal 41 2 3 2 5 2 3" xfId="29999" xr:uid="{00000000-0005-0000-0000-0000F03E0000}"/>
    <cellStyle name="Normal 41 2 3 2 5 3" xfId="9881" xr:uid="{00000000-0005-0000-0000-0000F13E0000}"/>
    <cellStyle name="Normal 41 2 3 2 5 3 2" xfId="40215" xr:uid="{00000000-0005-0000-0000-0000F23E0000}"/>
    <cellStyle name="Normal 41 2 3 2 5 3 3" xfId="24982" xr:uid="{00000000-0005-0000-0000-0000F33E0000}"/>
    <cellStyle name="Normal 41 2 3 2 5 4" xfId="35202" xr:uid="{00000000-0005-0000-0000-0000F43E0000}"/>
    <cellStyle name="Normal 41 2 3 2 5 5" xfId="19969" xr:uid="{00000000-0005-0000-0000-0000F53E0000}"/>
    <cellStyle name="Normal 41 2 3 2 6" xfId="11559" xr:uid="{00000000-0005-0000-0000-0000F63E0000}"/>
    <cellStyle name="Normal 41 2 3 2 6 2" xfId="41890" xr:uid="{00000000-0005-0000-0000-0000F73E0000}"/>
    <cellStyle name="Normal 41 2 3 2 6 3" xfId="26657" xr:uid="{00000000-0005-0000-0000-0000F83E0000}"/>
    <cellStyle name="Normal 41 2 3 2 7" xfId="6538" xr:uid="{00000000-0005-0000-0000-0000F93E0000}"/>
    <cellStyle name="Normal 41 2 3 2 7 2" xfId="36873" xr:uid="{00000000-0005-0000-0000-0000FA3E0000}"/>
    <cellStyle name="Normal 41 2 3 2 7 3" xfId="21640" xr:uid="{00000000-0005-0000-0000-0000FB3E0000}"/>
    <cellStyle name="Normal 41 2 3 2 8" xfId="31861" xr:uid="{00000000-0005-0000-0000-0000FC3E0000}"/>
    <cellStyle name="Normal 41 2 3 2 9" xfId="16627" xr:uid="{00000000-0005-0000-0000-0000FD3E0000}"/>
    <cellStyle name="Normal 41 2 3 3" xfId="1674" xr:uid="{00000000-0005-0000-0000-0000FE3E0000}"/>
    <cellStyle name="Normal 41 2 3 3 2" xfId="2513" xr:uid="{00000000-0005-0000-0000-0000FF3E0000}"/>
    <cellStyle name="Normal 41 2 3 3 2 2" xfId="4203" xr:uid="{00000000-0005-0000-0000-0000003F0000}"/>
    <cellStyle name="Normal 41 2 3 3 2 2 2" xfId="14276" xr:uid="{00000000-0005-0000-0000-0000013F0000}"/>
    <cellStyle name="Normal 41 2 3 3 2 2 2 2" xfId="44607" xr:uid="{00000000-0005-0000-0000-0000023F0000}"/>
    <cellStyle name="Normal 41 2 3 3 2 2 2 3" xfId="29374" xr:uid="{00000000-0005-0000-0000-0000033F0000}"/>
    <cellStyle name="Normal 41 2 3 3 2 2 3" xfId="9256" xr:uid="{00000000-0005-0000-0000-0000043F0000}"/>
    <cellStyle name="Normal 41 2 3 3 2 2 3 2" xfId="39590" xr:uid="{00000000-0005-0000-0000-0000053F0000}"/>
    <cellStyle name="Normal 41 2 3 3 2 2 3 3" xfId="24357" xr:uid="{00000000-0005-0000-0000-0000063F0000}"/>
    <cellStyle name="Normal 41 2 3 3 2 2 4" xfId="34577" xr:uid="{00000000-0005-0000-0000-0000073F0000}"/>
    <cellStyle name="Normal 41 2 3 3 2 2 5" xfId="19344" xr:uid="{00000000-0005-0000-0000-0000083F0000}"/>
    <cellStyle name="Normal 41 2 3 3 2 3" xfId="5895" xr:uid="{00000000-0005-0000-0000-0000093F0000}"/>
    <cellStyle name="Normal 41 2 3 3 2 3 2" xfId="15947" xr:uid="{00000000-0005-0000-0000-00000A3F0000}"/>
    <cellStyle name="Normal 41 2 3 3 2 3 2 2" xfId="46278" xr:uid="{00000000-0005-0000-0000-00000B3F0000}"/>
    <cellStyle name="Normal 41 2 3 3 2 3 2 3" xfId="31045" xr:uid="{00000000-0005-0000-0000-00000C3F0000}"/>
    <cellStyle name="Normal 41 2 3 3 2 3 3" xfId="10927" xr:uid="{00000000-0005-0000-0000-00000D3F0000}"/>
    <cellStyle name="Normal 41 2 3 3 2 3 3 2" xfId="41261" xr:uid="{00000000-0005-0000-0000-00000E3F0000}"/>
    <cellStyle name="Normal 41 2 3 3 2 3 3 3" xfId="26028" xr:uid="{00000000-0005-0000-0000-00000F3F0000}"/>
    <cellStyle name="Normal 41 2 3 3 2 3 4" xfId="36248" xr:uid="{00000000-0005-0000-0000-0000103F0000}"/>
    <cellStyle name="Normal 41 2 3 3 2 3 5" xfId="21015" xr:uid="{00000000-0005-0000-0000-0000113F0000}"/>
    <cellStyle name="Normal 41 2 3 3 2 4" xfId="12605" xr:uid="{00000000-0005-0000-0000-0000123F0000}"/>
    <cellStyle name="Normal 41 2 3 3 2 4 2" xfId="42936" xr:uid="{00000000-0005-0000-0000-0000133F0000}"/>
    <cellStyle name="Normal 41 2 3 3 2 4 3" xfId="27703" xr:uid="{00000000-0005-0000-0000-0000143F0000}"/>
    <cellStyle name="Normal 41 2 3 3 2 5" xfId="7584" xr:uid="{00000000-0005-0000-0000-0000153F0000}"/>
    <cellStyle name="Normal 41 2 3 3 2 5 2" xfId="37919" xr:uid="{00000000-0005-0000-0000-0000163F0000}"/>
    <cellStyle name="Normal 41 2 3 3 2 5 3" xfId="22686" xr:uid="{00000000-0005-0000-0000-0000173F0000}"/>
    <cellStyle name="Normal 41 2 3 3 2 6" xfId="32907" xr:uid="{00000000-0005-0000-0000-0000183F0000}"/>
    <cellStyle name="Normal 41 2 3 3 2 7" xfId="17673" xr:uid="{00000000-0005-0000-0000-0000193F0000}"/>
    <cellStyle name="Normal 41 2 3 3 3" xfId="3366" xr:uid="{00000000-0005-0000-0000-00001A3F0000}"/>
    <cellStyle name="Normal 41 2 3 3 3 2" xfId="13440" xr:uid="{00000000-0005-0000-0000-00001B3F0000}"/>
    <cellStyle name="Normal 41 2 3 3 3 2 2" xfId="43771" xr:uid="{00000000-0005-0000-0000-00001C3F0000}"/>
    <cellStyle name="Normal 41 2 3 3 3 2 3" xfId="28538" xr:uid="{00000000-0005-0000-0000-00001D3F0000}"/>
    <cellStyle name="Normal 41 2 3 3 3 3" xfId="8420" xr:uid="{00000000-0005-0000-0000-00001E3F0000}"/>
    <cellStyle name="Normal 41 2 3 3 3 3 2" xfId="38754" xr:uid="{00000000-0005-0000-0000-00001F3F0000}"/>
    <cellStyle name="Normal 41 2 3 3 3 3 3" xfId="23521" xr:uid="{00000000-0005-0000-0000-0000203F0000}"/>
    <cellStyle name="Normal 41 2 3 3 3 4" xfId="33741" xr:uid="{00000000-0005-0000-0000-0000213F0000}"/>
    <cellStyle name="Normal 41 2 3 3 3 5" xfId="18508" xr:uid="{00000000-0005-0000-0000-0000223F0000}"/>
    <cellStyle name="Normal 41 2 3 3 4" xfId="5059" xr:uid="{00000000-0005-0000-0000-0000233F0000}"/>
    <cellStyle name="Normal 41 2 3 3 4 2" xfId="15111" xr:uid="{00000000-0005-0000-0000-0000243F0000}"/>
    <cellStyle name="Normal 41 2 3 3 4 2 2" xfId="45442" xr:uid="{00000000-0005-0000-0000-0000253F0000}"/>
    <cellStyle name="Normal 41 2 3 3 4 2 3" xfId="30209" xr:uid="{00000000-0005-0000-0000-0000263F0000}"/>
    <cellStyle name="Normal 41 2 3 3 4 3" xfId="10091" xr:uid="{00000000-0005-0000-0000-0000273F0000}"/>
    <cellStyle name="Normal 41 2 3 3 4 3 2" xfId="40425" xr:uid="{00000000-0005-0000-0000-0000283F0000}"/>
    <cellStyle name="Normal 41 2 3 3 4 3 3" xfId="25192" xr:uid="{00000000-0005-0000-0000-0000293F0000}"/>
    <cellStyle name="Normal 41 2 3 3 4 4" xfId="35412" xr:uid="{00000000-0005-0000-0000-00002A3F0000}"/>
    <cellStyle name="Normal 41 2 3 3 4 5" xfId="20179" xr:uid="{00000000-0005-0000-0000-00002B3F0000}"/>
    <cellStyle name="Normal 41 2 3 3 5" xfId="11769" xr:uid="{00000000-0005-0000-0000-00002C3F0000}"/>
    <cellStyle name="Normal 41 2 3 3 5 2" xfId="42100" xr:uid="{00000000-0005-0000-0000-00002D3F0000}"/>
    <cellStyle name="Normal 41 2 3 3 5 3" xfId="26867" xr:uid="{00000000-0005-0000-0000-00002E3F0000}"/>
    <cellStyle name="Normal 41 2 3 3 6" xfId="6748" xr:uid="{00000000-0005-0000-0000-00002F3F0000}"/>
    <cellStyle name="Normal 41 2 3 3 6 2" xfId="37083" xr:uid="{00000000-0005-0000-0000-0000303F0000}"/>
    <cellStyle name="Normal 41 2 3 3 6 3" xfId="21850" xr:uid="{00000000-0005-0000-0000-0000313F0000}"/>
    <cellStyle name="Normal 41 2 3 3 7" xfId="32071" xr:uid="{00000000-0005-0000-0000-0000323F0000}"/>
    <cellStyle name="Normal 41 2 3 3 8" xfId="16837" xr:uid="{00000000-0005-0000-0000-0000333F0000}"/>
    <cellStyle name="Normal 41 2 3 4" xfId="2095" xr:uid="{00000000-0005-0000-0000-0000343F0000}"/>
    <cellStyle name="Normal 41 2 3 4 2" xfId="3785" xr:uid="{00000000-0005-0000-0000-0000353F0000}"/>
    <cellStyle name="Normal 41 2 3 4 2 2" xfId="13858" xr:uid="{00000000-0005-0000-0000-0000363F0000}"/>
    <cellStyle name="Normal 41 2 3 4 2 2 2" xfId="44189" xr:uid="{00000000-0005-0000-0000-0000373F0000}"/>
    <cellStyle name="Normal 41 2 3 4 2 2 3" xfId="28956" xr:uid="{00000000-0005-0000-0000-0000383F0000}"/>
    <cellStyle name="Normal 41 2 3 4 2 3" xfId="8838" xr:uid="{00000000-0005-0000-0000-0000393F0000}"/>
    <cellStyle name="Normal 41 2 3 4 2 3 2" xfId="39172" xr:uid="{00000000-0005-0000-0000-00003A3F0000}"/>
    <cellStyle name="Normal 41 2 3 4 2 3 3" xfId="23939" xr:uid="{00000000-0005-0000-0000-00003B3F0000}"/>
    <cellStyle name="Normal 41 2 3 4 2 4" xfId="34159" xr:uid="{00000000-0005-0000-0000-00003C3F0000}"/>
    <cellStyle name="Normal 41 2 3 4 2 5" xfId="18926" xr:uid="{00000000-0005-0000-0000-00003D3F0000}"/>
    <cellStyle name="Normal 41 2 3 4 3" xfId="5477" xr:uid="{00000000-0005-0000-0000-00003E3F0000}"/>
    <cellStyle name="Normal 41 2 3 4 3 2" xfId="15529" xr:uid="{00000000-0005-0000-0000-00003F3F0000}"/>
    <cellStyle name="Normal 41 2 3 4 3 2 2" xfId="45860" xr:uid="{00000000-0005-0000-0000-0000403F0000}"/>
    <cellStyle name="Normal 41 2 3 4 3 2 3" xfId="30627" xr:uid="{00000000-0005-0000-0000-0000413F0000}"/>
    <cellStyle name="Normal 41 2 3 4 3 3" xfId="10509" xr:uid="{00000000-0005-0000-0000-0000423F0000}"/>
    <cellStyle name="Normal 41 2 3 4 3 3 2" xfId="40843" xr:uid="{00000000-0005-0000-0000-0000433F0000}"/>
    <cellStyle name="Normal 41 2 3 4 3 3 3" xfId="25610" xr:uid="{00000000-0005-0000-0000-0000443F0000}"/>
    <cellStyle name="Normal 41 2 3 4 3 4" xfId="35830" xr:uid="{00000000-0005-0000-0000-0000453F0000}"/>
    <cellStyle name="Normal 41 2 3 4 3 5" xfId="20597" xr:uid="{00000000-0005-0000-0000-0000463F0000}"/>
    <cellStyle name="Normal 41 2 3 4 4" xfId="12187" xr:uid="{00000000-0005-0000-0000-0000473F0000}"/>
    <cellStyle name="Normal 41 2 3 4 4 2" xfId="42518" xr:uid="{00000000-0005-0000-0000-0000483F0000}"/>
    <cellStyle name="Normal 41 2 3 4 4 3" xfId="27285" xr:uid="{00000000-0005-0000-0000-0000493F0000}"/>
    <cellStyle name="Normal 41 2 3 4 5" xfId="7166" xr:uid="{00000000-0005-0000-0000-00004A3F0000}"/>
    <cellStyle name="Normal 41 2 3 4 5 2" xfId="37501" xr:uid="{00000000-0005-0000-0000-00004B3F0000}"/>
    <cellStyle name="Normal 41 2 3 4 5 3" xfId="22268" xr:uid="{00000000-0005-0000-0000-00004C3F0000}"/>
    <cellStyle name="Normal 41 2 3 4 6" xfId="32489" xr:uid="{00000000-0005-0000-0000-00004D3F0000}"/>
    <cellStyle name="Normal 41 2 3 4 7" xfId="17255" xr:uid="{00000000-0005-0000-0000-00004E3F0000}"/>
    <cellStyle name="Normal 41 2 3 5" xfId="2948" xr:uid="{00000000-0005-0000-0000-00004F3F0000}"/>
    <cellStyle name="Normal 41 2 3 5 2" xfId="13022" xr:uid="{00000000-0005-0000-0000-0000503F0000}"/>
    <cellStyle name="Normal 41 2 3 5 2 2" xfId="43353" xr:uid="{00000000-0005-0000-0000-0000513F0000}"/>
    <cellStyle name="Normal 41 2 3 5 2 3" xfId="28120" xr:uid="{00000000-0005-0000-0000-0000523F0000}"/>
    <cellStyle name="Normal 41 2 3 5 3" xfId="8002" xr:uid="{00000000-0005-0000-0000-0000533F0000}"/>
    <cellStyle name="Normal 41 2 3 5 3 2" xfId="38336" xr:uid="{00000000-0005-0000-0000-0000543F0000}"/>
    <cellStyle name="Normal 41 2 3 5 3 3" xfId="23103" xr:uid="{00000000-0005-0000-0000-0000553F0000}"/>
    <cellStyle name="Normal 41 2 3 5 4" xfId="33323" xr:uid="{00000000-0005-0000-0000-0000563F0000}"/>
    <cellStyle name="Normal 41 2 3 5 5" xfId="18090" xr:uid="{00000000-0005-0000-0000-0000573F0000}"/>
    <cellStyle name="Normal 41 2 3 6" xfId="4641" xr:uid="{00000000-0005-0000-0000-0000583F0000}"/>
    <cellStyle name="Normal 41 2 3 6 2" xfId="14693" xr:uid="{00000000-0005-0000-0000-0000593F0000}"/>
    <cellStyle name="Normal 41 2 3 6 2 2" xfId="45024" xr:uid="{00000000-0005-0000-0000-00005A3F0000}"/>
    <cellStyle name="Normal 41 2 3 6 2 3" xfId="29791" xr:uid="{00000000-0005-0000-0000-00005B3F0000}"/>
    <cellStyle name="Normal 41 2 3 6 3" xfId="9673" xr:uid="{00000000-0005-0000-0000-00005C3F0000}"/>
    <cellStyle name="Normal 41 2 3 6 3 2" xfId="40007" xr:uid="{00000000-0005-0000-0000-00005D3F0000}"/>
    <cellStyle name="Normal 41 2 3 6 3 3" xfId="24774" xr:uid="{00000000-0005-0000-0000-00005E3F0000}"/>
    <cellStyle name="Normal 41 2 3 6 4" xfId="34994" xr:uid="{00000000-0005-0000-0000-00005F3F0000}"/>
    <cellStyle name="Normal 41 2 3 6 5" xfId="19761" xr:uid="{00000000-0005-0000-0000-0000603F0000}"/>
    <cellStyle name="Normal 41 2 3 7" xfId="11351" xr:uid="{00000000-0005-0000-0000-0000613F0000}"/>
    <cellStyle name="Normal 41 2 3 7 2" xfId="41682" xr:uid="{00000000-0005-0000-0000-0000623F0000}"/>
    <cellStyle name="Normal 41 2 3 7 3" xfId="26449" xr:uid="{00000000-0005-0000-0000-0000633F0000}"/>
    <cellStyle name="Normal 41 2 3 8" xfId="6330" xr:uid="{00000000-0005-0000-0000-0000643F0000}"/>
    <cellStyle name="Normal 41 2 3 8 2" xfId="36665" xr:uid="{00000000-0005-0000-0000-0000653F0000}"/>
    <cellStyle name="Normal 41 2 3 8 3" xfId="21432" xr:uid="{00000000-0005-0000-0000-0000663F0000}"/>
    <cellStyle name="Normal 41 2 3 9" xfId="31654" xr:uid="{00000000-0005-0000-0000-0000673F0000}"/>
    <cellStyle name="Normal 41 2 4" xfId="1355" xr:uid="{00000000-0005-0000-0000-0000683F0000}"/>
    <cellStyle name="Normal 41 2 4 2" xfId="1778" xr:uid="{00000000-0005-0000-0000-0000693F0000}"/>
    <cellStyle name="Normal 41 2 4 2 2" xfId="2617" xr:uid="{00000000-0005-0000-0000-00006A3F0000}"/>
    <cellStyle name="Normal 41 2 4 2 2 2" xfId="4307" xr:uid="{00000000-0005-0000-0000-00006B3F0000}"/>
    <cellStyle name="Normal 41 2 4 2 2 2 2" xfId="14380" xr:uid="{00000000-0005-0000-0000-00006C3F0000}"/>
    <cellStyle name="Normal 41 2 4 2 2 2 2 2" xfId="44711" xr:uid="{00000000-0005-0000-0000-00006D3F0000}"/>
    <cellStyle name="Normal 41 2 4 2 2 2 2 3" xfId="29478" xr:uid="{00000000-0005-0000-0000-00006E3F0000}"/>
    <cellStyle name="Normal 41 2 4 2 2 2 3" xfId="9360" xr:uid="{00000000-0005-0000-0000-00006F3F0000}"/>
    <cellStyle name="Normal 41 2 4 2 2 2 3 2" xfId="39694" xr:uid="{00000000-0005-0000-0000-0000703F0000}"/>
    <cellStyle name="Normal 41 2 4 2 2 2 3 3" xfId="24461" xr:uid="{00000000-0005-0000-0000-0000713F0000}"/>
    <cellStyle name="Normal 41 2 4 2 2 2 4" xfId="34681" xr:uid="{00000000-0005-0000-0000-0000723F0000}"/>
    <cellStyle name="Normal 41 2 4 2 2 2 5" xfId="19448" xr:uid="{00000000-0005-0000-0000-0000733F0000}"/>
    <cellStyle name="Normal 41 2 4 2 2 3" xfId="5999" xr:uid="{00000000-0005-0000-0000-0000743F0000}"/>
    <cellStyle name="Normal 41 2 4 2 2 3 2" xfId="16051" xr:uid="{00000000-0005-0000-0000-0000753F0000}"/>
    <cellStyle name="Normal 41 2 4 2 2 3 2 2" xfId="46382" xr:uid="{00000000-0005-0000-0000-0000763F0000}"/>
    <cellStyle name="Normal 41 2 4 2 2 3 2 3" xfId="31149" xr:uid="{00000000-0005-0000-0000-0000773F0000}"/>
    <cellStyle name="Normal 41 2 4 2 2 3 3" xfId="11031" xr:uid="{00000000-0005-0000-0000-0000783F0000}"/>
    <cellStyle name="Normal 41 2 4 2 2 3 3 2" xfId="41365" xr:uid="{00000000-0005-0000-0000-0000793F0000}"/>
    <cellStyle name="Normal 41 2 4 2 2 3 3 3" xfId="26132" xr:uid="{00000000-0005-0000-0000-00007A3F0000}"/>
    <cellStyle name="Normal 41 2 4 2 2 3 4" xfId="36352" xr:uid="{00000000-0005-0000-0000-00007B3F0000}"/>
    <cellStyle name="Normal 41 2 4 2 2 3 5" xfId="21119" xr:uid="{00000000-0005-0000-0000-00007C3F0000}"/>
    <cellStyle name="Normal 41 2 4 2 2 4" xfId="12709" xr:uid="{00000000-0005-0000-0000-00007D3F0000}"/>
    <cellStyle name="Normal 41 2 4 2 2 4 2" xfId="43040" xr:uid="{00000000-0005-0000-0000-00007E3F0000}"/>
    <cellStyle name="Normal 41 2 4 2 2 4 3" xfId="27807" xr:uid="{00000000-0005-0000-0000-00007F3F0000}"/>
    <cellStyle name="Normal 41 2 4 2 2 5" xfId="7688" xr:uid="{00000000-0005-0000-0000-0000803F0000}"/>
    <cellStyle name="Normal 41 2 4 2 2 5 2" xfId="38023" xr:uid="{00000000-0005-0000-0000-0000813F0000}"/>
    <cellStyle name="Normal 41 2 4 2 2 5 3" xfId="22790" xr:uid="{00000000-0005-0000-0000-0000823F0000}"/>
    <cellStyle name="Normal 41 2 4 2 2 6" xfId="33011" xr:uid="{00000000-0005-0000-0000-0000833F0000}"/>
    <cellStyle name="Normal 41 2 4 2 2 7" xfId="17777" xr:uid="{00000000-0005-0000-0000-0000843F0000}"/>
    <cellStyle name="Normal 41 2 4 2 3" xfId="3470" xr:uid="{00000000-0005-0000-0000-0000853F0000}"/>
    <cellStyle name="Normal 41 2 4 2 3 2" xfId="13544" xr:uid="{00000000-0005-0000-0000-0000863F0000}"/>
    <cellStyle name="Normal 41 2 4 2 3 2 2" xfId="43875" xr:uid="{00000000-0005-0000-0000-0000873F0000}"/>
    <cellStyle name="Normal 41 2 4 2 3 2 3" xfId="28642" xr:uid="{00000000-0005-0000-0000-0000883F0000}"/>
    <cellStyle name="Normal 41 2 4 2 3 3" xfId="8524" xr:uid="{00000000-0005-0000-0000-0000893F0000}"/>
    <cellStyle name="Normal 41 2 4 2 3 3 2" xfId="38858" xr:uid="{00000000-0005-0000-0000-00008A3F0000}"/>
    <cellStyle name="Normal 41 2 4 2 3 3 3" xfId="23625" xr:uid="{00000000-0005-0000-0000-00008B3F0000}"/>
    <cellStyle name="Normal 41 2 4 2 3 4" xfId="33845" xr:uid="{00000000-0005-0000-0000-00008C3F0000}"/>
    <cellStyle name="Normal 41 2 4 2 3 5" xfId="18612" xr:uid="{00000000-0005-0000-0000-00008D3F0000}"/>
    <cellStyle name="Normal 41 2 4 2 4" xfId="5163" xr:uid="{00000000-0005-0000-0000-00008E3F0000}"/>
    <cellStyle name="Normal 41 2 4 2 4 2" xfId="15215" xr:uid="{00000000-0005-0000-0000-00008F3F0000}"/>
    <cellStyle name="Normal 41 2 4 2 4 2 2" xfId="45546" xr:uid="{00000000-0005-0000-0000-0000903F0000}"/>
    <cellStyle name="Normal 41 2 4 2 4 2 3" xfId="30313" xr:uid="{00000000-0005-0000-0000-0000913F0000}"/>
    <cellStyle name="Normal 41 2 4 2 4 3" xfId="10195" xr:uid="{00000000-0005-0000-0000-0000923F0000}"/>
    <cellStyle name="Normal 41 2 4 2 4 3 2" xfId="40529" xr:uid="{00000000-0005-0000-0000-0000933F0000}"/>
    <cellStyle name="Normal 41 2 4 2 4 3 3" xfId="25296" xr:uid="{00000000-0005-0000-0000-0000943F0000}"/>
    <cellStyle name="Normal 41 2 4 2 4 4" xfId="35516" xr:uid="{00000000-0005-0000-0000-0000953F0000}"/>
    <cellStyle name="Normal 41 2 4 2 4 5" xfId="20283" xr:uid="{00000000-0005-0000-0000-0000963F0000}"/>
    <cellStyle name="Normal 41 2 4 2 5" xfId="11873" xr:uid="{00000000-0005-0000-0000-0000973F0000}"/>
    <cellStyle name="Normal 41 2 4 2 5 2" xfId="42204" xr:uid="{00000000-0005-0000-0000-0000983F0000}"/>
    <cellStyle name="Normal 41 2 4 2 5 3" xfId="26971" xr:uid="{00000000-0005-0000-0000-0000993F0000}"/>
    <cellStyle name="Normal 41 2 4 2 6" xfId="6852" xr:uid="{00000000-0005-0000-0000-00009A3F0000}"/>
    <cellStyle name="Normal 41 2 4 2 6 2" xfId="37187" xr:uid="{00000000-0005-0000-0000-00009B3F0000}"/>
    <cellStyle name="Normal 41 2 4 2 6 3" xfId="21954" xr:uid="{00000000-0005-0000-0000-00009C3F0000}"/>
    <cellStyle name="Normal 41 2 4 2 7" xfId="32175" xr:uid="{00000000-0005-0000-0000-00009D3F0000}"/>
    <cellStyle name="Normal 41 2 4 2 8" xfId="16941" xr:uid="{00000000-0005-0000-0000-00009E3F0000}"/>
    <cellStyle name="Normal 41 2 4 3" xfId="2199" xr:uid="{00000000-0005-0000-0000-00009F3F0000}"/>
    <cellStyle name="Normal 41 2 4 3 2" xfId="3889" xr:uid="{00000000-0005-0000-0000-0000A03F0000}"/>
    <cellStyle name="Normal 41 2 4 3 2 2" xfId="13962" xr:uid="{00000000-0005-0000-0000-0000A13F0000}"/>
    <cellStyle name="Normal 41 2 4 3 2 2 2" xfId="44293" xr:uid="{00000000-0005-0000-0000-0000A23F0000}"/>
    <cellStyle name="Normal 41 2 4 3 2 2 3" xfId="29060" xr:uid="{00000000-0005-0000-0000-0000A33F0000}"/>
    <cellStyle name="Normal 41 2 4 3 2 3" xfId="8942" xr:uid="{00000000-0005-0000-0000-0000A43F0000}"/>
    <cellStyle name="Normal 41 2 4 3 2 3 2" xfId="39276" xr:uid="{00000000-0005-0000-0000-0000A53F0000}"/>
    <cellStyle name="Normal 41 2 4 3 2 3 3" xfId="24043" xr:uid="{00000000-0005-0000-0000-0000A63F0000}"/>
    <cellStyle name="Normal 41 2 4 3 2 4" xfId="34263" xr:uid="{00000000-0005-0000-0000-0000A73F0000}"/>
    <cellStyle name="Normal 41 2 4 3 2 5" xfId="19030" xr:uid="{00000000-0005-0000-0000-0000A83F0000}"/>
    <cellStyle name="Normal 41 2 4 3 3" xfId="5581" xr:uid="{00000000-0005-0000-0000-0000A93F0000}"/>
    <cellStyle name="Normal 41 2 4 3 3 2" xfId="15633" xr:uid="{00000000-0005-0000-0000-0000AA3F0000}"/>
    <cellStyle name="Normal 41 2 4 3 3 2 2" xfId="45964" xr:uid="{00000000-0005-0000-0000-0000AB3F0000}"/>
    <cellStyle name="Normal 41 2 4 3 3 2 3" xfId="30731" xr:uid="{00000000-0005-0000-0000-0000AC3F0000}"/>
    <cellStyle name="Normal 41 2 4 3 3 3" xfId="10613" xr:uid="{00000000-0005-0000-0000-0000AD3F0000}"/>
    <cellStyle name="Normal 41 2 4 3 3 3 2" xfId="40947" xr:uid="{00000000-0005-0000-0000-0000AE3F0000}"/>
    <cellStyle name="Normal 41 2 4 3 3 3 3" xfId="25714" xr:uid="{00000000-0005-0000-0000-0000AF3F0000}"/>
    <cellStyle name="Normal 41 2 4 3 3 4" xfId="35934" xr:uid="{00000000-0005-0000-0000-0000B03F0000}"/>
    <cellStyle name="Normal 41 2 4 3 3 5" xfId="20701" xr:uid="{00000000-0005-0000-0000-0000B13F0000}"/>
    <cellStyle name="Normal 41 2 4 3 4" xfId="12291" xr:uid="{00000000-0005-0000-0000-0000B23F0000}"/>
    <cellStyle name="Normal 41 2 4 3 4 2" xfId="42622" xr:uid="{00000000-0005-0000-0000-0000B33F0000}"/>
    <cellStyle name="Normal 41 2 4 3 4 3" xfId="27389" xr:uid="{00000000-0005-0000-0000-0000B43F0000}"/>
    <cellStyle name="Normal 41 2 4 3 5" xfId="7270" xr:uid="{00000000-0005-0000-0000-0000B53F0000}"/>
    <cellStyle name="Normal 41 2 4 3 5 2" xfId="37605" xr:uid="{00000000-0005-0000-0000-0000B63F0000}"/>
    <cellStyle name="Normal 41 2 4 3 5 3" xfId="22372" xr:uid="{00000000-0005-0000-0000-0000B73F0000}"/>
    <cellStyle name="Normal 41 2 4 3 6" xfId="32593" xr:uid="{00000000-0005-0000-0000-0000B83F0000}"/>
    <cellStyle name="Normal 41 2 4 3 7" xfId="17359" xr:uid="{00000000-0005-0000-0000-0000B93F0000}"/>
    <cellStyle name="Normal 41 2 4 4" xfId="3052" xr:uid="{00000000-0005-0000-0000-0000BA3F0000}"/>
    <cellStyle name="Normal 41 2 4 4 2" xfId="13126" xr:uid="{00000000-0005-0000-0000-0000BB3F0000}"/>
    <cellStyle name="Normal 41 2 4 4 2 2" xfId="43457" xr:uid="{00000000-0005-0000-0000-0000BC3F0000}"/>
    <cellStyle name="Normal 41 2 4 4 2 3" xfId="28224" xr:uid="{00000000-0005-0000-0000-0000BD3F0000}"/>
    <cellStyle name="Normal 41 2 4 4 3" xfId="8106" xr:uid="{00000000-0005-0000-0000-0000BE3F0000}"/>
    <cellStyle name="Normal 41 2 4 4 3 2" xfId="38440" xr:uid="{00000000-0005-0000-0000-0000BF3F0000}"/>
    <cellStyle name="Normal 41 2 4 4 3 3" xfId="23207" xr:uid="{00000000-0005-0000-0000-0000C03F0000}"/>
    <cellStyle name="Normal 41 2 4 4 4" xfId="33427" xr:uid="{00000000-0005-0000-0000-0000C13F0000}"/>
    <cellStyle name="Normal 41 2 4 4 5" xfId="18194" xr:uid="{00000000-0005-0000-0000-0000C23F0000}"/>
    <cellStyle name="Normal 41 2 4 5" xfId="4745" xr:uid="{00000000-0005-0000-0000-0000C33F0000}"/>
    <cellStyle name="Normal 41 2 4 5 2" xfId="14797" xr:uid="{00000000-0005-0000-0000-0000C43F0000}"/>
    <cellStyle name="Normal 41 2 4 5 2 2" xfId="45128" xr:uid="{00000000-0005-0000-0000-0000C53F0000}"/>
    <cellStyle name="Normal 41 2 4 5 2 3" xfId="29895" xr:uid="{00000000-0005-0000-0000-0000C63F0000}"/>
    <cellStyle name="Normal 41 2 4 5 3" xfId="9777" xr:uid="{00000000-0005-0000-0000-0000C73F0000}"/>
    <cellStyle name="Normal 41 2 4 5 3 2" xfId="40111" xr:uid="{00000000-0005-0000-0000-0000C83F0000}"/>
    <cellStyle name="Normal 41 2 4 5 3 3" xfId="24878" xr:uid="{00000000-0005-0000-0000-0000C93F0000}"/>
    <cellStyle name="Normal 41 2 4 5 4" xfId="35098" xr:uid="{00000000-0005-0000-0000-0000CA3F0000}"/>
    <cellStyle name="Normal 41 2 4 5 5" xfId="19865" xr:uid="{00000000-0005-0000-0000-0000CB3F0000}"/>
    <cellStyle name="Normal 41 2 4 6" xfId="11455" xr:uid="{00000000-0005-0000-0000-0000CC3F0000}"/>
    <cellStyle name="Normal 41 2 4 6 2" xfId="41786" xr:uid="{00000000-0005-0000-0000-0000CD3F0000}"/>
    <cellStyle name="Normal 41 2 4 6 3" xfId="26553" xr:uid="{00000000-0005-0000-0000-0000CE3F0000}"/>
    <cellStyle name="Normal 41 2 4 7" xfId="6434" xr:uid="{00000000-0005-0000-0000-0000CF3F0000}"/>
    <cellStyle name="Normal 41 2 4 7 2" xfId="36769" xr:uid="{00000000-0005-0000-0000-0000D03F0000}"/>
    <cellStyle name="Normal 41 2 4 7 3" xfId="21536" xr:uid="{00000000-0005-0000-0000-0000D13F0000}"/>
    <cellStyle name="Normal 41 2 4 8" xfId="31757" xr:uid="{00000000-0005-0000-0000-0000D23F0000}"/>
    <cellStyle name="Normal 41 2 4 9" xfId="16523" xr:uid="{00000000-0005-0000-0000-0000D33F0000}"/>
    <cellStyle name="Normal 41 2 5" xfId="1568" xr:uid="{00000000-0005-0000-0000-0000D43F0000}"/>
    <cellStyle name="Normal 41 2 5 2" xfId="2409" xr:uid="{00000000-0005-0000-0000-0000D53F0000}"/>
    <cellStyle name="Normal 41 2 5 2 2" xfId="4099" xr:uid="{00000000-0005-0000-0000-0000D63F0000}"/>
    <cellStyle name="Normal 41 2 5 2 2 2" xfId="14172" xr:uid="{00000000-0005-0000-0000-0000D73F0000}"/>
    <cellStyle name="Normal 41 2 5 2 2 2 2" xfId="44503" xr:uid="{00000000-0005-0000-0000-0000D83F0000}"/>
    <cellStyle name="Normal 41 2 5 2 2 2 3" xfId="29270" xr:uid="{00000000-0005-0000-0000-0000D93F0000}"/>
    <cellStyle name="Normal 41 2 5 2 2 3" xfId="9152" xr:uid="{00000000-0005-0000-0000-0000DA3F0000}"/>
    <cellStyle name="Normal 41 2 5 2 2 3 2" xfId="39486" xr:uid="{00000000-0005-0000-0000-0000DB3F0000}"/>
    <cellStyle name="Normal 41 2 5 2 2 3 3" xfId="24253" xr:uid="{00000000-0005-0000-0000-0000DC3F0000}"/>
    <cellStyle name="Normal 41 2 5 2 2 4" xfId="34473" xr:uid="{00000000-0005-0000-0000-0000DD3F0000}"/>
    <cellStyle name="Normal 41 2 5 2 2 5" xfId="19240" xr:uid="{00000000-0005-0000-0000-0000DE3F0000}"/>
    <cellStyle name="Normal 41 2 5 2 3" xfId="5791" xr:uid="{00000000-0005-0000-0000-0000DF3F0000}"/>
    <cellStyle name="Normal 41 2 5 2 3 2" xfId="15843" xr:uid="{00000000-0005-0000-0000-0000E03F0000}"/>
    <cellStyle name="Normal 41 2 5 2 3 2 2" xfId="46174" xr:uid="{00000000-0005-0000-0000-0000E13F0000}"/>
    <cellStyle name="Normal 41 2 5 2 3 2 3" xfId="30941" xr:uid="{00000000-0005-0000-0000-0000E23F0000}"/>
    <cellStyle name="Normal 41 2 5 2 3 3" xfId="10823" xr:uid="{00000000-0005-0000-0000-0000E33F0000}"/>
    <cellStyle name="Normal 41 2 5 2 3 3 2" xfId="41157" xr:uid="{00000000-0005-0000-0000-0000E43F0000}"/>
    <cellStyle name="Normal 41 2 5 2 3 3 3" xfId="25924" xr:uid="{00000000-0005-0000-0000-0000E53F0000}"/>
    <cellStyle name="Normal 41 2 5 2 3 4" xfId="36144" xr:uid="{00000000-0005-0000-0000-0000E63F0000}"/>
    <cellStyle name="Normal 41 2 5 2 3 5" xfId="20911" xr:uid="{00000000-0005-0000-0000-0000E73F0000}"/>
    <cellStyle name="Normal 41 2 5 2 4" xfId="12501" xr:uid="{00000000-0005-0000-0000-0000E83F0000}"/>
    <cellStyle name="Normal 41 2 5 2 4 2" xfId="42832" xr:uid="{00000000-0005-0000-0000-0000E93F0000}"/>
    <cellStyle name="Normal 41 2 5 2 4 3" xfId="27599" xr:uid="{00000000-0005-0000-0000-0000EA3F0000}"/>
    <cellStyle name="Normal 41 2 5 2 5" xfId="7480" xr:uid="{00000000-0005-0000-0000-0000EB3F0000}"/>
    <cellStyle name="Normal 41 2 5 2 5 2" xfId="37815" xr:uid="{00000000-0005-0000-0000-0000EC3F0000}"/>
    <cellStyle name="Normal 41 2 5 2 5 3" xfId="22582" xr:uid="{00000000-0005-0000-0000-0000ED3F0000}"/>
    <cellStyle name="Normal 41 2 5 2 6" xfId="32803" xr:uid="{00000000-0005-0000-0000-0000EE3F0000}"/>
    <cellStyle name="Normal 41 2 5 2 7" xfId="17569" xr:uid="{00000000-0005-0000-0000-0000EF3F0000}"/>
    <cellStyle name="Normal 41 2 5 3" xfId="3262" xr:uid="{00000000-0005-0000-0000-0000F03F0000}"/>
    <cellStyle name="Normal 41 2 5 3 2" xfId="13336" xr:uid="{00000000-0005-0000-0000-0000F13F0000}"/>
    <cellStyle name="Normal 41 2 5 3 2 2" xfId="43667" xr:uid="{00000000-0005-0000-0000-0000F23F0000}"/>
    <cellStyle name="Normal 41 2 5 3 2 3" xfId="28434" xr:uid="{00000000-0005-0000-0000-0000F33F0000}"/>
    <cellStyle name="Normal 41 2 5 3 3" xfId="8316" xr:uid="{00000000-0005-0000-0000-0000F43F0000}"/>
    <cellStyle name="Normal 41 2 5 3 3 2" xfId="38650" xr:uid="{00000000-0005-0000-0000-0000F53F0000}"/>
    <cellStyle name="Normal 41 2 5 3 3 3" xfId="23417" xr:uid="{00000000-0005-0000-0000-0000F63F0000}"/>
    <cellStyle name="Normal 41 2 5 3 4" xfId="33637" xr:uid="{00000000-0005-0000-0000-0000F73F0000}"/>
    <cellStyle name="Normal 41 2 5 3 5" xfId="18404" xr:uid="{00000000-0005-0000-0000-0000F83F0000}"/>
    <cellStyle name="Normal 41 2 5 4" xfId="4955" xr:uid="{00000000-0005-0000-0000-0000F93F0000}"/>
    <cellStyle name="Normal 41 2 5 4 2" xfId="15007" xr:uid="{00000000-0005-0000-0000-0000FA3F0000}"/>
    <cellStyle name="Normal 41 2 5 4 2 2" xfId="45338" xr:uid="{00000000-0005-0000-0000-0000FB3F0000}"/>
    <cellStyle name="Normal 41 2 5 4 2 3" xfId="30105" xr:uid="{00000000-0005-0000-0000-0000FC3F0000}"/>
    <cellStyle name="Normal 41 2 5 4 3" xfId="9987" xr:uid="{00000000-0005-0000-0000-0000FD3F0000}"/>
    <cellStyle name="Normal 41 2 5 4 3 2" xfId="40321" xr:uid="{00000000-0005-0000-0000-0000FE3F0000}"/>
    <cellStyle name="Normal 41 2 5 4 3 3" xfId="25088" xr:uid="{00000000-0005-0000-0000-0000FF3F0000}"/>
    <cellStyle name="Normal 41 2 5 4 4" xfId="35308" xr:uid="{00000000-0005-0000-0000-000000400000}"/>
    <cellStyle name="Normal 41 2 5 4 5" xfId="20075" xr:uid="{00000000-0005-0000-0000-000001400000}"/>
    <cellStyle name="Normal 41 2 5 5" xfId="11665" xr:uid="{00000000-0005-0000-0000-000002400000}"/>
    <cellStyle name="Normal 41 2 5 5 2" xfId="41996" xr:uid="{00000000-0005-0000-0000-000003400000}"/>
    <cellStyle name="Normal 41 2 5 5 3" xfId="26763" xr:uid="{00000000-0005-0000-0000-000004400000}"/>
    <cellStyle name="Normal 41 2 5 6" xfId="6644" xr:uid="{00000000-0005-0000-0000-000005400000}"/>
    <cellStyle name="Normal 41 2 5 6 2" xfId="36979" xr:uid="{00000000-0005-0000-0000-000006400000}"/>
    <cellStyle name="Normal 41 2 5 6 3" xfId="21746" xr:uid="{00000000-0005-0000-0000-000007400000}"/>
    <cellStyle name="Normal 41 2 5 7" xfId="31967" xr:uid="{00000000-0005-0000-0000-000008400000}"/>
    <cellStyle name="Normal 41 2 5 8" xfId="16733" xr:uid="{00000000-0005-0000-0000-000009400000}"/>
    <cellStyle name="Normal 41 2 6" xfId="1989" xr:uid="{00000000-0005-0000-0000-00000A400000}"/>
    <cellStyle name="Normal 41 2 6 2" xfId="3681" xr:uid="{00000000-0005-0000-0000-00000B400000}"/>
    <cellStyle name="Normal 41 2 6 2 2" xfId="13754" xr:uid="{00000000-0005-0000-0000-00000C400000}"/>
    <cellStyle name="Normal 41 2 6 2 2 2" xfId="44085" xr:uid="{00000000-0005-0000-0000-00000D400000}"/>
    <cellStyle name="Normal 41 2 6 2 2 3" xfId="28852" xr:uid="{00000000-0005-0000-0000-00000E400000}"/>
    <cellStyle name="Normal 41 2 6 2 3" xfId="8734" xr:uid="{00000000-0005-0000-0000-00000F400000}"/>
    <cellStyle name="Normal 41 2 6 2 3 2" xfId="39068" xr:uid="{00000000-0005-0000-0000-000010400000}"/>
    <cellStyle name="Normal 41 2 6 2 3 3" xfId="23835" xr:uid="{00000000-0005-0000-0000-000011400000}"/>
    <cellStyle name="Normal 41 2 6 2 4" xfId="34055" xr:uid="{00000000-0005-0000-0000-000012400000}"/>
    <cellStyle name="Normal 41 2 6 2 5" xfId="18822" xr:uid="{00000000-0005-0000-0000-000013400000}"/>
    <cellStyle name="Normal 41 2 6 3" xfId="5373" xr:uid="{00000000-0005-0000-0000-000014400000}"/>
    <cellStyle name="Normal 41 2 6 3 2" xfId="15425" xr:uid="{00000000-0005-0000-0000-000015400000}"/>
    <cellStyle name="Normal 41 2 6 3 2 2" xfId="45756" xr:uid="{00000000-0005-0000-0000-000016400000}"/>
    <cellStyle name="Normal 41 2 6 3 2 3" xfId="30523" xr:uid="{00000000-0005-0000-0000-000017400000}"/>
    <cellStyle name="Normal 41 2 6 3 3" xfId="10405" xr:uid="{00000000-0005-0000-0000-000018400000}"/>
    <cellStyle name="Normal 41 2 6 3 3 2" xfId="40739" xr:uid="{00000000-0005-0000-0000-000019400000}"/>
    <cellStyle name="Normal 41 2 6 3 3 3" xfId="25506" xr:uid="{00000000-0005-0000-0000-00001A400000}"/>
    <cellStyle name="Normal 41 2 6 3 4" xfId="35726" xr:uid="{00000000-0005-0000-0000-00001B400000}"/>
    <cellStyle name="Normal 41 2 6 3 5" xfId="20493" xr:uid="{00000000-0005-0000-0000-00001C400000}"/>
    <cellStyle name="Normal 41 2 6 4" xfId="12083" xr:uid="{00000000-0005-0000-0000-00001D400000}"/>
    <cellStyle name="Normal 41 2 6 4 2" xfId="42414" xr:uid="{00000000-0005-0000-0000-00001E400000}"/>
    <cellStyle name="Normal 41 2 6 4 3" xfId="27181" xr:uid="{00000000-0005-0000-0000-00001F400000}"/>
    <cellStyle name="Normal 41 2 6 5" xfId="7062" xr:uid="{00000000-0005-0000-0000-000020400000}"/>
    <cellStyle name="Normal 41 2 6 5 2" xfId="37397" xr:uid="{00000000-0005-0000-0000-000021400000}"/>
    <cellStyle name="Normal 41 2 6 5 3" xfId="22164" xr:uid="{00000000-0005-0000-0000-000022400000}"/>
    <cellStyle name="Normal 41 2 6 6" xfId="32385" xr:uid="{00000000-0005-0000-0000-000023400000}"/>
    <cellStyle name="Normal 41 2 6 7" xfId="17151" xr:uid="{00000000-0005-0000-0000-000024400000}"/>
    <cellStyle name="Normal 41 2 7" xfId="2840" xr:uid="{00000000-0005-0000-0000-000025400000}"/>
    <cellStyle name="Normal 41 2 7 2" xfId="12918" xr:uid="{00000000-0005-0000-0000-000026400000}"/>
    <cellStyle name="Normal 41 2 7 2 2" xfId="43249" xr:uid="{00000000-0005-0000-0000-000027400000}"/>
    <cellStyle name="Normal 41 2 7 2 3" xfId="28016" xr:uid="{00000000-0005-0000-0000-000028400000}"/>
    <cellStyle name="Normal 41 2 7 3" xfId="7898" xr:uid="{00000000-0005-0000-0000-000029400000}"/>
    <cellStyle name="Normal 41 2 7 3 2" xfId="38232" xr:uid="{00000000-0005-0000-0000-00002A400000}"/>
    <cellStyle name="Normal 41 2 7 3 3" xfId="22999" xr:uid="{00000000-0005-0000-0000-00002B400000}"/>
    <cellStyle name="Normal 41 2 7 4" xfId="33219" xr:uid="{00000000-0005-0000-0000-00002C400000}"/>
    <cellStyle name="Normal 41 2 7 5" xfId="17986" xr:uid="{00000000-0005-0000-0000-00002D400000}"/>
    <cellStyle name="Normal 41 2 8" xfId="4534" xr:uid="{00000000-0005-0000-0000-00002E400000}"/>
    <cellStyle name="Normal 41 2 8 2" xfId="14589" xr:uid="{00000000-0005-0000-0000-00002F400000}"/>
    <cellStyle name="Normal 41 2 8 2 2" xfId="44920" xr:uid="{00000000-0005-0000-0000-000030400000}"/>
    <cellStyle name="Normal 41 2 8 2 3" xfId="29687" xr:uid="{00000000-0005-0000-0000-000031400000}"/>
    <cellStyle name="Normal 41 2 8 3" xfId="9569" xr:uid="{00000000-0005-0000-0000-000032400000}"/>
    <cellStyle name="Normal 41 2 8 3 2" xfId="39903" xr:uid="{00000000-0005-0000-0000-000033400000}"/>
    <cellStyle name="Normal 41 2 8 3 3" xfId="24670" xr:uid="{00000000-0005-0000-0000-000034400000}"/>
    <cellStyle name="Normal 41 2 8 4" xfId="34890" xr:uid="{00000000-0005-0000-0000-000035400000}"/>
    <cellStyle name="Normal 41 2 8 5" xfId="19657" xr:uid="{00000000-0005-0000-0000-000036400000}"/>
    <cellStyle name="Normal 41 2 9" xfId="11245" xr:uid="{00000000-0005-0000-0000-000037400000}"/>
    <cellStyle name="Normal 41 2 9 2" xfId="41578" xr:uid="{00000000-0005-0000-0000-000038400000}"/>
    <cellStyle name="Normal 41 2 9 3" xfId="26345" xr:uid="{00000000-0005-0000-0000-000039400000}"/>
    <cellStyle name="Normal 42" xfId="173" xr:uid="{00000000-0005-0000-0000-00003A400000}"/>
    <cellStyle name="Normal 42 2" xfId="862" xr:uid="{00000000-0005-0000-0000-00003B400000}"/>
    <cellStyle name="Normal 42 2 10" xfId="6225" xr:uid="{00000000-0005-0000-0000-00003C400000}"/>
    <cellStyle name="Normal 42 2 10 2" xfId="36562" xr:uid="{00000000-0005-0000-0000-00003D400000}"/>
    <cellStyle name="Normal 42 2 10 3" xfId="21329" xr:uid="{00000000-0005-0000-0000-00003E400000}"/>
    <cellStyle name="Normal 42 2 11" xfId="31553" xr:uid="{00000000-0005-0000-0000-00003F400000}"/>
    <cellStyle name="Normal 42 2 12" xfId="16314" xr:uid="{00000000-0005-0000-0000-000040400000}"/>
    <cellStyle name="Normal 42 2 2" xfId="1189" xr:uid="{00000000-0005-0000-0000-000041400000}"/>
    <cellStyle name="Normal 42 2 2 10" xfId="31605" xr:uid="{00000000-0005-0000-0000-000042400000}"/>
    <cellStyle name="Normal 42 2 2 11" xfId="16368" xr:uid="{00000000-0005-0000-0000-000043400000}"/>
    <cellStyle name="Normal 42 2 2 2" xfId="1297" xr:uid="{00000000-0005-0000-0000-000044400000}"/>
    <cellStyle name="Normal 42 2 2 2 10" xfId="16472" xr:uid="{00000000-0005-0000-0000-000045400000}"/>
    <cellStyle name="Normal 42 2 2 2 2" xfId="1514" xr:uid="{00000000-0005-0000-0000-000046400000}"/>
    <cellStyle name="Normal 42 2 2 2 2 2" xfId="1935" xr:uid="{00000000-0005-0000-0000-000047400000}"/>
    <cellStyle name="Normal 42 2 2 2 2 2 2" xfId="2774" xr:uid="{00000000-0005-0000-0000-000048400000}"/>
    <cellStyle name="Normal 42 2 2 2 2 2 2 2" xfId="4464" xr:uid="{00000000-0005-0000-0000-000049400000}"/>
    <cellStyle name="Normal 42 2 2 2 2 2 2 2 2" xfId="14537" xr:uid="{00000000-0005-0000-0000-00004A400000}"/>
    <cellStyle name="Normal 42 2 2 2 2 2 2 2 2 2" xfId="44868" xr:uid="{00000000-0005-0000-0000-00004B400000}"/>
    <cellStyle name="Normal 42 2 2 2 2 2 2 2 2 3" xfId="29635" xr:uid="{00000000-0005-0000-0000-00004C400000}"/>
    <cellStyle name="Normal 42 2 2 2 2 2 2 2 3" xfId="9517" xr:uid="{00000000-0005-0000-0000-00004D400000}"/>
    <cellStyle name="Normal 42 2 2 2 2 2 2 2 3 2" xfId="39851" xr:uid="{00000000-0005-0000-0000-00004E400000}"/>
    <cellStyle name="Normal 42 2 2 2 2 2 2 2 3 3" xfId="24618" xr:uid="{00000000-0005-0000-0000-00004F400000}"/>
    <cellStyle name="Normal 42 2 2 2 2 2 2 2 4" xfId="34838" xr:uid="{00000000-0005-0000-0000-000050400000}"/>
    <cellStyle name="Normal 42 2 2 2 2 2 2 2 5" xfId="19605" xr:uid="{00000000-0005-0000-0000-000051400000}"/>
    <cellStyle name="Normal 42 2 2 2 2 2 2 3" xfId="6156" xr:uid="{00000000-0005-0000-0000-000052400000}"/>
    <cellStyle name="Normal 42 2 2 2 2 2 2 3 2" xfId="16208" xr:uid="{00000000-0005-0000-0000-000053400000}"/>
    <cellStyle name="Normal 42 2 2 2 2 2 2 3 2 2" xfId="46539" xr:uid="{00000000-0005-0000-0000-000054400000}"/>
    <cellStyle name="Normal 42 2 2 2 2 2 2 3 2 3" xfId="31306" xr:uid="{00000000-0005-0000-0000-000055400000}"/>
    <cellStyle name="Normal 42 2 2 2 2 2 2 3 3" xfId="11188" xr:uid="{00000000-0005-0000-0000-000056400000}"/>
    <cellStyle name="Normal 42 2 2 2 2 2 2 3 3 2" xfId="41522" xr:uid="{00000000-0005-0000-0000-000057400000}"/>
    <cellStyle name="Normal 42 2 2 2 2 2 2 3 3 3" xfId="26289" xr:uid="{00000000-0005-0000-0000-000058400000}"/>
    <cellStyle name="Normal 42 2 2 2 2 2 2 3 4" xfId="36509" xr:uid="{00000000-0005-0000-0000-000059400000}"/>
    <cellStyle name="Normal 42 2 2 2 2 2 2 3 5" xfId="21276" xr:uid="{00000000-0005-0000-0000-00005A400000}"/>
    <cellStyle name="Normal 42 2 2 2 2 2 2 4" xfId="12866" xr:uid="{00000000-0005-0000-0000-00005B400000}"/>
    <cellStyle name="Normal 42 2 2 2 2 2 2 4 2" xfId="43197" xr:uid="{00000000-0005-0000-0000-00005C400000}"/>
    <cellStyle name="Normal 42 2 2 2 2 2 2 4 3" xfId="27964" xr:uid="{00000000-0005-0000-0000-00005D400000}"/>
    <cellStyle name="Normal 42 2 2 2 2 2 2 5" xfId="7845" xr:uid="{00000000-0005-0000-0000-00005E400000}"/>
    <cellStyle name="Normal 42 2 2 2 2 2 2 5 2" xfId="38180" xr:uid="{00000000-0005-0000-0000-00005F400000}"/>
    <cellStyle name="Normal 42 2 2 2 2 2 2 5 3" xfId="22947" xr:uid="{00000000-0005-0000-0000-000060400000}"/>
    <cellStyle name="Normal 42 2 2 2 2 2 2 6" xfId="33168" xr:uid="{00000000-0005-0000-0000-000061400000}"/>
    <cellStyle name="Normal 42 2 2 2 2 2 2 7" xfId="17934" xr:uid="{00000000-0005-0000-0000-000062400000}"/>
    <cellStyle name="Normal 42 2 2 2 2 2 3" xfId="3627" xr:uid="{00000000-0005-0000-0000-000063400000}"/>
    <cellStyle name="Normal 42 2 2 2 2 2 3 2" xfId="13701" xr:uid="{00000000-0005-0000-0000-000064400000}"/>
    <cellStyle name="Normal 42 2 2 2 2 2 3 2 2" xfId="44032" xr:uid="{00000000-0005-0000-0000-000065400000}"/>
    <cellStyle name="Normal 42 2 2 2 2 2 3 2 3" xfId="28799" xr:uid="{00000000-0005-0000-0000-000066400000}"/>
    <cellStyle name="Normal 42 2 2 2 2 2 3 3" xfId="8681" xr:uid="{00000000-0005-0000-0000-000067400000}"/>
    <cellStyle name="Normal 42 2 2 2 2 2 3 3 2" xfId="39015" xr:uid="{00000000-0005-0000-0000-000068400000}"/>
    <cellStyle name="Normal 42 2 2 2 2 2 3 3 3" xfId="23782" xr:uid="{00000000-0005-0000-0000-000069400000}"/>
    <cellStyle name="Normal 42 2 2 2 2 2 3 4" xfId="34002" xr:uid="{00000000-0005-0000-0000-00006A400000}"/>
    <cellStyle name="Normal 42 2 2 2 2 2 3 5" xfId="18769" xr:uid="{00000000-0005-0000-0000-00006B400000}"/>
    <cellStyle name="Normal 42 2 2 2 2 2 4" xfId="5320" xr:uid="{00000000-0005-0000-0000-00006C400000}"/>
    <cellStyle name="Normal 42 2 2 2 2 2 4 2" xfId="15372" xr:uid="{00000000-0005-0000-0000-00006D400000}"/>
    <cellStyle name="Normal 42 2 2 2 2 2 4 2 2" xfId="45703" xr:uid="{00000000-0005-0000-0000-00006E400000}"/>
    <cellStyle name="Normal 42 2 2 2 2 2 4 2 3" xfId="30470" xr:uid="{00000000-0005-0000-0000-00006F400000}"/>
    <cellStyle name="Normal 42 2 2 2 2 2 4 3" xfId="10352" xr:uid="{00000000-0005-0000-0000-000070400000}"/>
    <cellStyle name="Normal 42 2 2 2 2 2 4 3 2" xfId="40686" xr:uid="{00000000-0005-0000-0000-000071400000}"/>
    <cellStyle name="Normal 42 2 2 2 2 2 4 3 3" xfId="25453" xr:uid="{00000000-0005-0000-0000-000072400000}"/>
    <cellStyle name="Normal 42 2 2 2 2 2 4 4" xfId="35673" xr:uid="{00000000-0005-0000-0000-000073400000}"/>
    <cellStyle name="Normal 42 2 2 2 2 2 4 5" xfId="20440" xr:uid="{00000000-0005-0000-0000-000074400000}"/>
    <cellStyle name="Normal 42 2 2 2 2 2 5" xfId="12030" xr:uid="{00000000-0005-0000-0000-000075400000}"/>
    <cellStyle name="Normal 42 2 2 2 2 2 5 2" xfId="42361" xr:uid="{00000000-0005-0000-0000-000076400000}"/>
    <cellStyle name="Normal 42 2 2 2 2 2 5 3" xfId="27128" xr:uid="{00000000-0005-0000-0000-000077400000}"/>
    <cellStyle name="Normal 42 2 2 2 2 2 6" xfId="7009" xr:uid="{00000000-0005-0000-0000-000078400000}"/>
    <cellStyle name="Normal 42 2 2 2 2 2 6 2" xfId="37344" xr:uid="{00000000-0005-0000-0000-000079400000}"/>
    <cellStyle name="Normal 42 2 2 2 2 2 6 3" xfId="22111" xr:uid="{00000000-0005-0000-0000-00007A400000}"/>
    <cellStyle name="Normal 42 2 2 2 2 2 7" xfId="32332" xr:uid="{00000000-0005-0000-0000-00007B400000}"/>
    <cellStyle name="Normal 42 2 2 2 2 2 8" xfId="17098" xr:uid="{00000000-0005-0000-0000-00007C400000}"/>
    <cellStyle name="Normal 42 2 2 2 2 3" xfId="2356" xr:uid="{00000000-0005-0000-0000-00007D400000}"/>
    <cellStyle name="Normal 42 2 2 2 2 3 2" xfId="4046" xr:uid="{00000000-0005-0000-0000-00007E400000}"/>
    <cellStyle name="Normal 42 2 2 2 2 3 2 2" xfId="14119" xr:uid="{00000000-0005-0000-0000-00007F400000}"/>
    <cellStyle name="Normal 42 2 2 2 2 3 2 2 2" xfId="44450" xr:uid="{00000000-0005-0000-0000-000080400000}"/>
    <cellStyle name="Normal 42 2 2 2 2 3 2 2 3" xfId="29217" xr:uid="{00000000-0005-0000-0000-000081400000}"/>
    <cellStyle name="Normal 42 2 2 2 2 3 2 3" xfId="9099" xr:uid="{00000000-0005-0000-0000-000082400000}"/>
    <cellStyle name="Normal 42 2 2 2 2 3 2 3 2" xfId="39433" xr:uid="{00000000-0005-0000-0000-000083400000}"/>
    <cellStyle name="Normal 42 2 2 2 2 3 2 3 3" xfId="24200" xr:uid="{00000000-0005-0000-0000-000084400000}"/>
    <cellStyle name="Normal 42 2 2 2 2 3 2 4" xfId="34420" xr:uid="{00000000-0005-0000-0000-000085400000}"/>
    <cellStyle name="Normal 42 2 2 2 2 3 2 5" xfId="19187" xr:uid="{00000000-0005-0000-0000-000086400000}"/>
    <cellStyle name="Normal 42 2 2 2 2 3 3" xfId="5738" xr:uid="{00000000-0005-0000-0000-000087400000}"/>
    <cellStyle name="Normal 42 2 2 2 2 3 3 2" xfId="15790" xr:uid="{00000000-0005-0000-0000-000088400000}"/>
    <cellStyle name="Normal 42 2 2 2 2 3 3 2 2" xfId="46121" xr:uid="{00000000-0005-0000-0000-000089400000}"/>
    <cellStyle name="Normal 42 2 2 2 2 3 3 2 3" xfId="30888" xr:uid="{00000000-0005-0000-0000-00008A400000}"/>
    <cellStyle name="Normal 42 2 2 2 2 3 3 3" xfId="10770" xr:uid="{00000000-0005-0000-0000-00008B400000}"/>
    <cellStyle name="Normal 42 2 2 2 2 3 3 3 2" xfId="41104" xr:uid="{00000000-0005-0000-0000-00008C400000}"/>
    <cellStyle name="Normal 42 2 2 2 2 3 3 3 3" xfId="25871" xr:uid="{00000000-0005-0000-0000-00008D400000}"/>
    <cellStyle name="Normal 42 2 2 2 2 3 3 4" xfId="36091" xr:uid="{00000000-0005-0000-0000-00008E400000}"/>
    <cellStyle name="Normal 42 2 2 2 2 3 3 5" xfId="20858" xr:uid="{00000000-0005-0000-0000-00008F400000}"/>
    <cellStyle name="Normal 42 2 2 2 2 3 4" xfId="12448" xr:uid="{00000000-0005-0000-0000-000090400000}"/>
    <cellStyle name="Normal 42 2 2 2 2 3 4 2" xfId="42779" xr:uid="{00000000-0005-0000-0000-000091400000}"/>
    <cellStyle name="Normal 42 2 2 2 2 3 4 3" xfId="27546" xr:uid="{00000000-0005-0000-0000-000092400000}"/>
    <cellStyle name="Normal 42 2 2 2 2 3 5" xfId="7427" xr:uid="{00000000-0005-0000-0000-000093400000}"/>
    <cellStyle name="Normal 42 2 2 2 2 3 5 2" xfId="37762" xr:uid="{00000000-0005-0000-0000-000094400000}"/>
    <cellStyle name="Normal 42 2 2 2 2 3 5 3" xfId="22529" xr:uid="{00000000-0005-0000-0000-000095400000}"/>
    <cellStyle name="Normal 42 2 2 2 2 3 6" xfId="32750" xr:uid="{00000000-0005-0000-0000-000096400000}"/>
    <cellStyle name="Normal 42 2 2 2 2 3 7" xfId="17516" xr:uid="{00000000-0005-0000-0000-000097400000}"/>
    <cellStyle name="Normal 42 2 2 2 2 4" xfId="3209" xr:uid="{00000000-0005-0000-0000-000098400000}"/>
    <cellStyle name="Normal 42 2 2 2 2 4 2" xfId="13283" xr:uid="{00000000-0005-0000-0000-000099400000}"/>
    <cellStyle name="Normal 42 2 2 2 2 4 2 2" xfId="43614" xr:uid="{00000000-0005-0000-0000-00009A400000}"/>
    <cellStyle name="Normal 42 2 2 2 2 4 2 3" xfId="28381" xr:uid="{00000000-0005-0000-0000-00009B400000}"/>
    <cellStyle name="Normal 42 2 2 2 2 4 3" xfId="8263" xr:uid="{00000000-0005-0000-0000-00009C400000}"/>
    <cellStyle name="Normal 42 2 2 2 2 4 3 2" xfId="38597" xr:uid="{00000000-0005-0000-0000-00009D400000}"/>
    <cellStyle name="Normal 42 2 2 2 2 4 3 3" xfId="23364" xr:uid="{00000000-0005-0000-0000-00009E400000}"/>
    <cellStyle name="Normal 42 2 2 2 2 4 4" xfId="33584" xr:uid="{00000000-0005-0000-0000-00009F400000}"/>
    <cellStyle name="Normal 42 2 2 2 2 4 5" xfId="18351" xr:uid="{00000000-0005-0000-0000-0000A0400000}"/>
    <cellStyle name="Normal 42 2 2 2 2 5" xfId="4902" xr:uid="{00000000-0005-0000-0000-0000A1400000}"/>
    <cellStyle name="Normal 42 2 2 2 2 5 2" xfId="14954" xr:uid="{00000000-0005-0000-0000-0000A2400000}"/>
    <cellStyle name="Normal 42 2 2 2 2 5 2 2" xfId="45285" xr:uid="{00000000-0005-0000-0000-0000A3400000}"/>
    <cellStyle name="Normal 42 2 2 2 2 5 2 3" xfId="30052" xr:uid="{00000000-0005-0000-0000-0000A4400000}"/>
    <cellStyle name="Normal 42 2 2 2 2 5 3" xfId="9934" xr:uid="{00000000-0005-0000-0000-0000A5400000}"/>
    <cellStyle name="Normal 42 2 2 2 2 5 3 2" xfId="40268" xr:uid="{00000000-0005-0000-0000-0000A6400000}"/>
    <cellStyle name="Normal 42 2 2 2 2 5 3 3" xfId="25035" xr:uid="{00000000-0005-0000-0000-0000A7400000}"/>
    <cellStyle name="Normal 42 2 2 2 2 5 4" xfId="35255" xr:uid="{00000000-0005-0000-0000-0000A8400000}"/>
    <cellStyle name="Normal 42 2 2 2 2 5 5" xfId="20022" xr:uid="{00000000-0005-0000-0000-0000A9400000}"/>
    <cellStyle name="Normal 42 2 2 2 2 6" xfId="11612" xr:uid="{00000000-0005-0000-0000-0000AA400000}"/>
    <cellStyle name="Normal 42 2 2 2 2 6 2" xfId="41943" xr:uid="{00000000-0005-0000-0000-0000AB400000}"/>
    <cellStyle name="Normal 42 2 2 2 2 6 3" xfId="26710" xr:uid="{00000000-0005-0000-0000-0000AC400000}"/>
    <cellStyle name="Normal 42 2 2 2 2 7" xfId="6591" xr:uid="{00000000-0005-0000-0000-0000AD400000}"/>
    <cellStyle name="Normal 42 2 2 2 2 7 2" xfId="36926" xr:uid="{00000000-0005-0000-0000-0000AE400000}"/>
    <cellStyle name="Normal 42 2 2 2 2 7 3" xfId="21693" xr:uid="{00000000-0005-0000-0000-0000AF400000}"/>
    <cellStyle name="Normal 42 2 2 2 2 8" xfId="31914" xr:uid="{00000000-0005-0000-0000-0000B0400000}"/>
    <cellStyle name="Normal 42 2 2 2 2 9" xfId="16680" xr:uid="{00000000-0005-0000-0000-0000B1400000}"/>
    <cellStyle name="Normal 42 2 2 2 3" xfId="1727" xr:uid="{00000000-0005-0000-0000-0000B2400000}"/>
    <cellStyle name="Normal 42 2 2 2 3 2" xfId="2566" xr:uid="{00000000-0005-0000-0000-0000B3400000}"/>
    <cellStyle name="Normal 42 2 2 2 3 2 2" xfId="4256" xr:uid="{00000000-0005-0000-0000-0000B4400000}"/>
    <cellStyle name="Normal 42 2 2 2 3 2 2 2" xfId="14329" xr:uid="{00000000-0005-0000-0000-0000B5400000}"/>
    <cellStyle name="Normal 42 2 2 2 3 2 2 2 2" xfId="44660" xr:uid="{00000000-0005-0000-0000-0000B6400000}"/>
    <cellStyle name="Normal 42 2 2 2 3 2 2 2 3" xfId="29427" xr:uid="{00000000-0005-0000-0000-0000B7400000}"/>
    <cellStyle name="Normal 42 2 2 2 3 2 2 3" xfId="9309" xr:uid="{00000000-0005-0000-0000-0000B8400000}"/>
    <cellStyle name="Normal 42 2 2 2 3 2 2 3 2" xfId="39643" xr:uid="{00000000-0005-0000-0000-0000B9400000}"/>
    <cellStyle name="Normal 42 2 2 2 3 2 2 3 3" xfId="24410" xr:uid="{00000000-0005-0000-0000-0000BA400000}"/>
    <cellStyle name="Normal 42 2 2 2 3 2 2 4" xfId="34630" xr:uid="{00000000-0005-0000-0000-0000BB400000}"/>
    <cellStyle name="Normal 42 2 2 2 3 2 2 5" xfId="19397" xr:uid="{00000000-0005-0000-0000-0000BC400000}"/>
    <cellStyle name="Normal 42 2 2 2 3 2 3" xfId="5948" xr:uid="{00000000-0005-0000-0000-0000BD400000}"/>
    <cellStyle name="Normal 42 2 2 2 3 2 3 2" xfId="16000" xr:uid="{00000000-0005-0000-0000-0000BE400000}"/>
    <cellStyle name="Normal 42 2 2 2 3 2 3 2 2" xfId="46331" xr:uid="{00000000-0005-0000-0000-0000BF400000}"/>
    <cellStyle name="Normal 42 2 2 2 3 2 3 2 3" xfId="31098" xr:uid="{00000000-0005-0000-0000-0000C0400000}"/>
    <cellStyle name="Normal 42 2 2 2 3 2 3 3" xfId="10980" xr:uid="{00000000-0005-0000-0000-0000C1400000}"/>
    <cellStyle name="Normal 42 2 2 2 3 2 3 3 2" xfId="41314" xr:uid="{00000000-0005-0000-0000-0000C2400000}"/>
    <cellStyle name="Normal 42 2 2 2 3 2 3 3 3" xfId="26081" xr:uid="{00000000-0005-0000-0000-0000C3400000}"/>
    <cellStyle name="Normal 42 2 2 2 3 2 3 4" xfId="36301" xr:uid="{00000000-0005-0000-0000-0000C4400000}"/>
    <cellStyle name="Normal 42 2 2 2 3 2 3 5" xfId="21068" xr:uid="{00000000-0005-0000-0000-0000C5400000}"/>
    <cellStyle name="Normal 42 2 2 2 3 2 4" xfId="12658" xr:uid="{00000000-0005-0000-0000-0000C6400000}"/>
    <cellStyle name="Normal 42 2 2 2 3 2 4 2" xfId="42989" xr:uid="{00000000-0005-0000-0000-0000C7400000}"/>
    <cellStyle name="Normal 42 2 2 2 3 2 4 3" xfId="27756" xr:uid="{00000000-0005-0000-0000-0000C8400000}"/>
    <cellStyle name="Normal 42 2 2 2 3 2 5" xfId="7637" xr:uid="{00000000-0005-0000-0000-0000C9400000}"/>
    <cellStyle name="Normal 42 2 2 2 3 2 5 2" xfId="37972" xr:uid="{00000000-0005-0000-0000-0000CA400000}"/>
    <cellStyle name="Normal 42 2 2 2 3 2 5 3" xfId="22739" xr:uid="{00000000-0005-0000-0000-0000CB400000}"/>
    <cellStyle name="Normal 42 2 2 2 3 2 6" xfId="32960" xr:uid="{00000000-0005-0000-0000-0000CC400000}"/>
    <cellStyle name="Normal 42 2 2 2 3 2 7" xfId="17726" xr:uid="{00000000-0005-0000-0000-0000CD400000}"/>
    <cellStyle name="Normal 42 2 2 2 3 3" xfId="3419" xr:uid="{00000000-0005-0000-0000-0000CE400000}"/>
    <cellStyle name="Normal 42 2 2 2 3 3 2" xfId="13493" xr:uid="{00000000-0005-0000-0000-0000CF400000}"/>
    <cellStyle name="Normal 42 2 2 2 3 3 2 2" xfId="43824" xr:uid="{00000000-0005-0000-0000-0000D0400000}"/>
    <cellStyle name="Normal 42 2 2 2 3 3 2 3" xfId="28591" xr:uid="{00000000-0005-0000-0000-0000D1400000}"/>
    <cellStyle name="Normal 42 2 2 2 3 3 3" xfId="8473" xr:uid="{00000000-0005-0000-0000-0000D2400000}"/>
    <cellStyle name="Normal 42 2 2 2 3 3 3 2" xfId="38807" xr:uid="{00000000-0005-0000-0000-0000D3400000}"/>
    <cellStyle name="Normal 42 2 2 2 3 3 3 3" xfId="23574" xr:uid="{00000000-0005-0000-0000-0000D4400000}"/>
    <cellStyle name="Normal 42 2 2 2 3 3 4" xfId="33794" xr:uid="{00000000-0005-0000-0000-0000D5400000}"/>
    <cellStyle name="Normal 42 2 2 2 3 3 5" xfId="18561" xr:uid="{00000000-0005-0000-0000-0000D6400000}"/>
    <cellStyle name="Normal 42 2 2 2 3 4" xfId="5112" xr:uid="{00000000-0005-0000-0000-0000D7400000}"/>
    <cellStyle name="Normal 42 2 2 2 3 4 2" xfId="15164" xr:uid="{00000000-0005-0000-0000-0000D8400000}"/>
    <cellStyle name="Normal 42 2 2 2 3 4 2 2" xfId="45495" xr:uid="{00000000-0005-0000-0000-0000D9400000}"/>
    <cellStyle name="Normal 42 2 2 2 3 4 2 3" xfId="30262" xr:uid="{00000000-0005-0000-0000-0000DA400000}"/>
    <cellStyle name="Normal 42 2 2 2 3 4 3" xfId="10144" xr:uid="{00000000-0005-0000-0000-0000DB400000}"/>
    <cellStyle name="Normal 42 2 2 2 3 4 3 2" xfId="40478" xr:uid="{00000000-0005-0000-0000-0000DC400000}"/>
    <cellStyle name="Normal 42 2 2 2 3 4 3 3" xfId="25245" xr:uid="{00000000-0005-0000-0000-0000DD400000}"/>
    <cellStyle name="Normal 42 2 2 2 3 4 4" xfId="35465" xr:uid="{00000000-0005-0000-0000-0000DE400000}"/>
    <cellStyle name="Normal 42 2 2 2 3 4 5" xfId="20232" xr:uid="{00000000-0005-0000-0000-0000DF400000}"/>
    <cellStyle name="Normal 42 2 2 2 3 5" xfId="11822" xr:uid="{00000000-0005-0000-0000-0000E0400000}"/>
    <cellStyle name="Normal 42 2 2 2 3 5 2" xfId="42153" xr:uid="{00000000-0005-0000-0000-0000E1400000}"/>
    <cellStyle name="Normal 42 2 2 2 3 5 3" xfId="26920" xr:uid="{00000000-0005-0000-0000-0000E2400000}"/>
    <cellStyle name="Normal 42 2 2 2 3 6" xfId="6801" xr:uid="{00000000-0005-0000-0000-0000E3400000}"/>
    <cellStyle name="Normal 42 2 2 2 3 6 2" xfId="37136" xr:uid="{00000000-0005-0000-0000-0000E4400000}"/>
    <cellStyle name="Normal 42 2 2 2 3 6 3" xfId="21903" xr:uid="{00000000-0005-0000-0000-0000E5400000}"/>
    <cellStyle name="Normal 42 2 2 2 3 7" xfId="32124" xr:uid="{00000000-0005-0000-0000-0000E6400000}"/>
    <cellStyle name="Normal 42 2 2 2 3 8" xfId="16890" xr:uid="{00000000-0005-0000-0000-0000E7400000}"/>
    <cellStyle name="Normal 42 2 2 2 4" xfId="2148" xr:uid="{00000000-0005-0000-0000-0000E8400000}"/>
    <cellStyle name="Normal 42 2 2 2 4 2" xfId="3838" xr:uid="{00000000-0005-0000-0000-0000E9400000}"/>
    <cellStyle name="Normal 42 2 2 2 4 2 2" xfId="13911" xr:uid="{00000000-0005-0000-0000-0000EA400000}"/>
    <cellStyle name="Normal 42 2 2 2 4 2 2 2" xfId="44242" xr:uid="{00000000-0005-0000-0000-0000EB400000}"/>
    <cellStyle name="Normal 42 2 2 2 4 2 2 3" xfId="29009" xr:uid="{00000000-0005-0000-0000-0000EC400000}"/>
    <cellStyle name="Normal 42 2 2 2 4 2 3" xfId="8891" xr:uid="{00000000-0005-0000-0000-0000ED400000}"/>
    <cellStyle name="Normal 42 2 2 2 4 2 3 2" xfId="39225" xr:uid="{00000000-0005-0000-0000-0000EE400000}"/>
    <cellStyle name="Normal 42 2 2 2 4 2 3 3" xfId="23992" xr:uid="{00000000-0005-0000-0000-0000EF400000}"/>
    <cellStyle name="Normal 42 2 2 2 4 2 4" xfId="34212" xr:uid="{00000000-0005-0000-0000-0000F0400000}"/>
    <cellStyle name="Normal 42 2 2 2 4 2 5" xfId="18979" xr:uid="{00000000-0005-0000-0000-0000F1400000}"/>
    <cellStyle name="Normal 42 2 2 2 4 3" xfId="5530" xr:uid="{00000000-0005-0000-0000-0000F2400000}"/>
    <cellStyle name="Normal 42 2 2 2 4 3 2" xfId="15582" xr:uid="{00000000-0005-0000-0000-0000F3400000}"/>
    <cellStyle name="Normal 42 2 2 2 4 3 2 2" xfId="45913" xr:uid="{00000000-0005-0000-0000-0000F4400000}"/>
    <cellStyle name="Normal 42 2 2 2 4 3 2 3" xfId="30680" xr:uid="{00000000-0005-0000-0000-0000F5400000}"/>
    <cellStyle name="Normal 42 2 2 2 4 3 3" xfId="10562" xr:uid="{00000000-0005-0000-0000-0000F6400000}"/>
    <cellStyle name="Normal 42 2 2 2 4 3 3 2" xfId="40896" xr:uid="{00000000-0005-0000-0000-0000F7400000}"/>
    <cellStyle name="Normal 42 2 2 2 4 3 3 3" xfId="25663" xr:uid="{00000000-0005-0000-0000-0000F8400000}"/>
    <cellStyle name="Normal 42 2 2 2 4 3 4" xfId="35883" xr:uid="{00000000-0005-0000-0000-0000F9400000}"/>
    <cellStyle name="Normal 42 2 2 2 4 3 5" xfId="20650" xr:uid="{00000000-0005-0000-0000-0000FA400000}"/>
    <cellStyle name="Normal 42 2 2 2 4 4" xfId="12240" xr:uid="{00000000-0005-0000-0000-0000FB400000}"/>
    <cellStyle name="Normal 42 2 2 2 4 4 2" xfId="42571" xr:uid="{00000000-0005-0000-0000-0000FC400000}"/>
    <cellStyle name="Normal 42 2 2 2 4 4 3" xfId="27338" xr:uid="{00000000-0005-0000-0000-0000FD400000}"/>
    <cellStyle name="Normal 42 2 2 2 4 5" xfId="7219" xr:uid="{00000000-0005-0000-0000-0000FE400000}"/>
    <cellStyle name="Normal 42 2 2 2 4 5 2" xfId="37554" xr:uid="{00000000-0005-0000-0000-0000FF400000}"/>
    <cellStyle name="Normal 42 2 2 2 4 5 3" xfId="22321" xr:uid="{00000000-0005-0000-0000-000000410000}"/>
    <cellStyle name="Normal 42 2 2 2 4 6" xfId="32542" xr:uid="{00000000-0005-0000-0000-000001410000}"/>
    <cellStyle name="Normal 42 2 2 2 4 7" xfId="17308" xr:uid="{00000000-0005-0000-0000-000002410000}"/>
    <cellStyle name="Normal 42 2 2 2 5" xfId="3001" xr:uid="{00000000-0005-0000-0000-000003410000}"/>
    <cellStyle name="Normal 42 2 2 2 5 2" xfId="13075" xr:uid="{00000000-0005-0000-0000-000004410000}"/>
    <cellStyle name="Normal 42 2 2 2 5 2 2" xfId="43406" xr:uid="{00000000-0005-0000-0000-000005410000}"/>
    <cellStyle name="Normal 42 2 2 2 5 2 3" xfId="28173" xr:uid="{00000000-0005-0000-0000-000006410000}"/>
    <cellStyle name="Normal 42 2 2 2 5 3" xfId="8055" xr:uid="{00000000-0005-0000-0000-000007410000}"/>
    <cellStyle name="Normal 42 2 2 2 5 3 2" xfId="38389" xr:uid="{00000000-0005-0000-0000-000008410000}"/>
    <cellStyle name="Normal 42 2 2 2 5 3 3" xfId="23156" xr:uid="{00000000-0005-0000-0000-000009410000}"/>
    <cellStyle name="Normal 42 2 2 2 5 4" xfId="33376" xr:uid="{00000000-0005-0000-0000-00000A410000}"/>
    <cellStyle name="Normal 42 2 2 2 5 5" xfId="18143" xr:uid="{00000000-0005-0000-0000-00000B410000}"/>
    <cellStyle name="Normal 42 2 2 2 6" xfId="4694" xr:uid="{00000000-0005-0000-0000-00000C410000}"/>
    <cellStyle name="Normal 42 2 2 2 6 2" xfId="14746" xr:uid="{00000000-0005-0000-0000-00000D410000}"/>
    <cellStyle name="Normal 42 2 2 2 6 2 2" xfId="45077" xr:uid="{00000000-0005-0000-0000-00000E410000}"/>
    <cellStyle name="Normal 42 2 2 2 6 2 3" xfId="29844" xr:uid="{00000000-0005-0000-0000-00000F410000}"/>
    <cellStyle name="Normal 42 2 2 2 6 3" xfId="9726" xr:uid="{00000000-0005-0000-0000-000010410000}"/>
    <cellStyle name="Normal 42 2 2 2 6 3 2" xfId="40060" xr:uid="{00000000-0005-0000-0000-000011410000}"/>
    <cellStyle name="Normal 42 2 2 2 6 3 3" xfId="24827" xr:uid="{00000000-0005-0000-0000-000012410000}"/>
    <cellStyle name="Normal 42 2 2 2 6 4" xfId="35047" xr:uid="{00000000-0005-0000-0000-000013410000}"/>
    <cellStyle name="Normal 42 2 2 2 6 5" xfId="19814" xr:uid="{00000000-0005-0000-0000-000014410000}"/>
    <cellStyle name="Normal 42 2 2 2 7" xfId="11404" xr:uid="{00000000-0005-0000-0000-000015410000}"/>
    <cellStyle name="Normal 42 2 2 2 7 2" xfId="41735" xr:uid="{00000000-0005-0000-0000-000016410000}"/>
    <cellStyle name="Normal 42 2 2 2 7 3" xfId="26502" xr:uid="{00000000-0005-0000-0000-000017410000}"/>
    <cellStyle name="Normal 42 2 2 2 8" xfId="6383" xr:uid="{00000000-0005-0000-0000-000018410000}"/>
    <cellStyle name="Normal 42 2 2 2 8 2" xfId="36718" xr:uid="{00000000-0005-0000-0000-000019410000}"/>
    <cellStyle name="Normal 42 2 2 2 8 3" xfId="21485" xr:uid="{00000000-0005-0000-0000-00001A410000}"/>
    <cellStyle name="Normal 42 2 2 2 9" xfId="31706" xr:uid="{00000000-0005-0000-0000-00001B410000}"/>
    <cellStyle name="Normal 42 2 2 3" xfId="1410" xr:uid="{00000000-0005-0000-0000-00001C410000}"/>
    <cellStyle name="Normal 42 2 2 3 2" xfId="1831" xr:uid="{00000000-0005-0000-0000-00001D410000}"/>
    <cellStyle name="Normal 42 2 2 3 2 2" xfId="2670" xr:uid="{00000000-0005-0000-0000-00001E410000}"/>
    <cellStyle name="Normal 42 2 2 3 2 2 2" xfId="4360" xr:uid="{00000000-0005-0000-0000-00001F410000}"/>
    <cellStyle name="Normal 42 2 2 3 2 2 2 2" xfId="14433" xr:uid="{00000000-0005-0000-0000-000020410000}"/>
    <cellStyle name="Normal 42 2 2 3 2 2 2 2 2" xfId="44764" xr:uid="{00000000-0005-0000-0000-000021410000}"/>
    <cellStyle name="Normal 42 2 2 3 2 2 2 2 3" xfId="29531" xr:uid="{00000000-0005-0000-0000-000022410000}"/>
    <cellStyle name="Normal 42 2 2 3 2 2 2 3" xfId="9413" xr:uid="{00000000-0005-0000-0000-000023410000}"/>
    <cellStyle name="Normal 42 2 2 3 2 2 2 3 2" xfId="39747" xr:uid="{00000000-0005-0000-0000-000024410000}"/>
    <cellStyle name="Normal 42 2 2 3 2 2 2 3 3" xfId="24514" xr:uid="{00000000-0005-0000-0000-000025410000}"/>
    <cellStyle name="Normal 42 2 2 3 2 2 2 4" xfId="34734" xr:uid="{00000000-0005-0000-0000-000026410000}"/>
    <cellStyle name="Normal 42 2 2 3 2 2 2 5" xfId="19501" xr:uid="{00000000-0005-0000-0000-000027410000}"/>
    <cellStyle name="Normal 42 2 2 3 2 2 3" xfId="6052" xr:uid="{00000000-0005-0000-0000-000028410000}"/>
    <cellStyle name="Normal 42 2 2 3 2 2 3 2" xfId="16104" xr:uid="{00000000-0005-0000-0000-000029410000}"/>
    <cellStyle name="Normal 42 2 2 3 2 2 3 2 2" xfId="46435" xr:uid="{00000000-0005-0000-0000-00002A410000}"/>
    <cellStyle name="Normal 42 2 2 3 2 2 3 2 3" xfId="31202" xr:uid="{00000000-0005-0000-0000-00002B410000}"/>
    <cellStyle name="Normal 42 2 2 3 2 2 3 3" xfId="11084" xr:uid="{00000000-0005-0000-0000-00002C410000}"/>
    <cellStyle name="Normal 42 2 2 3 2 2 3 3 2" xfId="41418" xr:uid="{00000000-0005-0000-0000-00002D410000}"/>
    <cellStyle name="Normal 42 2 2 3 2 2 3 3 3" xfId="26185" xr:uid="{00000000-0005-0000-0000-00002E410000}"/>
    <cellStyle name="Normal 42 2 2 3 2 2 3 4" xfId="36405" xr:uid="{00000000-0005-0000-0000-00002F410000}"/>
    <cellStyle name="Normal 42 2 2 3 2 2 3 5" xfId="21172" xr:uid="{00000000-0005-0000-0000-000030410000}"/>
    <cellStyle name="Normal 42 2 2 3 2 2 4" xfId="12762" xr:uid="{00000000-0005-0000-0000-000031410000}"/>
    <cellStyle name="Normal 42 2 2 3 2 2 4 2" xfId="43093" xr:uid="{00000000-0005-0000-0000-000032410000}"/>
    <cellStyle name="Normal 42 2 2 3 2 2 4 3" xfId="27860" xr:uid="{00000000-0005-0000-0000-000033410000}"/>
    <cellStyle name="Normal 42 2 2 3 2 2 5" xfId="7741" xr:uid="{00000000-0005-0000-0000-000034410000}"/>
    <cellStyle name="Normal 42 2 2 3 2 2 5 2" xfId="38076" xr:uid="{00000000-0005-0000-0000-000035410000}"/>
    <cellStyle name="Normal 42 2 2 3 2 2 5 3" xfId="22843" xr:uid="{00000000-0005-0000-0000-000036410000}"/>
    <cellStyle name="Normal 42 2 2 3 2 2 6" xfId="33064" xr:uid="{00000000-0005-0000-0000-000037410000}"/>
    <cellStyle name="Normal 42 2 2 3 2 2 7" xfId="17830" xr:uid="{00000000-0005-0000-0000-000038410000}"/>
    <cellStyle name="Normal 42 2 2 3 2 3" xfId="3523" xr:uid="{00000000-0005-0000-0000-000039410000}"/>
    <cellStyle name="Normal 42 2 2 3 2 3 2" xfId="13597" xr:uid="{00000000-0005-0000-0000-00003A410000}"/>
    <cellStyle name="Normal 42 2 2 3 2 3 2 2" xfId="43928" xr:uid="{00000000-0005-0000-0000-00003B410000}"/>
    <cellStyle name="Normal 42 2 2 3 2 3 2 3" xfId="28695" xr:uid="{00000000-0005-0000-0000-00003C410000}"/>
    <cellStyle name="Normal 42 2 2 3 2 3 3" xfId="8577" xr:uid="{00000000-0005-0000-0000-00003D410000}"/>
    <cellStyle name="Normal 42 2 2 3 2 3 3 2" xfId="38911" xr:uid="{00000000-0005-0000-0000-00003E410000}"/>
    <cellStyle name="Normal 42 2 2 3 2 3 3 3" xfId="23678" xr:uid="{00000000-0005-0000-0000-00003F410000}"/>
    <cellStyle name="Normal 42 2 2 3 2 3 4" xfId="33898" xr:uid="{00000000-0005-0000-0000-000040410000}"/>
    <cellStyle name="Normal 42 2 2 3 2 3 5" xfId="18665" xr:uid="{00000000-0005-0000-0000-000041410000}"/>
    <cellStyle name="Normal 42 2 2 3 2 4" xfId="5216" xr:uid="{00000000-0005-0000-0000-000042410000}"/>
    <cellStyle name="Normal 42 2 2 3 2 4 2" xfId="15268" xr:uid="{00000000-0005-0000-0000-000043410000}"/>
    <cellStyle name="Normal 42 2 2 3 2 4 2 2" xfId="45599" xr:uid="{00000000-0005-0000-0000-000044410000}"/>
    <cellStyle name="Normal 42 2 2 3 2 4 2 3" xfId="30366" xr:uid="{00000000-0005-0000-0000-000045410000}"/>
    <cellStyle name="Normal 42 2 2 3 2 4 3" xfId="10248" xr:uid="{00000000-0005-0000-0000-000046410000}"/>
    <cellStyle name="Normal 42 2 2 3 2 4 3 2" xfId="40582" xr:uid="{00000000-0005-0000-0000-000047410000}"/>
    <cellStyle name="Normal 42 2 2 3 2 4 3 3" xfId="25349" xr:uid="{00000000-0005-0000-0000-000048410000}"/>
    <cellStyle name="Normal 42 2 2 3 2 4 4" xfId="35569" xr:uid="{00000000-0005-0000-0000-000049410000}"/>
    <cellStyle name="Normal 42 2 2 3 2 4 5" xfId="20336" xr:uid="{00000000-0005-0000-0000-00004A410000}"/>
    <cellStyle name="Normal 42 2 2 3 2 5" xfId="11926" xr:uid="{00000000-0005-0000-0000-00004B410000}"/>
    <cellStyle name="Normal 42 2 2 3 2 5 2" xfId="42257" xr:uid="{00000000-0005-0000-0000-00004C410000}"/>
    <cellStyle name="Normal 42 2 2 3 2 5 3" xfId="27024" xr:uid="{00000000-0005-0000-0000-00004D410000}"/>
    <cellStyle name="Normal 42 2 2 3 2 6" xfId="6905" xr:uid="{00000000-0005-0000-0000-00004E410000}"/>
    <cellStyle name="Normal 42 2 2 3 2 6 2" xfId="37240" xr:uid="{00000000-0005-0000-0000-00004F410000}"/>
    <cellStyle name="Normal 42 2 2 3 2 6 3" xfId="22007" xr:uid="{00000000-0005-0000-0000-000050410000}"/>
    <cellStyle name="Normal 42 2 2 3 2 7" xfId="32228" xr:uid="{00000000-0005-0000-0000-000051410000}"/>
    <cellStyle name="Normal 42 2 2 3 2 8" xfId="16994" xr:uid="{00000000-0005-0000-0000-000052410000}"/>
    <cellStyle name="Normal 42 2 2 3 3" xfId="2252" xr:uid="{00000000-0005-0000-0000-000053410000}"/>
    <cellStyle name="Normal 42 2 2 3 3 2" xfId="3942" xr:uid="{00000000-0005-0000-0000-000054410000}"/>
    <cellStyle name="Normal 42 2 2 3 3 2 2" xfId="14015" xr:uid="{00000000-0005-0000-0000-000055410000}"/>
    <cellStyle name="Normal 42 2 2 3 3 2 2 2" xfId="44346" xr:uid="{00000000-0005-0000-0000-000056410000}"/>
    <cellStyle name="Normal 42 2 2 3 3 2 2 3" xfId="29113" xr:uid="{00000000-0005-0000-0000-000057410000}"/>
    <cellStyle name="Normal 42 2 2 3 3 2 3" xfId="8995" xr:uid="{00000000-0005-0000-0000-000058410000}"/>
    <cellStyle name="Normal 42 2 2 3 3 2 3 2" xfId="39329" xr:uid="{00000000-0005-0000-0000-000059410000}"/>
    <cellStyle name="Normal 42 2 2 3 3 2 3 3" xfId="24096" xr:uid="{00000000-0005-0000-0000-00005A410000}"/>
    <cellStyle name="Normal 42 2 2 3 3 2 4" xfId="34316" xr:uid="{00000000-0005-0000-0000-00005B410000}"/>
    <cellStyle name="Normal 42 2 2 3 3 2 5" xfId="19083" xr:uid="{00000000-0005-0000-0000-00005C410000}"/>
    <cellStyle name="Normal 42 2 2 3 3 3" xfId="5634" xr:uid="{00000000-0005-0000-0000-00005D410000}"/>
    <cellStyle name="Normal 42 2 2 3 3 3 2" xfId="15686" xr:uid="{00000000-0005-0000-0000-00005E410000}"/>
    <cellStyle name="Normal 42 2 2 3 3 3 2 2" xfId="46017" xr:uid="{00000000-0005-0000-0000-00005F410000}"/>
    <cellStyle name="Normal 42 2 2 3 3 3 2 3" xfId="30784" xr:uid="{00000000-0005-0000-0000-000060410000}"/>
    <cellStyle name="Normal 42 2 2 3 3 3 3" xfId="10666" xr:uid="{00000000-0005-0000-0000-000061410000}"/>
    <cellStyle name="Normal 42 2 2 3 3 3 3 2" xfId="41000" xr:uid="{00000000-0005-0000-0000-000062410000}"/>
    <cellStyle name="Normal 42 2 2 3 3 3 3 3" xfId="25767" xr:uid="{00000000-0005-0000-0000-000063410000}"/>
    <cellStyle name="Normal 42 2 2 3 3 3 4" xfId="35987" xr:uid="{00000000-0005-0000-0000-000064410000}"/>
    <cellStyle name="Normal 42 2 2 3 3 3 5" xfId="20754" xr:uid="{00000000-0005-0000-0000-000065410000}"/>
    <cellStyle name="Normal 42 2 2 3 3 4" xfId="12344" xr:uid="{00000000-0005-0000-0000-000066410000}"/>
    <cellStyle name="Normal 42 2 2 3 3 4 2" xfId="42675" xr:uid="{00000000-0005-0000-0000-000067410000}"/>
    <cellStyle name="Normal 42 2 2 3 3 4 3" xfId="27442" xr:uid="{00000000-0005-0000-0000-000068410000}"/>
    <cellStyle name="Normal 42 2 2 3 3 5" xfId="7323" xr:uid="{00000000-0005-0000-0000-000069410000}"/>
    <cellStyle name="Normal 42 2 2 3 3 5 2" xfId="37658" xr:uid="{00000000-0005-0000-0000-00006A410000}"/>
    <cellStyle name="Normal 42 2 2 3 3 5 3" xfId="22425" xr:uid="{00000000-0005-0000-0000-00006B410000}"/>
    <cellStyle name="Normal 42 2 2 3 3 6" xfId="32646" xr:uid="{00000000-0005-0000-0000-00006C410000}"/>
    <cellStyle name="Normal 42 2 2 3 3 7" xfId="17412" xr:uid="{00000000-0005-0000-0000-00006D410000}"/>
    <cellStyle name="Normal 42 2 2 3 4" xfId="3105" xr:uid="{00000000-0005-0000-0000-00006E410000}"/>
    <cellStyle name="Normal 42 2 2 3 4 2" xfId="13179" xr:uid="{00000000-0005-0000-0000-00006F410000}"/>
    <cellStyle name="Normal 42 2 2 3 4 2 2" xfId="43510" xr:uid="{00000000-0005-0000-0000-000070410000}"/>
    <cellStyle name="Normal 42 2 2 3 4 2 3" xfId="28277" xr:uid="{00000000-0005-0000-0000-000071410000}"/>
    <cellStyle name="Normal 42 2 2 3 4 3" xfId="8159" xr:uid="{00000000-0005-0000-0000-000072410000}"/>
    <cellStyle name="Normal 42 2 2 3 4 3 2" xfId="38493" xr:uid="{00000000-0005-0000-0000-000073410000}"/>
    <cellStyle name="Normal 42 2 2 3 4 3 3" xfId="23260" xr:uid="{00000000-0005-0000-0000-000074410000}"/>
    <cellStyle name="Normal 42 2 2 3 4 4" xfId="33480" xr:uid="{00000000-0005-0000-0000-000075410000}"/>
    <cellStyle name="Normal 42 2 2 3 4 5" xfId="18247" xr:uid="{00000000-0005-0000-0000-000076410000}"/>
    <cellStyle name="Normal 42 2 2 3 5" xfId="4798" xr:uid="{00000000-0005-0000-0000-000077410000}"/>
    <cellStyle name="Normal 42 2 2 3 5 2" xfId="14850" xr:uid="{00000000-0005-0000-0000-000078410000}"/>
    <cellStyle name="Normal 42 2 2 3 5 2 2" xfId="45181" xr:uid="{00000000-0005-0000-0000-000079410000}"/>
    <cellStyle name="Normal 42 2 2 3 5 2 3" xfId="29948" xr:uid="{00000000-0005-0000-0000-00007A410000}"/>
    <cellStyle name="Normal 42 2 2 3 5 3" xfId="9830" xr:uid="{00000000-0005-0000-0000-00007B410000}"/>
    <cellStyle name="Normal 42 2 2 3 5 3 2" xfId="40164" xr:uid="{00000000-0005-0000-0000-00007C410000}"/>
    <cellStyle name="Normal 42 2 2 3 5 3 3" xfId="24931" xr:uid="{00000000-0005-0000-0000-00007D410000}"/>
    <cellStyle name="Normal 42 2 2 3 5 4" xfId="35151" xr:uid="{00000000-0005-0000-0000-00007E410000}"/>
    <cellStyle name="Normal 42 2 2 3 5 5" xfId="19918" xr:uid="{00000000-0005-0000-0000-00007F410000}"/>
    <cellStyle name="Normal 42 2 2 3 6" xfId="11508" xr:uid="{00000000-0005-0000-0000-000080410000}"/>
    <cellStyle name="Normal 42 2 2 3 6 2" xfId="41839" xr:uid="{00000000-0005-0000-0000-000081410000}"/>
    <cellStyle name="Normal 42 2 2 3 6 3" xfId="26606" xr:uid="{00000000-0005-0000-0000-000082410000}"/>
    <cellStyle name="Normal 42 2 2 3 7" xfId="6487" xr:uid="{00000000-0005-0000-0000-000083410000}"/>
    <cellStyle name="Normal 42 2 2 3 7 2" xfId="36822" xr:uid="{00000000-0005-0000-0000-000084410000}"/>
    <cellStyle name="Normal 42 2 2 3 7 3" xfId="21589" xr:uid="{00000000-0005-0000-0000-000085410000}"/>
    <cellStyle name="Normal 42 2 2 3 8" xfId="31810" xr:uid="{00000000-0005-0000-0000-000086410000}"/>
    <cellStyle name="Normal 42 2 2 3 9" xfId="16576" xr:uid="{00000000-0005-0000-0000-000087410000}"/>
    <cellStyle name="Normal 42 2 2 4" xfId="1623" xr:uid="{00000000-0005-0000-0000-000088410000}"/>
    <cellStyle name="Normal 42 2 2 4 2" xfId="2462" xr:uid="{00000000-0005-0000-0000-000089410000}"/>
    <cellStyle name="Normal 42 2 2 4 2 2" xfId="4152" xr:uid="{00000000-0005-0000-0000-00008A410000}"/>
    <cellStyle name="Normal 42 2 2 4 2 2 2" xfId="14225" xr:uid="{00000000-0005-0000-0000-00008B410000}"/>
    <cellStyle name="Normal 42 2 2 4 2 2 2 2" xfId="44556" xr:uid="{00000000-0005-0000-0000-00008C410000}"/>
    <cellStyle name="Normal 42 2 2 4 2 2 2 3" xfId="29323" xr:uid="{00000000-0005-0000-0000-00008D410000}"/>
    <cellStyle name="Normal 42 2 2 4 2 2 3" xfId="9205" xr:uid="{00000000-0005-0000-0000-00008E410000}"/>
    <cellStyle name="Normal 42 2 2 4 2 2 3 2" xfId="39539" xr:uid="{00000000-0005-0000-0000-00008F410000}"/>
    <cellStyle name="Normal 42 2 2 4 2 2 3 3" xfId="24306" xr:uid="{00000000-0005-0000-0000-000090410000}"/>
    <cellStyle name="Normal 42 2 2 4 2 2 4" xfId="34526" xr:uid="{00000000-0005-0000-0000-000091410000}"/>
    <cellStyle name="Normal 42 2 2 4 2 2 5" xfId="19293" xr:uid="{00000000-0005-0000-0000-000092410000}"/>
    <cellStyle name="Normal 42 2 2 4 2 3" xfId="5844" xr:uid="{00000000-0005-0000-0000-000093410000}"/>
    <cellStyle name="Normal 42 2 2 4 2 3 2" xfId="15896" xr:uid="{00000000-0005-0000-0000-000094410000}"/>
    <cellStyle name="Normal 42 2 2 4 2 3 2 2" xfId="46227" xr:uid="{00000000-0005-0000-0000-000095410000}"/>
    <cellStyle name="Normal 42 2 2 4 2 3 2 3" xfId="30994" xr:uid="{00000000-0005-0000-0000-000096410000}"/>
    <cellStyle name="Normal 42 2 2 4 2 3 3" xfId="10876" xr:uid="{00000000-0005-0000-0000-000097410000}"/>
    <cellStyle name="Normal 42 2 2 4 2 3 3 2" xfId="41210" xr:uid="{00000000-0005-0000-0000-000098410000}"/>
    <cellStyle name="Normal 42 2 2 4 2 3 3 3" xfId="25977" xr:uid="{00000000-0005-0000-0000-000099410000}"/>
    <cellStyle name="Normal 42 2 2 4 2 3 4" xfId="36197" xr:uid="{00000000-0005-0000-0000-00009A410000}"/>
    <cellStyle name="Normal 42 2 2 4 2 3 5" xfId="20964" xr:uid="{00000000-0005-0000-0000-00009B410000}"/>
    <cellStyle name="Normal 42 2 2 4 2 4" xfId="12554" xr:uid="{00000000-0005-0000-0000-00009C410000}"/>
    <cellStyle name="Normal 42 2 2 4 2 4 2" xfId="42885" xr:uid="{00000000-0005-0000-0000-00009D410000}"/>
    <cellStyle name="Normal 42 2 2 4 2 4 3" xfId="27652" xr:uid="{00000000-0005-0000-0000-00009E410000}"/>
    <cellStyle name="Normal 42 2 2 4 2 5" xfId="7533" xr:uid="{00000000-0005-0000-0000-00009F410000}"/>
    <cellStyle name="Normal 42 2 2 4 2 5 2" xfId="37868" xr:uid="{00000000-0005-0000-0000-0000A0410000}"/>
    <cellStyle name="Normal 42 2 2 4 2 5 3" xfId="22635" xr:uid="{00000000-0005-0000-0000-0000A1410000}"/>
    <cellStyle name="Normal 42 2 2 4 2 6" xfId="32856" xr:uid="{00000000-0005-0000-0000-0000A2410000}"/>
    <cellStyle name="Normal 42 2 2 4 2 7" xfId="17622" xr:uid="{00000000-0005-0000-0000-0000A3410000}"/>
    <cellStyle name="Normal 42 2 2 4 3" xfId="3315" xr:uid="{00000000-0005-0000-0000-0000A4410000}"/>
    <cellStyle name="Normal 42 2 2 4 3 2" xfId="13389" xr:uid="{00000000-0005-0000-0000-0000A5410000}"/>
    <cellStyle name="Normal 42 2 2 4 3 2 2" xfId="43720" xr:uid="{00000000-0005-0000-0000-0000A6410000}"/>
    <cellStyle name="Normal 42 2 2 4 3 2 3" xfId="28487" xr:uid="{00000000-0005-0000-0000-0000A7410000}"/>
    <cellStyle name="Normal 42 2 2 4 3 3" xfId="8369" xr:uid="{00000000-0005-0000-0000-0000A8410000}"/>
    <cellStyle name="Normal 42 2 2 4 3 3 2" xfId="38703" xr:uid="{00000000-0005-0000-0000-0000A9410000}"/>
    <cellStyle name="Normal 42 2 2 4 3 3 3" xfId="23470" xr:uid="{00000000-0005-0000-0000-0000AA410000}"/>
    <cellStyle name="Normal 42 2 2 4 3 4" xfId="33690" xr:uid="{00000000-0005-0000-0000-0000AB410000}"/>
    <cellStyle name="Normal 42 2 2 4 3 5" xfId="18457" xr:uid="{00000000-0005-0000-0000-0000AC410000}"/>
    <cellStyle name="Normal 42 2 2 4 4" xfId="5008" xr:uid="{00000000-0005-0000-0000-0000AD410000}"/>
    <cellStyle name="Normal 42 2 2 4 4 2" xfId="15060" xr:uid="{00000000-0005-0000-0000-0000AE410000}"/>
    <cellStyle name="Normal 42 2 2 4 4 2 2" xfId="45391" xr:uid="{00000000-0005-0000-0000-0000AF410000}"/>
    <cellStyle name="Normal 42 2 2 4 4 2 3" xfId="30158" xr:uid="{00000000-0005-0000-0000-0000B0410000}"/>
    <cellStyle name="Normal 42 2 2 4 4 3" xfId="10040" xr:uid="{00000000-0005-0000-0000-0000B1410000}"/>
    <cellStyle name="Normal 42 2 2 4 4 3 2" xfId="40374" xr:uid="{00000000-0005-0000-0000-0000B2410000}"/>
    <cellStyle name="Normal 42 2 2 4 4 3 3" xfId="25141" xr:uid="{00000000-0005-0000-0000-0000B3410000}"/>
    <cellStyle name="Normal 42 2 2 4 4 4" xfId="35361" xr:uid="{00000000-0005-0000-0000-0000B4410000}"/>
    <cellStyle name="Normal 42 2 2 4 4 5" xfId="20128" xr:uid="{00000000-0005-0000-0000-0000B5410000}"/>
    <cellStyle name="Normal 42 2 2 4 5" xfId="11718" xr:uid="{00000000-0005-0000-0000-0000B6410000}"/>
    <cellStyle name="Normal 42 2 2 4 5 2" xfId="42049" xr:uid="{00000000-0005-0000-0000-0000B7410000}"/>
    <cellStyle name="Normal 42 2 2 4 5 3" xfId="26816" xr:uid="{00000000-0005-0000-0000-0000B8410000}"/>
    <cellStyle name="Normal 42 2 2 4 6" xfId="6697" xr:uid="{00000000-0005-0000-0000-0000B9410000}"/>
    <cellStyle name="Normal 42 2 2 4 6 2" xfId="37032" xr:uid="{00000000-0005-0000-0000-0000BA410000}"/>
    <cellStyle name="Normal 42 2 2 4 6 3" xfId="21799" xr:uid="{00000000-0005-0000-0000-0000BB410000}"/>
    <cellStyle name="Normal 42 2 2 4 7" xfId="32020" xr:uid="{00000000-0005-0000-0000-0000BC410000}"/>
    <cellStyle name="Normal 42 2 2 4 8" xfId="16786" xr:uid="{00000000-0005-0000-0000-0000BD410000}"/>
    <cellStyle name="Normal 42 2 2 5" xfId="2044" xr:uid="{00000000-0005-0000-0000-0000BE410000}"/>
    <cellStyle name="Normal 42 2 2 5 2" xfId="3734" xr:uid="{00000000-0005-0000-0000-0000BF410000}"/>
    <cellStyle name="Normal 42 2 2 5 2 2" xfId="13807" xr:uid="{00000000-0005-0000-0000-0000C0410000}"/>
    <cellStyle name="Normal 42 2 2 5 2 2 2" xfId="44138" xr:uid="{00000000-0005-0000-0000-0000C1410000}"/>
    <cellStyle name="Normal 42 2 2 5 2 2 3" xfId="28905" xr:uid="{00000000-0005-0000-0000-0000C2410000}"/>
    <cellStyle name="Normal 42 2 2 5 2 3" xfId="8787" xr:uid="{00000000-0005-0000-0000-0000C3410000}"/>
    <cellStyle name="Normal 42 2 2 5 2 3 2" xfId="39121" xr:uid="{00000000-0005-0000-0000-0000C4410000}"/>
    <cellStyle name="Normal 42 2 2 5 2 3 3" xfId="23888" xr:uid="{00000000-0005-0000-0000-0000C5410000}"/>
    <cellStyle name="Normal 42 2 2 5 2 4" xfId="34108" xr:uid="{00000000-0005-0000-0000-0000C6410000}"/>
    <cellStyle name="Normal 42 2 2 5 2 5" xfId="18875" xr:uid="{00000000-0005-0000-0000-0000C7410000}"/>
    <cellStyle name="Normal 42 2 2 5 3" xfId="5426" xr:uid="{00000000-0005-0000-0000-0000C8410000}"/>
    <cellStyle name="Normal 42 2 2 5 3 2" xfId="15478" xr:uid="{00000000-0005-0000-0000-0000C9410000}"/>
    <cellStyle name="Normal 42 2 2 5 3 2 2" xfId="45809" xr:uid="{00000000-0005-0000-0000-0000CA410000}"/>
    <cellStyle name="Normal 42 2 2 5 3 2 3" xfId="30576" xr:uid="{00000000-0005-0000-0000-0000CB410000}"/>
    <cellStyle name="Normal 42 2 2 5 3 3" xfId="10458" xr:uid="{00000000-0005-0000-0000-0000CC410000}"/>
    <cellStyle name="Normal 42 2 2 5 3 3 2" xfId="40792" xr:uid="{00000000-0005-0000-0000-0000CD410000}"/>
    <cellStyle name="Normal 42 2 2 5 3 3 3" xfId="25559" xr:uid="{00000000-0005-0000-0000-0000CE410000}"/>
    <cellStyle name="Normal 42 2 2 5 3 4" xfId="35779" xr:uid="{00000000-0005-0000-0000-0000CF410000}"/>
    <cellStyle name="Normal 42 2 2 5 3 5" xfId="20546" xr:uid="{00000000-0005-0000-0000-0000D0410000}"/>
    <cellStyle name="Normal 42 2 2 5 4" xfId="12136" xr:uid="{00000000-0005-0000-0000-0000D1410000}"/>
    <cellStyle name="Normal 42 2 2 5 4 2" xfId="42467" xr:uid="{00000000-0005-0000-0000-0000D2410000}"/>
    <cellStyle name="Normal 42 2 2 5 4 3" xfId="27234" xr:uid="{00000000-0005-0000-0000-0000D3410000}"/>
    <cellStyle name="Normal 42 2 2 5 5" xfId="7115" xr:uid="{00000000-0005-0000-0000-0000D4410000}"/>
    <cellStyle name="Normal 42 2 2 5 5 2" xfId="37450" xr:uid="{00000000-0005-0000-0000-0000D5410000}"/>
    <cellStyle name="Normal 42 2 2 5 5 3" xfId="22217" xr:uid="{00000000-0005-0000-0000-0000D6410000}"/>
    <cellStyle name="Normal 42 2 2 5 6" xfId="32438" xr:uid="{00000000-0005-0000-0000-0000D7410000}"/>
    <cellStyle name="Normal 42 2 2 5 7" xfId="17204" xr:uid="{00000000-0005-0000-0000-0000D8410000}"/>
    <cellStyle name="Normal 42 2 2 6" xfId="2897" xr:uid="{00000000-0005-0000-0000-0000D9410000}"/>
    <cellStyle name="Normal 42 2 2 6 2" xfId="12971" xr:uid="{00000000-0005-0000-0000-0000DA410000}"/>
    <cellStyle name="Normal 42 2 2 6 2 2" xfId="43302" xr:uid="{00000000-0005-0000-0000-0000DB410000}"/>
    <cellStyle name="Normal 42 2 2 6 2 3" xfId="28069" xr:uid="{00000000-0005-0000-0000-0000DC410000}"/>
    <cellStyle name="Normal 42 2 2 6 3" xfId="7951" xr:uid="{00000000-0005-0000-0000-0000DD410000}"/>
    <cellStyle name="Normal 42 2 2 6 3 2" xfId="38285" xr:uid="{00000000-0005-0000-0000-0000DE410000}"/>
    <cellStyle name="Normal 42 2 2 6 3 3" xfId="23052" xr:uid="{00000000-0005-0000-0000-0000DF410000}"/>
    <cellStyle name="Normal 42 2 2 6 4" xfId="33272" xr:uid="{00000000-0005-0000-0000-0000E0410000}"/>
    <cellStyle name="Normal 42 2 2 6 5" xfId="18039" xr:uid="{00000000-0005-0000-0000-0000E1410000}"/>
    <cellStyle name="Normal 42 2 2 7" xfId="4590" xr:uid="{00000000-0005-0000-0000-0000E2410000}"/>
    <cellStyle name="Normal 42 2 2 7 2" xfId="14642" xr:uid="{00000000-0005-0000-0000-0000E3410000}"/>
    <cellStyle name="Normal 42 2 2 7 2 2" xfId="44973" xr:uid="{00000000-0005-0000-0000-0000E4410000}"/>
    <cellStyle name="Normal 42 2 2 7 2 3" xfId="29740" xr:uid="{00000000-0005-0000-0000-0000E5410000}"/>
    <cellStyle name="Normal 42 2 2 7 3" xfId="9622" xr:uid="{00000000-0005-0000-0000-0000E6410000}"/>
    <cellStyle name="Normal 42 2 2 7 3 2" xfId="39956" xr:uid="{00000000-0005-0000-0000-0000E7410000}"/>
    <cellStyle name="Normal 42 2 2 7 3 3" xfId="24723" xr:uid="{00000000-0005-0000-0000-0000E8410000}"/>
    <cellStyle name="Normal 42 2 2 7 4" xfId="34943" xr:uid="{00000000-0005-0000-0000-0000E9410000}"/>
    <cellStyle name="Normal 42 2 2 7 5" xfId="19710" xr:uid="{00000000-0005-0000-0000-0000EA410000}"/>
    <cellStyle name="Normal 42 2 2 8" xfId="11300" xr:uid="{00000000-0005-0000-0000-0000EB410000}"/>
    <cellStyle name="Normal 42 2 2 8 2" xfId="41631" xr:uid="{00000000-0005-0000-0000-0000EC410000}"/>
    <cellStyle name="Normal 42 2 2 8 3" xfId="26398" xr:uid="{00000000-0005-0000-0000-0000ED410000}"/>
    <cellStyle name="Normal 42 2 2 9" xfId="6279" xr:uid="{00000000-0005-0000-0000-0000EE410000}"/>
    <cellStyle name="Normal 42 2 2 9 2" xfId="36614" xr:uid="{00000000-0005-0000-0000-0000EF410000}"/>
    <cellStyle name="Normal 42 2 2 9 3" xfId="21381" xr:uid="{00000000-0005-0000-0000-0000F0410000}"/>
    <cellStyle name="Normal 42 2 3" xfId="1243" xr:uid="{00000000-0005-0000-0000-0000F1410000}"/>
    <cellStyle name="Normal 42 2 3 10" xfId="16420" xr:uid="{00000000-0005-0000-0000-0000F2410000}"/>
    <cellStyle name="Normal 42 2 3 2" xfId="1462" xr:uid="{00000000-0005-0000-0000-0000F3410000}"/>
    <cellStyle name="Normal 42 2 3 2 2" xfId="1883" xr:uid="{00000000-0005-0000-0000-0000F4410000}"/>
    <cellStyle name="Normal 42 2 3 2 2 2" xfId="2722" xr:uid="{00000000-0005-0000-0000-0000F5410000}"/>
    <cellStyle name="Normal 42 2 3 2 2 2 2" xfId="4412" xr:uid="{00000000-0005-0000-0000-0000F6410000}"/>
    <cellStyle name="Normal 42 2 3 2 2 2 2 2" xfId="14485" xr:uid="{00000000-0005-0000-0000-0000F7410000}"/>
    <cellStyle name="Normal 42 2 3 2 2 2 2 2 2" xfId="44816" xr:uid="{00000000-0005-0000-0000-0000F8410000}"/>
    <cellStyle name="Normal 42 2 3 2 2 2 2 2 3" xfId="29583" xr:uid="{00000000-0005-0000-0000-0000F9410000}"/>
    <cellStyle name="Normal 42 2 3 2 2 2 2 3" xfId="9465" xr:uid="{00000000-0005-0000-0000-0000FA410000}"/>
    <cellStyle name="Normal 42 2 3 2 2 2 2 3 2" xfId="39799" xr:uid="{00000000-0005-0000-0000-0000FB410000}"/>
    <cellStyle name="Normal 42 2 3 2 2 2 2 3 3" xfId="24566" xr:uid="{00000000-0005-0000-0000-0000FC410000}"/>
    <cellStyle name="Normal 42 2 3 2 2 2 2 4" xfId="34786" xr:uid="{00000000-0005-0000-0000-0000FD410000}"/>
    <cellStyle name="Normal 42 2 3 2 2 2 2 5" xfId="19553" xr:uid="{00000000-0005-0000-0000-0000FE410000}"/>
    <cellStyle name="Normal 42 2 3 2 2 2 3" xfId="6104" xr:uid="{00000000-0005-0000-0000-0000FF410000}"/>
    <cellStyle name="Normal 42 2 3 2 2 2 3 2" xfId="16156" xr:uid="{00000000-0005-0000-0000-000000420000}"/>
    <cellStyle name="Normal 42 2 3 2 2 2 3 2 2" xfId="46487" xr:uid="{00000000-0005-0000-0000-000001420000}"/>
    <cellStyle name="Normal 42 2 3 2 2 2 3 2 3" xfId="31254" xr:uid="{00000000-0005-0000-0000-000002420000}"/>
    <cellStyle name="Normal 42 2 3 2 2 2 3 3" xfId="11136" xr:uid="{00000000-0005-0000-0000-000003420000}"/>
    <cellStyle name="Normal 42 2 3 2 2 2 3 3 2" xfId="41470" xr:uid="{00000000-0005-0000-0000-000004420000}"/>
    <cellStyle name="Normal 42 2 3 2 2 2 3 3 3" xfId="26237" xr:uid="{00000000-0005-0000-0000-000005420000}"/>
    <cellStyle name="Normal 42 2 3 2 2 2 3 4" xfId="36457" xr:uid="{00000000-0005-0000-0000-000006420000}"/>
    <cellStyle name="Normal 42 2 3 2 2 2 3 5" xfId="21224" xr:uid="{00000000-0005-0000-0000-000007420000}"/>
    <cellStyle name="Normal 42 2 3 2 2 2 4" xfId="12814" xr:uid="{00000000-0005-0000-0000-000008420000}"/>
    <cellStyle name="Normal 42 2 3 2 2 2 4 2" xfId="43145" xr:uid="{00000000-0005-0000-0000-000009420000}"/>
    <cellStyle name="Normal 42 2 3 2 2 2 4 3" xfId="27912" xr:uid="{00000000-0005-0000-0000-00000A420000}"/>
    <cellStyle name="Normal 42 2 3 2 2 2 5" xfId="7793" xr:uid="{00000000-0005-0000-0000-00000B420000}"/>
    <cellStyle name="Normal 42 2 3 2 2 2 5 2" xfId="38128" xr:uid="{00000000-0005-0000-0000-00000C420000}"/>
    <cellStyle name="Normal 42 2 3 2 2 2 5 3" xfId="22895" xr:uid="{00000000-0005-0000-0000-00000D420000}"/>
    <cellStyle name="Normal 42 2 3 2 2 2 6" xfId="33116" xr:uid="{00000000-0005-0000-0000-00000E420000}"/>
    <cellStyle name="Normal 42 2 3 2 2 2 7" xfId="17882" xr:uid="{00000000-0005-0000-0000-00000F420000}"/>
    <cellStyle name="Normal 42 2 3 2 2 3" xfId="3575" xr:uid="{00000000-0005-0000-0000-000010420000}"/>
    <cellStyle name="Normal 42 2 3 2 2 3 2" xfId="13649" xr:uid="{00000000-0005-0000-0000-000011420000}"/>
    <cellStyle name="Normal 42 2 3 2 2 3 2 2" xfId="43980" xr:uid="{00000000-0005-0000-0000-000012420000}"/>
    <cellStyle name="Normal 42 2 3 2 2 3 2 3" xfId="28747" xr:uid="{00000000-0005-0000-0000-000013420000}"/>
    <cellStyle name="Normal 42 2 3 2 2 3 3" xfId="8629" xr:uid="{00000000-0005-0000-0000-000014420000}"/>
    <cellStyle name="Normal 42 2 3 2 2 3 3 2" xfId="38963" xr:uid="{00000000-0005-0000-0000-000015420000}"/>
    <cellStyle name="Normal 42 2 3 2 2 3 3 3" xfId="23730" xr:uid="{00000000-0005-0000-0000-000016420000}"/>
    <cellStyle name="Normal 42 2 3 2 2 3 4" xfId="33950" xr:uid="{00000000-0005-0000-0000-000017420000}"/>
    <cellStyle name="Normal 42 2 3 2 2 3 5" xfId="18717" xr:uid="{00000000-0005-0000-0000-000018420000}"/>
    <cellStyle name="Normal 42 2 3 2 2 4" xfId="5268" xr:uid="{00000000-0005-0000-0000-000019420000}"/>
    <cellStyle name="Normal 42 2 3 2 2 4 2" xfId="15320" xr:uid="{00000000-0005-0000-0000-00001A420000}"/>
    <cellStyle name="Normal 42 2 3 2 2 4 2 2" xfId="45651" xr:uid="{00000000-0005-0000-0000-00001B420000}"/>
    <cellStyle name="Normal 42 2 3 2 2 4 2 3" xfId="30418" xr:uid="{00000000-0005-0000-0000-00001C420000}"/>
    <cellStyle name="Normal 42 2 3 2 2 4 3" xfId="10300" xr:uid="{00000000-0005-0000-0000-00001D420000}"/>
    <cellStyle name="Normal 42 2 3 2 2 4 3 2" xfId="40634" xr:uid="{00000000-0005-0000-0000-00001E420000}"/>
    <cellStyle name="Normal 42 2 3 2 2 4 3 3" xfId="25401" xr:uid="{00000000-0005-0000-0000-00001F420000}"/>
    <cellStyle name="Normal 42 2 3 2 2 4 4" xfId="35621" xr:uid="{00000000-0005-0000-0000-000020420000}"/>
    <cellStyle name="Normal 42 2 3 2 2 4 5" xfId="20388" xr:uid="{00000000-0005-0000-0000-000021420000}"/>
    <cellStyle name="Normal 42 2 3 2 2 5" xfId="11978" xr:uid="{00000000-0005-0000-0000-000022420000}"/>
    <cellStyle name="Normal 42 2 3 2 2 5 2" xfId="42309" xr:uid="{00000000-0005-0000-0000-000023420000}"/>
    <cellStyle name="Normal 42 2 3 2 2 5 3" xfId="27076" xr:uid="{00000000-0005-0000-0000-000024420000}"/>
    <cellStyle name="Normal 42 2 3 2 2 6" xfId="6957" xr:uid="{00000000-0005-0000-0000-000025420000}"/>
    <cellStyle name="Normal 42 2 3 2 2 6 2" xfId="37292" xr:uid="{00000000-0005-0000-0000-000026420000}"/>
    <cellStyle name="Normal 42 2 3 2 2 6 3" xfId="22059" xr:uid="{00000000-0005-0000-0000-000027420000}"/>
    <cellStyle name="Normal 42 2 3 2 2 7" xfId="32280" xr:uid="{00000000-0005-0000-0000-000028420000}"/>
    <cellStyle name="Normal 42 2 3 2 2 8" xfId="17046" xr:uid="{00000000-0005-0000-0000-000029420000}"/>
    <cellStyle name="Normal 42 2 3 2 3" xfId="2304" xr:uid="{00000000-0005-0000-0000-00002A420000}"/>
    <cellStyle name="Normal 42 2 3 2 3 2" xfId="3994" xr:uid="{00000000-0005-0000-0000-00002B420000}"/>
    <cellStyle name="Normal 42 2 3 2 3 2 2" xfId="14067" xr:uid="{00000000-0005-0000-0000-00002C420000}"/>
    <cellStyle name="Normal 42 2 3 2 3 2 2 2" xfId="44398" xr:uid="{00000000-0005-0000-0000-00002D420000}"/>
    <cellStyle name="Normal 42 2 3 2 3 2 2 3" xfId="29165" xr:uid="{00000000-0005-0000-0000-00002E420000}"/>
    <cellStyle name="Normal 42 2 3 2 3 2 3" xfId="9047" xr:uid="{00000000-0005-0000-0000-00002F420000}"/>
    <cellStyle name="Normal 42 2 3 2 3 2 3 2" xfId="39381" xr:uid="{00000000-0005-0000-0000-000030420000}"/>
    <cellStyle name="Normal 42 2 3 2 3 2 3 3" xfId="24148" xr:uid="{00000000-0005-0000-0000-000031420000}"/>
    <cellStyle name="Normal 42 2 3 2 3 2 4" xfId="34368" xr:uid="{00000000-0005-0000-0000-000032420000}"/>
    <cellStyle name="Normal 42 2 3 2 3 2 5" xfId="19135" xr:uid="{00000000-0005-0000-0000-000033420000}"/>
    <cellStyle name="Normal 42 2 3 2 3 3" xfId="5686" xr:uid="{00000000-0005-0000-0000-000034420000}"/>
    <cellStyle name="Normal 42 2 3 2 3 3 2" xfId="15738" xr:uid="{00000000-0005-0000-0000-000035420000}"/>
    <cellStyle name="Normal 42 2 3 2 3 3 2 2" xfId="46069" xr:uid="{00000000-0005-0000-0000-000036420000}"/>
    <cellStyle name="Normal 42 2 3 2 3 3 2 3" xfId="30836" xr:uid="{00000000-0005-0000-0000-000037420000}"/>
    <cellStyle name="Normal 42 2 3 2 3 3 3" xfId="10718" xr:uid="{00000000-0005-0000-0000-000038420000}"/>
    <cellStyle name="Normal 42 2 3 2 3 3 3 2" xfId="41052" xr:uid="{00000000-0005-0000-0000-000039420000}"/>
    <cellStyle name="Normal 42 2 3 2 3 3 3 3" xfId="25819" xr:uid="{00000000-0005-0000-0000-00003A420000}"/>
    <cellStyle name="Normal 42 2 3 2 3 3 4" xfId="36039" xr:uid="{00000000-0005-0000-0000-00003B420000}"/>
    <cellStyle name="Normal 42 2 3 2 3 3 5" xfId="20806" xr:uid="{00000000-0005-0000-0000-00003C420000}"/>
    <cellStyle name="Normal 42 2 3 2 3 4" xfId="12396" xr:uid="{00000000-0005-0000-0000-00003D420000}"/>
    <cellStyle name="Normal 42 2 3 2 3 4 2" xfId="42727" xr:uid="{00000000-0005-0000-0000-00003E420000}"/>
    <cellStyle name="Normal 42 2 3 2 3 4 3" xfId="27494" xr:uid="{00000000-0005-0000-0000-00003F420000}"/>
    <cellStyle name="Normal 42 2 3 2 3 5" xfId="7375" xr:uid="{00000000-0005-0000-0000-000040420000}"/>
    <cellStyle name="Normal 42 2 3 2 3 5 2" xfId="37710" xr:uid="{00000000-0005-0000-0000-000041420000}"/>
    <cellStyle name="Normal 42 2 3 2 3 5 3" xfId="22477" xr:uid="{00000000-0005-0000-0000-000042420000}"/>
    <cellStyle name="Normal 42 2 3 2 3 6" xfId="32698" xr:uid="{00000000-0005-0000-0000-000043420000}"/>
    <cellStyle name="Normal 42 2 3 2 3 7" xfId="17464" xr:uid="{00000000-0005-0000-0000-000044420000}"/>
    <cellStyle name="Normal 42 2 3 2 4" xfId="3157" xr:uid="{00000000-0005-0000-0000-000045420000}"/>
    <cellStyle name="Normal 42 2 3 2 4 2" xfId="13231" xr:uid="{00000000-0005-0000-0000-000046420000}"/>
    <cellStyle name="Normal 42 2 3 2 4 2 2" xfId="43562" xr:uid="{00000000-0005-0000-0000-000047420000}"/>
    <cellStyle name="Normal 42 2 3 2 4 2 3" xfId="28329" xr:uid="{00000000-0005-0000-0000-000048420000}"/>
    <cellStyle name="Normal 42 2 3 2 4 3" xfId="8211" xr:uid="{00000000-0005-0000-0000-000049420000}"/>
    <cellStyle name="Normal 42 2 3 2 4 3 2" xfId="38545" xr:uid="{00000000-0005-0000-0000-00004A420000}"/>
    <cellStyle name="Normal 42 2 3 2 4 3 3" xfId="23312" xr:uid="{00000000-0005-0000-0000-00004B420000}"/>
    <cellStyle name="Normal 42 2 3 2 4 4" xfId="33532" xr:uid="{00000000-0005-0000-0000-00004C420000}"/>
    <cellStyle name="Normal 42 2 3 2 4 5" xfId="18299" xr:uid="{00000000-0005-0000-0000-00004D420000}"/>
    <cellStyle name="Normal 42 2 3 2 5" xfId="4850" xr:uid="{00000000-0005-0000-0000-00004E420000}"/>
    <cellStyle name="Normal 42 2 3 2 5 2" xfId="14902" xr:uid="{00000000-0005-0000-0000-00004F420000}"/>
    <cellStyle name="Normal 42 2 3 2 5 2 2" xfId="45233" xr:uid="{00000000-0005-0000-0000-000050420000}"/>
    <cellStyle name="Normal 42 2 3 2 5 2 3" xfId="30000" xr:uid="{00000000-0005-0000-0000-000051420000}"/>
    <cellStyle name="Normal 42 2 3 2 5 3" xfId="9882" xr:uid="{00000000-0005-0000-0000-000052420000}"/>
    <cellStyle name="Normal 42 2 3 2 5 3 2" xfId="40216" xr:uid="{00000000-0005-0000-0000-000053420000}"/>
    <cellStyle name="Normal 42 2 3 2 5 3 3" xfId="24983" xr:uid="{00000000-0005-0000-0000-000054420000}"/>
    <cellStyle name="Normal 42 2 3 2 5 4" xfId="35203" xr:uid="{00000000-0005-0000-0000-000055420000}"/>
    <cellStyle name="Normal 42 2 3 2 5 5" xfId="19970" xr:uid="{00000000-0005-0000-0000-000056420000}"/>
    <cellStyle name="Normal 42 2 3 2 6" xfId="11560" xr:uid="{00000000-0005-0000-0000-000057420000}"/>
    <cellStyle name="Normal 42 2 3 2 6 2" xfId="41891" xr:uid="{00000000-0005-0000-0000-000058420000}"/>
    <cellStyle name="Normal 42 2 3 2 6 3" xfId="26658" xr:uid="{00000000-0005-0000-0000-000059420000}"/>
    <cellStyle name="Normal 42 2 3 2 7" xfId="6539" xr:uid="{00000000-0005-0000-0000-00005A420000}"/>
    <cellStyle name="Normal 42 2 3 2 7 2" xfId="36874" xr:uid="{00000000-0005-0000-0000-00005B420000}"/>
    <cellStyle name="Normal 42 2 3 2 7 3" xfId="21641" xr:uid="{00000000-0005-0000-0000-00005C420000}"/>
    <cellStyle name="Normal 42 2 3 2 8" xfId="31862" xr:uid="{00000000-0005-0000-0000-00005D420000}"/>
    <cellStyle name="Normal 42 2 3 2 9" xfId="16628" xr:uid="{00000000-0005-0000-0000-00005E420000}"/>
    <cellStyle name="Normal 42 2 3 3" xfId="1675" xr:uid="{00000000-0005-0000-0000-00005F420000}"/>
    <cellStyle name="Normal 42 2 3 3 2" xfId="2514" xr:uid="{00000000-0005-0000-0000-000060420000}"/>
    <cellStyle name="Normal 42 2 3 3 2 2" xfId="4204" xr:uid="{00000000-0005-0000-0000-000061420000}"/>
    <cellStyle name="Normal 42 2 3 3 2 2 2" xfId="14277" xr:uid="{00000000-0005-0000-0000-000062420000}"/>
    <cellStyle name="Normal 42 2 3 3 2 2 2 2" xfId="44608" xr:uid="{00000000-0005-0000-0000-000063420000}"/>
    <cellStyle name="Normal 42 2 3 3 2 2 2 3" xfId="29375" xr:uid="{00000000-0005-0000-0000-000064420000}"/>
    <cellStyle name="Normal 42 2 3 3 2 2 3" xfId="9257" xr:uid="{00000000-0005-0000-0000-000065420000}"/>
    <cellStyle name="Normal 42 2 3 3 2 2 3 2" xfId="39591" xr:uid="{00000000-0005-0000-0000-000066420000}"/>
    <cellStyle name="Normal 42 2 3 3 2 2 3 3" xfId="24358" xr:uid="{00000000-0005-0000-0000-000067420000}"/>
    <cellStyle name="Normal 42 2 3 3 2 2 4" xfId="34578" xr:uid="{00000000-0005-0000-0000-000068420000}"/>
    <cellStyle name="Normal 42 2 3 3 2 2 5" xfId="19345" xr:uid="{00000000-0005-0000-0000-000069420000}"/>
    <cellStyle name="Normal 42 2 3 3 2 3" xfId="5896" xr:uid="{00000000-0005-0000-0000-00006A420000}"/>
    <cellStyle name="Normal 42 2 3 3 2 3 2" xfId="15948" xr:uid="{00000000-0005-0000-0000-00006B420000}"/>
    <cellStyle name="Normal 42 2 3 3 2 3 2 2" xfId="46279" xr:uid="{00000000-0005-0000-0000-00006C420000}"/>
    <cellStyle name="Normal 42 2 3 3 2 3 2 3" xfId="31046" xr:uid="{00000000-0005-0000-0000-00006D420000}"/>
    <cellStyle name="Normal 42 2 3 3 2 3 3" xfId="10928" xr:uid="{00000000-0005-0000-0000-00006E420000}"/>
    <cellStyle name="Normal 42 2 3 3 2 3 3 2" xfId="41262" xr:uid="{00000000-0005-0000-0000-00006F420000}"/>
    <cellStyle name="Normal 42 2 3 3 2 3 3 3" xfId="26029" xr:uid="{00000000-0005-0000-0000-000070420000}"/>
    <cellStyle name="Normal 42 2 3 3 2 3 4" xfId="36249" xr:uid="{00000000-0005-0000-0000-000071420000}"/>
    <cellStyle name="Normal 42 2 3 3 2 3 5" xfId="21016" xr:uid="{00000000-0005-0000-0000-000072420000}"/>
    <cellStyle name="Normal 42 2 3 3 2 4" xfId="12606" xr:uid="{00000000-0005-0000-0000-000073420000}"/>
    <cellStyle name="Normal 42 2 3 3 2 4 2" xfId="42937" xr:uid="{00000000-0005-0000-0000-000074420000}"/>
    <cellStyle name="Normal 42 2 3 3 2 4 3" xfId="27704" xr:uid="{00000000-0005-0000-0000-000075420000}"/>
    <cellStyle name="Normal 42 2 3 3 2 5" xfId="7585" xr:uid="{00000000-0005-0000-0000-000076420000}"/>
    <cellStyle name="Normal 42 2 3 3 2 5 2" xfId="37920" xr:uid="{00000000-0005-0000-0000-000077420000}"/>
    <cellStyle name="Normal 42 2 3 3 2 5 3" xfId="22687" xr:uid="{00000000-0005-0000-0000-000078420000}"/>
    <cellStyle name="Normal 42 2 3 3 2 6" xfId="32908" xr:uid="{00000000-0005-0000-0000-000079420000}"/>
    <cellStyle name="Normal 42 2 3 3 2 7" xfId="17674" xr:uid="{00000000-0005-0000-0000-00007A420000}"/>
    <cellStyle name="Normal 42 2 3 3 3" xfId="3367" xr:uid="{00000000-0005-0000-0000-00007B420000}"/>
    <cellStyle name="Normal 42 2 3 3 3 2" xfId="13441" xr:uid="{00000000-0005-0000-0000-00007C420000}"/>
    <cellStyle name="Normal 42 2 3 3 3 2 2" xfId="43772" xr:uid="{00000000-0005-0000-0000-00007D420000}"/>
    <cellStyle name="Normal 42 2 3 3 3 2 3" xfId="28539" xr:uid="{00000000-0005-0000-0000-00007E420000}"/>
    <cellStyle name="Normal 42 2 3 3 3 3" xfId="8421" xr:uid="{00000000-0005-0000-0000-00007F420000}"/>
    <cellStyle name="Normal 42 2 3 3 3 3 2" xfId="38755" xr:uid="{00000000-0005-0000-0000-000080420000}"/>
    <cellStyle name="Normal 42 2 3 3 3 3 3" xfId="23522" xr:uid="{00000000-0005-0000-0000-000081420000}"/>
    <cellStyle name="Normal 42 2 3 3 3 4" xfId="33742" xr:uid="{00000000-0005-0000-0000-000082420000}"/>
    <cellStyle name="Normal 42 2 3 3 3 5" xfId="18509" xr:uid="{00000000-0005-0000-0000-000083420000}"/>
    <cellStyle name="Normal 42 2 3 3 4" xfId="5060" xr:uid="{00000000-0005-0000-0000-000084420000}"/>
    <cellStyle name="Normal 42 2 3 3 4 2" xfId="15112" xr:uid="{00000000-0005-0000-0000-000085420000}"/>
    <cellStyle name="Normal 42 2 3 3 4 2 2" xfId="45443" xr:uid="{00000000-0005-0000-0000-000086420000}"/>
    <cellStyle name="Normal 42 2 3 3 4 2 3" xfId="30210" xr:uid="{00000000-0005-0000-0000-000087420000}"/>
    <cellStyle name="Normal 42 2 3 3 4 3" xfId="10092" xr:uid="{00000000-0005-0000-0000-000088420000}"/>
    <cellStyle name="Normal 42 2 3 3 4 3 2" xfId="40426" xr:uid="{00000000-0005-0000-0000-000089420000}"/>
    <cellStyle name="Normal 42 2 3 3 4 3 3" xfId="25193" xr:uid="{00000000-0005-0000-0000-00008A420000}"/>
    <cellStyle name="Normal 42 2 3 3 4 4" xfId="35413" xr:uid="{00000000-0005-0000-0000-00008B420000}"/>
    <cellStyle name="Normal 42 2 3 3 4 5" xfId="20180" xr:uid="{00000000-0005-0000-0000-00008C420000}"/>
    <cellStyle name="Normal 42 2 3 3 5" xfId="11770" xr:uid="{00000000-0005-0000-0000-00008D420000}"/>
    <cellStyle name="Normal 42 2 3 3 5 2" xfId="42101" xr:uid="{00000000-0005-0000-0000-00008E420000}"/>
    <cellStyle name="Normal 42 2 3 3 5 3" xfId="26868" xr:uid="{00000000-0005-0000-0000-00008F420000}"/>
    <cellStyle name="Normal 42 2 3 3 6" xfId="6749" xr:uid="{00000000-0005-0000-0000-000090420000}"/>
    <cellStyle name="Normal 42 2 3 3 6 2" xfId="37084" xr:uid="{00000000-0005-0000-0000-000091420000}"/>
    <cellStyle name="Normal 42 2 3 3 6 3" xfId="21851" xr:uid="{00000000-0005-0000-0000-000092420000}"/>
    <cellStyle name="Normal 42 2 3 3 7" xfId="32072" xr:uid="{00000000-0005-0000-0000-000093420000}"/>
    <cellStyle name="Normal 42 2 3 3 8" xfId="16838" xr:uid="{00000000-0005-0000-0000-000094420000}"/>
    <cellStyle name="Normal 42 2 3 4" xfId="2096" xr:uid="{00000000-0005-0000-0000-000095420000}"/>
    <cellStyle name="Normal 42 2 3 4 2" xfId="3786" xr:uid="{00000000-0005-0000-0000-000096420000}"/>
    <cellStyle name="Normal 42 2 3 4 2 2" xfId="13859" xr:uid="{00000000-0005-0000-0000-000097420000}"/>
    <cellStyle name="Normal 42 2 3 4 2 2 2" xfId="44190" xr:uid="{00000000-0005-0000-0000-000098420000}"/>
    <cellStyle name="Normal 42 2 3 4 2 2 3" xfId="28957" xr:uid="{00000000-0005-0000-0000-000099420000}"/>
    <cellStyle name="Normal 42 2 3 4 2 3" xfId="8839" xr:uid="{00000000-0005-0000-0000-00009A420000}"/>
    <cellStyle name="Normal 42 2 3 4 2 3 2" xfId="39173" xr:uid="{00000000-0005-0000-0000-00009B420000}"/>
    <cellStyle name="Normal 42 2 3 4 2 3 3" xfId="23940" xr:uid="{00000000-0005-0000-0000-00009C420000}"/>
    <cellStyle name="Normal 42 2 3 4 2 4" xfId="34160" xr:uid="{00000000-0005-0000-0000-00009D420000}"/>
    <cellStyle name="Normal 42 2 3 4 2 5" xfId="18927" xr:uid="{00000000-0005-0000-0000-00009E420000}"/>
    <cellStyle name="Normal 42 2 3 4 3" xfId="5478" xr:uid="{00000000-0005-0000-0000-00009F420000}"/>
    <cellStyle name="Normal 42 2 3 4 3 2" xfId="15530" xr:uid="{00000000-0005-0000-0000-0000A0420000}"/>
    <cellStyle name="Normal 42 2 3 4 3 2 2" xfId="45861" xr:uid="{00000000-0005-0000-0000-0000A1420000}"/>
    <cellStyle name="Normal 42 2 3 4 3 2 3" xfId="30628" xr:uid="{00000000-0005-0000-0000-0000A2420000}"/>
    <cellStyle name="Normal 42 2 3 4 3 3" xfId="10510" xr:uid="{00000000-0005-0000-0000-0000A3420000}"/>
    <cellStyle name="Normal 42 2 3 4 3 3 2" xfId="40844" xr:uid="{00000000-0005-0000-0000-0000A4420000}"/>
    <cellStyle name="Normal 42 2 3 4 3 3 3" xfId="25611" xr:uid="{00000000-0005-0000-0000-0000A5420000}"/>
    <cellStyle name="Normal 42 2 3 4 3 4" xfId="35831" xr:uid="{00000000-0005-0000-0000-0000A6420000}"/>
    <cellStyle name="Normal 42 2 3 4 3 5" xfId="20598" xr:uid="{00000000-0005-0000-0000-0000A7420000}"/>
    <cellStyle name="Normal 42 2 3 4 4" xfId="12188" xr:uid="{00000000-0005-0000-0000-0000A8420000}"/>
    <cellStyle name="Normal 42 2 3 4 4 2" xfId="42519" xr:uid="{00000000-0005-0000-0000-0000A9420000}"/>
    <cellStyle name="Normal 42 2 3 4 4 3" xfId="27286" xr:uid="{00000000-0005-0000-0000-0000AA420000}"/>
    <cellStyle name="Normal 42 2 3 4 5" xfId="7167" xr:uid="{00000000-0005-0000-0000-0000AB420000}"/>
    <cellStyle name="Normal 42 2 3 4 5 2" xfId="37502" xr:uid="{00000000-0005-0000-0000-0000AC420000}"/>
    <cellStyle name="Normal 42 2 3 4 5 3" xfId="22269" xr:uid="{00000000-0005-0000-0000-0000AD420000}"/>
    <cellStyle name="Normal 42 2 3 4 6" xfId="32490" xr:uid="{00000000-0005-0000-0000-0000AE420000}"/>
    <cellStyle name="Normal 42 2 3 4 7" xfId="17256" xr:uid="{00000000-0005-0000-0000-0000AF420000}"/>
    <cellStyle name="Normal 42 2 3 5" xfId="2949" xr:uid="{00000000-0005-0000-0000-0000B0420000}"/>
    <cellStyle name="Normal 42 2 3 5 2" xfId="13023" xr:uid="{00000000-0005-0000-0000-0000B1420000}"/>
    <cellStyle name="Normal 42 2 3 5 2 2" xfId="43354" xr:uid="{00000000-0005-0000-0000-0000B2420000}"/>
    <cellStyle name="Normal 42 2 3 5 2 3" xfId="28121" xr:uid="{00000000-0005-0000-0000-0000B3420000}"/>
    <cellStyle name="Normal 42 2 3 5 3" xfId="8003" xr:uid="{00000000-0005-0000-0000-0000B4420000}"/>
    <cellStyle name="Normal 42 2 3 5 3 2" xfId="38337" xr:uid="{00000000-0005-0000-0000-0000B5420000}"/>
    <cellStyle name="Normal 42 2 3 5 3 3" xfId="23104" xr:uid="{00000000-0005-0000-0000-0000B6420000}"/>
    <cellStyle name="Normal 42 2 3 5 4" xfId="33324" xr:uid="{00000000-0005-0000-0000-0000B7420000}"/>
    <cellStyle name="Normal 42 2 3 5 5" xfId="18091" xr:uid="{00000000-0005-0000-0000-0000B8420000}"/>
    <cellStyle name="Normal 42 2 3 6" xfId="4642" xr:uid="{00000000-0005-0000-0000-0000B9420000}"/>
    <cellStyle name="Normal 42 2 3 6 2" xfId="14694" xr:uid="{00000000-0005-0000-0000-0000BA420000}"/>
    <cellStyle name="Normal 42 2 3 6 2 2" xfId="45025" xr:uid="{00000000-0005-0000-0000-0000BB420000}"/>
    <cellStyle name="Normal 42 2 3 6 2 3" xfId="29792" xr:uid="{00000000-0005-0000-0000-0000BC420000}"/>
    <cellStyle name="Normal 42 2 3 6 3" xfId="9674" xr:uid="{00000000-0005-0000-0000-0000BD420000}"/>
    <cellStyle name="Normal 42 2 3 6 3 2" xfId="40008" xr:uid="{00000000-0005-0000-0000-0000BE420000}"/>
    <cellStyle name="Normal 42 2 3 6 3 3" xfId="24775" xr:uid="{00000000-0005-0000-0000-0000BF420000}"/>
    <cellStyle name="Normal 42 2 3 6 4" xfId="34995" xr:uid="{00000000-0005-0000-0000-0000C0420000}"/>
    <cellStyle name="Normal 42 2 3 6 5" xfId="19762" xr:uid="{00000000-0005-0000-0000-0000C1420000}"/>
    <cellStyle name="Normal 42 2 3 7" xfId="11352" xr:uid="{00000000-0005-0000-0000-0000C2420000}"/>
    <cellStyle name="Normal 42 2 3 7 2" xfId="41683" xr:uid="{00000000-0005-0000-0000-0000C3420000}"/>
    <cellStyle name="Normal 42 2 3 7 3" xfId="26450" xr:uid="{00000000-0005-0000-0000-0000C4420000}"/>
    <cellStyle name="Normal 42 2 3 8" xfId="6331" xr:uid="{00000000-0005-0000-0000-0000C5420000}"/>
    <cellStyle name="Normal 42 2 3 8 2" xfId="36666" xr:uid="{00000000-0005-0000-0000-0000C6420000}"/>
    <cellStyle name="Normal 42 2 3 8 3" xfId="21433" xr:uid="{00000000-0005-0000-0000-0000C7420000}"/>
    <cellStyle name="Normal 42 2 3 9" xfId="31655" xr:uid="{00000000-0005-0000-0000-0000C8420000}"/>
    <cellStyle name="Normal 42 2 4" xfId="1356" xr:uid="{00000000-0005-0000-0000-0000C9420000}"/>
    <cellStyle name="Normal 42 2 4 2" xfId="1779" xr:uid="{00000000-0005-0000-0000-0000CA420000}"/>
    <cellStyle name="Normal 42 2 4 2 2" xfId="2618" xr:uid="{00000000-0005-0000-0000-0000CB420000}"/>
    <cellStyle name="Normal 42 2 4 2 2 2" xfId="4308" xr:uid="{00000000-0005-0000-0000-0000CC420000}"/>
    <cellStyle name="Normal 42 2 4 2 2 2 2" xfId="14381" xr:uid="{00000000-0005-0000-0000-0000CD420000}"/>
    <cellStyle name="Normal 42 2 4 2 2 2 2 2" xfId="44712" xr:uid="{00000000-0005-0000-0000-0000CE420000}"/>
    <cellStyle name="Normal 42 2 4 2 2 2 2 3" xfId="29479" xr:uid="{00000000-0005-0000-0000-0000CF420000}"/>
    <cellStyle name="Normal 42 2 4 2 2 2 3" xfId="9361" xr:uid="{00000000-0005-0000-0000-0000D0420000}"/>
    <cellStyle name="Normal 42 2 4 2 2 2 3 2" xfId="39695" xr:uid="{00000000-0005-0000-0000-0000D1420000}"/>
    <cellStyle name="Normal 42 2 4 2 2 2 3 3" xfId="24462" xr:uid="{00000000-0005-0000-0000-0000D2420000}"/>
    <cellStyle name="Normal 42 2 4 2 2 2 4" xfId="34682" xr:uid="{00000000-0005-0000-0000-0000D3420000}"/>
    <cellStyle name="Normal 42 2 4 2 2 2 5" xfId="19449" xr:uid="{00000000-0005-0000-0000-0000D4420000}"/>
    <cellStyle name="Normal 42 2 4 2 2 3" xfId="6000" xr:uid="{00000000-0005-0000-0000-0000D5420000}"/>
    <cellStyle name="Normal 42 2 4 2 2 3 2" xfId="16052" xr:uid="{00000000-0005-0000-0000-0000D6420000}"/>
    <cellStyle name="Normal 42 2 4 2 2 3 2 2" xfId="46383" xr:uid="{00000000-0005-0000-0000-0000D7420000}"/>
    <cellStyle name="Normal 42 2 4 2 2 3 2 3" xfId="31150" xr:uid="{00000000-0005-0000-0000-0000D8420000}"/>
    <cellStyle name="Normal 42 2 4 2 2 3 3" xfId="11032" xr:uid="{00000000-0005-0000-0000-0000D9420000}"/>
    <cellStyle name="Normal 42 2 4 2 2 3 3 2" xfId="41366" xr:uid="{00000000-0005-0000-0000-0000DA420000}"/>
    <cellStyle name="Normal 42 2 4 2 2 3 3 3" xfId="26133" xr:uid="{00000000-0005-0000-0000-0000DB420000}"/>
    <cellStyle name="Normal 42 2 4 2 2 3 4" xfId="36353" xr:uid="{00000000-0005-0000-0000-0000DC420000}"/>
    <cellStyle name="Normal 42 2 4 2 2 3 5" xfId="21120" xr:uid="{00000000-0005-0000-0000-0000DD420000}"/>
    <cellStyle name="Normal 42 2 4 2 2 4" xfId="12710" xr:uid="{00000000-0005-0000-0000-0000DE420000}"/>
    <cellStyle name="Normal 42 2 4 2 2 4 2" xfId="43041" xr:uid="{00000000-0005-0000-0000-0000DF420000}"/>
    <cellStyle name="Normal 42 2 4 2 2 4 3" xfId="27808" xr:uid="{00000000-0005-0000-0000-0000E0420000}"/>
    <cellStyle name="Normal 42 2 4 2 2 5" xfId="7689" xr:uid="{00000000-0005-0000-0000-0000E1420000}"/>
    <cellStyle name="Normal 42 2 4 2 2 5 2" xfId="38024" xr:uid="{00000000-0005-0000-0000-0000E2420000}"/>
    <cellStyle name="Normal 42 2 4 2 2 5 3" xfId="22791" xr:uid="{00000000-0005-0000-0000-0000E3420000}"/>
    <cellStyle name="Normal 42 2 4 2 2 6" xfId="33012" xr:uid="{00000000-0005-0000-0000-0000E4420000}"/>
    <cellStyle name="Normal 42 2 4 2 2 7" xfId="17778" xr:uid="{00000000-0005-0000-0000-0000E5420000}"/>
    <cellStyle name="Normal 42 2 4 2 3" xfId="3471" xr:uid="{00000000-0005-0000-0000-0000E6420000}"/>
    <cellStyle name="Normal 42 2 4 2 3 2" xfId="13545" xr:uid="{00000000-0005-0000-0000-0000E7420000}"/>
    <cellStyle name="Normal 42 2 4 2 3 2 2" xfId="43876" xr:uid="{00000000-0005-0000-0000-0000E8420000}"/>
    <cellStyle name="Normal 42 2 4 2 3 2 3" xfId="28643" xr:uid="{00000000-0005-0000-0000-0000E9420000}"/>
    <cellStyle name="Normal 42 2 4 2 3 3" xfId="8525" xr:uid="{00000000-0005-0000-0000-0000EA420000}"/>
    <cellStyle name="Normal 42 2 4 2 3 3 2" xfId="38859" xr:uid="{00000000-0005-0000-0000-0000EB420000}"/>
    <cellStyle name="Normal 42 2 4 2 3 3 3" xfId="23626" xr:uid="{00000000-0005-0000-0000-0000EC420000}"/>
    <cellStyle name="Normal 42 2 4 2 3 4" xfId="33846" xr:uid="{00000000-0005-0000-0000-0000ED420000}"/>
    <cellStyle name="Normal 42 2 4 2 3 5" xfId="18613" xr:uid="{00000000-0005-0000-0000-0000EE420000}"/>
    <cellStyle name="Normal 42 2 4 2 4" xfId="5164" xr:uid="{00000000-0005-0000-0000-0000EF420000}"/>
    <cellStyle name="Normal 42 2 4 2 4 2" xfId="15216" xr:uid="{00000000-0005-0000-0000-0000F0420000}"/>
    <cellStyle name="Normal 42 2 4 2 4 2 2" xfId="45547" xr:uid="{00000000-0005-0000-0000-0000F1420000}"/>
    <cellStyle name="Normal 42 2 4 2 4 2 3" xfId="30314" xr:uid="{00000000-0005-0000-0000-0000F2420000}"/>
    <cellStyle name="Normal 42 2 4 2 4 3" xfId="10196" xr:uid="{00000000-0005-0000-0000-0000F3420000}"/>
    <cellStyle name="Normal 42 2 4 2 4 3 2" xfId="40530" xr:uid="{00000000-0005-0000-0000-0000F4420000}"/>
    <cellStyle name="Normal 42 2 4 2 4 3 3" xfId="25297" xr:uid="{00000000-0005-0000-0000-0000F5420000}"/>
    <cellStyle name="Normal 42 2 4 2 4 4" xfId="35517" xr:uid="{00000000-0005-0000-0000-0000F6420000}"/>
    <cellStyle name="Normal 42 2 4 2 4 5" xfId="20284" xr:uid="{00000000-0005-0000-0000-0000F7420000}"/>
    <cellStyle name="Normal 42 2 4 2 5" xfId="11874" xr:uid="{00000000-0005-0000-0000-0000F8420000}"/>
    <cellStyle name="Normal 42 2 4 2 5 2" xfId="42205" xr:uid="{00000000-0005-0000-0000-0000F9420000}"/>
    <cellStyle name="Normal 42 2 4 2 5 3" xfId="26972" xr:uid="{00000000-0005-0000-0000-0000FA420000}"/>
    <cellStyle name="Normal 42 2 4 2 6" xfId="6853" xr:uid="{00000000-0005-0000-0000-0000FB420000}"/>
    <cellStyle name="Normal 42 2 4 2 6 2" xfId="37188" xr:uid="{00000000-0005-0000-0000-0000FC420000}"/>
    <cellStyle name="Normal 42 2 4 2 6 3" xfId="21955" xr:uid="{00000000-0005-0000-0000-0000FD420000}"/>
    <cellStyle name="Normal 42 2 4 2 7" xfId="32176" xr:uid="{00000000-0005-0000-0000-0000FE420000}"/>
    <cellStyle name="Normal 42 2 4 2 8" xfId="16942" xr:uid="{00000000-0005-0000-0000-0000FF420000}"/>
    <cellStyle name="Normal 42 2 4 3" xfId="2200" xr:uid="{00000000-0005-0000-0000-000000430000}"/>
    <cellStyle name="Normal 42 2 4 3 2" xfId="3890" xr:uid="{00000000-0005-0000-0000-000001430000}"/>
    <cellStyle name="Normal 42 2 4 3 2 2" xfId="13963" xr:uid="{00000000-0005-0000-0000-000002430000}"/>
    <cellStyle name="Normal 42 2 4 3 2 2 2" xfId="44294" xr:uid="{00000000-0005-0000-0000-000003430000}"/>
    <cellStyle name="Normal 42 2 4 3 2 2 3" xfId="29061" xr:uid="{00000000-0005-0000-0000-000004430000}"/>
    <cellStyle name="Normal 42 2 4 3 2 3" xfId="8943" xr:uid="{00000000-0005-0000-0000-000005430000}"/>
    <cellStyle name="Normal 42 2 4 3 2 3 2" xfId="39277" xr:uid="{00000000-0005-0000-0000-000006430000}"/>
    <cellStyle name="Normal 42 2 4 3 2 3 3" xfId="24044" xr:uid="{00000000-0005-0000-0000-000007430000}"/>
    <cellStyle name="Normal 42 2 4 3 2 4" xfId="34264" xr:uid="{00000000-0005-0000-0000-000008430000}"/>
    <cellStyle name="Normal 42 2 4 3 2 5" xfId="19031" xr:uid="{00000000-0005-0000-0000-000009430000}"/>
    <cellStyle name="Normal 42 2 4 3 3" xfId="5582" xr:uid="{00000000-0005-0000-0000-00000A430000}"/>
    <cellStyle name="Normal 42 2 4 3 3 2" xfId="15634" xr:uid="{00000000-0005-0000-0000-00000B430000}"/>
    <cellStyle name="Normal 42 2 4 3 3 2 2" xfId="45965" xr:uid="{00000000-0005-0000-0000-00000C430000}"/>
    <cellStyle name="Normal 42 2 4 3 3 2 3" xfId="30732" xr:uid="{00000000-0005-0000-0000-00000D430000}"/>
    <cellStyle name="Normal 42 2 4 3 3 3" xfId="10614" xr:uid="{00000000-0005-0000-0000-00000E430000}"/>
    <cellStyle name="Normal 42 2 4 3 3 3 2" xfId="40948" xr:uid="{00000000-0005-0000-0000-00000F430000}"/>
    <cellStyle name="Normal 42 2 4 3 3 3 3" xfId="25715" xr:uid="{00000000-0005-0000-0000-000010430000}"/>
    <cellStyle name="Normal 42 2 4 3 3 4" xfId="35935" xr:uid="{00000000-0005-0000-0000-000011430000}"/>
    <cellStyle name="Normal 42 2 4 3 3 5" xfId="20702" xr:uid="{00000000-0005-0000-0000-000012430000}"/>
    <cellStyle name="Normal 42 2 4 3 4" xfId="12292" xr:uid="{00000000-0005-0000-0000-000013430000}"/>
    <cellStyle name="Normal 42 2 4 3 4 2" xfId="42623" xr:uid="{00000000-0005-0000-0000-000014430000}"/>
    <cellStyle name="Normal 42 2 4 3 4 3" xfId="27390" xr:uid="{00000000-0005-0000-0000-000015430000}"/>
    <cellStyle name="Normal 42 2 4 3 5" xfId="7271" xr:uid="{00000000-0005-0000-0000-000016430000}"/>
    <cellStyle name="Normal 42 2 4 3 5 2" xfId="37606" xr:uid="{00000000-0005-0000-0000-000017430000}"/>
    <cellStyle name="Normal 42 2 4 3 5 3" xfId="22373" xr:uid="{00000000-0005-0000-0000-000018430000}"/>
    <cellStyle name="Normal 42 2 4 3 6" xfId="32594" xr:uid="{00000000-0005-0000-0000-000019430000}"/>
    <cellStyle name="Normal 42 2 4 3 7" xfId="17360" xr:uid="{00000000-0005-0000-0000-00001A430000}"/>
    <cellStyle name="Normal 42 2 4 4" xfId="3053" xr:uid="{00000000-0005-0000-0000-00001B430000}"/>
    <cellStyle name="Normal 42 2 4 4 2" xfId="13127" xr:uid="{00000000-0005-0000-0000-00001C430000}"/>
    <cellStyle name="Normal 42 2 4 4 2 2" xfId="43458" xr:uid="{00000000-0005-0000-0000-00001D430000}"/>
    <cellStyle name="Normal 42 2 4 4 2 3" xfId="28225" xr:uid="{00000000-0005-0000-0000-00001E430000}"/>
    <cellStyle name="Normal 42 2 4 4 3" xfId="8107" xr:uid="{00000000-0005-0000-0000-00001F430000}"/>
    <cellStyle name="Normal 42 2 4 4 3 2" xfId="38441" xr:uid="{00000000-0005-0000-0000-000020430000}"/>
    <cellStyle name="Normal 42 2 4 4 3 3" xfId="23208" xr:uid="{00000000-0005-0000-0000-000021430000}"/>
    <cellStyle name="Normal 42 2 4 4 4" xfId="33428" xr:uid="{00000000-0005-0000-0000-000022430000}"/>
    <cellStyle name="Normal 42 2 4 4 5" xfId="18195" xr:uid="{00000000-0005-0000-0000-000023430000}"/>
    <cellStyle name="Normal 42 2 4 5" xfId="4746" xr:uid="{00000000-0005-0000-0000-000024430000}"/>
    <cellStyle name="Normal 42 2 4 5 2" xfId="14798" xr:uid="{00000000-0005-0000-0000-000025430000}"/>
    <cellStyle name="Normal 42 2 4 5 2 2" xfId="45129" xr:uid="{00000000-0005-0000-0000-000026430000}"/>
    <cellStyle name="Normal 42 2 4 5 2 3" xfId="29896" xr:uid="{00000000-0005-0000-0000-000027430000}"/>
    <cellStyle name="Normal 42 2 4 5 3" xfId="9778" xr:uid="{00000000-0005-0000-0000-000028430000}"/>
    <cellStyle name="Normal 42 2 4 5 3 2" xfId="40112" xr:uid="{00000000-0005-0000-0000-000029430000}"/>
    <cellStyle name="Normal 42 2 4 5 3 3" xfId="24879" xr:uid="{00000000-0005-0000-0000-00002A430000}"/>
    <cellStyle name="Normal 42 2 4 5 4" xfId="35099" xr:uid="{00000000-0005-0000-0000-00002B430000}"/>
    <cellStyle name="Normal 42 2 4 5 5" xfId="19866" xr:uid="{00000000-0005-0000-0000-00002C430000}"/>
    <cellStyle name="Normal 42 2 4 6" xfId="11456" xr:uid="{00000000-0005-0000-0000-00002D430000}"/>
    <cellStyle name="Normal 42 2 4 6 2" xfId="41787" xr:uid="{00000000-0005-0000-0000-00002E430000}"/>
    <cellStyle name="Normal 42 2 4 6 3" xfId="26554" xr:uid="{00000000-0005-0000-0000-00002F430000}"/>
    <cellStyle name="Normal 42 2 4 7" xfId="6435" xr:uid="{00000000-0005-0000-0000-000030430000}"/>
    <cellStyle name="Normal 42 2 4 7 2" xfId="36770" xr:uid="{00000000-0005-0000-0000-000031430000}"/>
    <cellStyle name="Normal 42 2 4 7 3" xfId="21537" xr:uid="{00000000-0005-0000-0000-000032430000}"/>
    <cellStyle name="Normal 42 2 4 8" xfId="31758" xr:uid="{00000000-0005-0000-0000-000033430000}"/>
    <cellStyle name="Normal 42 2 4 9" xfId="16524" xr:uid="{00000000-0005-0000-0000-000034430000}"/>
    <cellStyle name="Normal 42 2 5" xfId="1569" xr:uid="{00000000-0005-0000-0000-000035430000}"/>
    <cellStyle name="Normal 42 2 5 2" xfId="2410" xr:uid="{00000000-0005-0000-0000-000036430000}"/>
    <cellStyle name="Normal 42 2 5 2 2" xfId="4100" xr:uid="{00000000-0005-0000-0000-000037430000}"/>
    <cellStyle name="Normal 42 2 5 2 2 2" xfId="14173" xr:uid="{00000000-0005-0000-0000-000038430000}"/>
    <cellStyle name="Normal 42 2 5 2 2 2 2" xfId="44504" xr:uid="{00000000-0005-0000-0000-000039430000}"/>
    <cellStyle name="Normal 42 2 5 2 2 2 3" xfId="29271" xr:uid="{00000000-0005-0000-0000-00003A430000}"/>
    <cellStyle name="Normal 42 2 5 2 2 3" xfId="9153" xr:uid="{00000000-0005-0000-0000-00003B430000}"/>
    <cellStyle name="Normal 42 2 5 2 2 3 2" xfId="39487" xr:uid="{00000000-0005-0000-0000-00003C430000}"/>
    <cellStyle name="Normal 42 2 5 2 2 3 3" xfId="24254" xr:uid="{00000000-0005-0000-0000-00003D430000}"/>
    <cellStyle name="Normal 42 2 5 2 2 4" xfId="34474" xr:uid="{00000000-0005-0000-0000-00003E430000}"/>
    <cellStyle name="Normal 42 2 5 2 2 5" xfId="19241" xr:uid="{00000000-0005-0000-0000-00003F430000}"/>
    <cellStyle name="Normal 42 2 5 2 3" xfId="5792" xr:uid="{00000000-0005-0000-0000-000040430000}"/>
    <cellStyle name="Normal 42 2 5 2 3 2" xfId="15844" xr:uid="{00000000-0005-0000-0000-000041430000}"/>
    <cellStyle name="Normal 42 2 5 2 3 2 2" xfId="46175" xr:uid="{00000000-0005-0000-0000-000042430000}"/>
    <cellStyle name="Normal 42 2 5 2 3 2 3" xfId="30942" xr:uid="{00000000-0005-0000-0000-000043430000}"/>
    <cellStyle name="Normal 42 2 5 2 3 3" xfId="10824" xr:uid="{00000000-0005-0000-0000-000044430000}"/>
    <cellStyle name="Normal 42 2 5 2 3 3 2" xfId="41158" xr:uid="{00000000-0005-0000-0000-000045430000}"/>
    <cellStyle name="Normal 42 2 5 2 3 3 3" xfId="25925" xr:uid="{00000000-0005-0000-0000-000046430000}"/>
    <cellStyle name="Normal 42 2 5 2 3 4" xfId="36145" xr:uid="{00000000-0005-0000-0000-000047430000}"/>
    <cellStyle name="Normal 42 2 5 2 3 5" xfId="20912" xr:uid="{00000000-0005-0000-0000-000048430000}"/>
    <cellStyle name="Normal 42 2 5 2 4" xfId="12502" xr:uid="{00000000-0005-0000-0000-000049430000}"/>
    <cellStyle name="Normal 42 2 5 2 4 2" xfId="42833" xr:uid="{00000000-0005-0000-0000-00004A430000}"/>
    <cellStyle name="Normal 42 2 5 2 4 3" xfId="27600" xr:uid="{00000000-0005-0000-0000-00004B430000}"/>
    <cellStyle name="Normal 42 2 5 2 5" xfId="7481" xr:uid="{00000000-0005-0000-0000-00004C430000}"/>
    <cellStyle name="Normal 42 2 5 2 5 2" xfId="37816" xr:uid="{00000000-0005-0000-0000-00004D430000}"/>
    <cellStyle name="Normal 42 2 5 2 5 3" xfId="22583" xr:uid="{00000000-0005-0000-0000-00004E430000}"/>
    <cellStyle name="Normal 42 2 5 2 6" xfId="32804" xr:uid="{00000000-0005-0000-0000-00004F430000}"/>
    <cellStyle name="Normal 42 2 5 2 7" xfId="17570" xr:uid="{00000000-0005-0000-0000-000050430000}"/>
    <cellStyle name="Normal 42 2 5 3" xfId="3263" xr:uid="{00000000-0005-0000-0000-000051430000}"/>
    <cellStyle name="Normal 42 2 5 3 2" xfId="13337" xr:uid="{00000000-0005-0000-0000-000052430000}"/>
    <cellStyle name="Normal 42 2 5 3 2 2" xfId="43668" xr:uid="{00000000-0005-0000-0000-000053430000}"/>
    <cellStyle name="Normal 42 2 5 3 2 3" xfId="28435" xr:uid="{00000000-0005-0000-0000-000054430000}"/>
    <cellStyle name="Normal 42 2 5 3 3" xfId="8317" xr:uid="{00000000-0005-0000-0000-000055430000}"/>
    <cellStyle name="Normal 42 2 5 3 3 2" xfId="38651" xr:uid="{00000000-0005-0000-0000-000056430000}"/>
    <cellStyle name="Normal 42 2 5 3 3 3" xfId="23418" xr:uid="{00000000-0005-0000-0000-000057430000}"/>
    <cellStyle name="Normal 42 2 5 3 4" xfId="33638" xr:uid="{00000000-0005-0000-0000-000058430000}"/>
    <cellStyle name="Normal 42 2 5 3 5" xfId="18405" xr:uid="{00000000-0005-0000-0000-000059430000}"/>
    <cellStyle name="Normal 42 2 5 4" xfId="4956" xr:uid="{00000000-0005-0000-0000-00005A430000}"/>
    <cellStyle name="Normal 42 2 5 4 2" xfId="15008" xr:uid="{00000000-0005-0000-0000-00005B430000}"/>
    <cellStyle name="Normal 42 2 5 4 2 2" xfId="45339" xr:uid="{00000000-0005-0000-0000-00005C430000}"/>
    <cellStyle name="Normal 42 2 5 4 2 3" xfId="30106" xr:uid="{00000000-0005-0000-0000-00005D430000}"/>
    <cellStyle name="Normal 42 2 5 4 3" xfId="9988" xr:uid="{00000000-0005-0000-0000-00005E430000}"/>
    <cellStyle name="Normal 42 2 5 4 3 2" xfId="40322" xr:uid="{00000000-0005-0000-0000-00005F430000}"/>
    <cellStyle name="Normal 42 2 5 4 3 3" xfId="25089" xr:uid="{00000000-0005-0000-0000-000060430000}"/>
    <cellStyle name="Normal 42 2 5 4 4" xfId="35309" xr:uid="{00000000-0005-0000-0000-000061430000}"/>
    <cellStyle name="Normal 42 2 5 4 5" xfId="20076" xr:uid="{00000000-0005-0000-0000-000062430000}"/>
    <cellStyle name="Normal 42 2 5 5" xfId="11666" xr:uid="{00000000-0005-0000-0000-000063430000}"/>
    <cellStyle name="Normal 42 2 5 5 2" xfId="41997" xr:uid="{00000000-0005-0000-0000-000064430000}"/>
    <cellStyle name="Normal 42 2 5 5 3" xfId="26764" xr:uid="{00000000-0005-0000-0000-000065430000}"/>
    <cellStyle name="Normal 42 2 5 6" xfId="6645" xr:uid="{00000000-0005-0000-0000-000066430000}"/>
    <cellStyle name="Normal 42 2 5 6 2" xfId="36980" xr:uid="{00000000-0005-0000-0000-000067430000}"/>
    <cellStyle name="Normal 42 2 5 6 3" xfId="21747" xr:uid="{00000000-0005-0000-0000-000068430000}"/>
    <cellStyle name="Normal 42 2 5 7" xfId="31968" xr:uid="{00000000-0005-0000-0000-000069430000}"/>
    <cellStyle name="Normal 42 2 5 8" xfId="16734" xr:uid="{00000000-0005-0000-0000-00006A430000}"/>
    <cellStyle name="Normal 42 2 6" xfId="1990" xr:uid="{00000000-0005-0000-0000-00006B430000}"/>
    <cellStyle name="Normal 42 2 6 2" xfId="3682" xr:uid="{00000000-0005-0000-0000-00006C430000}"/>
    <cellStyle name="Normal 42 2 6 2 2" xfId="13755" xr:uid="{00000000-0005-0000-0000-00006D430000}"/>
    <cellStyle name="Normal 42 2 6 2 2 2" xfId="44086" xr:uid="{00000000-0005-0000-0000-00006E430000}"/>
    <cellStyle name="Normal 42 2 6 2 2 3" xfId="28853" xr:uid="{00000000-0005-0000-0000-00006F430000}"/>
    <cellStyle name="Normal 42 2 6 2 3" xfId="8735" xr:uid="{00000000-0005-0000-0000-000070430000}"/>
    <cellStyle name="Normal 42 2 6 2 3 2" xfId="39069" xr:uid="{00000000-0005-0000-0000-000071430000}"/>
    <cellStyle name="Normal 42 2 6 2 3 3" xfId="23836" xr:uid="{00000000-0005-0000-0000-000072430000}"/>
    <cellStyle name="Normal 42 2 6 2 4" xfId="34056" xr:uid="{00000000-0005-0000-0000-000073430000}"/>
    <cellStyle name="Normal 42 2 6 2 5" xfId="18823" xr:uid="{00000000-0005-0000-0000-000074430000}"/>
    <cellStyle name="Normal 42 2 6 3" xfId="5374" xr:uid="{00000000-0005-0000-0000-000075430000}"/>
    <cellStyle name="Normal 42 2 6 3 2" xfId="15426" xr:uid="{00000000-0005-0000-0000-000076430000}"/>
    <cellStyle name="Normal 42 2 6 3 2 2" xfId="45757" xr:uid="{00000000-0005-0000-0000-000077430000}"/>
    <cellStyle name="Normal 42 2 6 3 2 3" xfId="30524" xr:uid="{00000000-0005-0000-0000-000078430000}"/>
    <cellStyle name="Normal 42 2 6 3 3" xfId="10406" xr:uid="{00000000-0005-0000-0000-000079430000}"/>
    <cellStyle name="Normal 42 2 6 3 3 2" xfId="40740" xr:uid="{00000000-0005-0000-0000-00007A430000}"/>
    <cellStyle name="Normal 42 2 6 3 3 3" xfId="25507" xr:uid="{00000000-0005-0000-0000-00007B430000}"/>
    <cellStyle name="Normal 42 2 6 3 4" xfId="35727" xr:uid="{00000000-0005-0000-0000-00007C430000}"/>
    <cellStyle name="Normal 42 2 6 3 5" xfId="20494" xr:uid="{00000000-0005-0000-0000-00007D430000}"/>
    <cellStyle name="Normal 42 2 6 4" xfId="12084" xr:uid="{00000000-0005-0000-0000-00007E430000}"/>
    <cellStyle name="Normal 42 2 6 4 2" xfId="42415" xr:uid="{00000000-0005-0000-0000-00007F430000}"/>
    <cellStyle name="Normal 42 2 6 4 3" xfId="27182" xr:uid="{00000000-0005-0000-0000-000080430000}"/>
    <cellStyle name="Normal 42 2 6 5" xfId="7063" xr:uid="{00000000-0005-0000-0000-000081430000}"/>
    <cellStyle name="Normal 42 2 6 5 2" xfId="37398" xr:uid="{00000000-0005-0000-0000-000082430000}"/>
    <cellStyle name="Normal 42 2 6 5 3" xfId="22165" xr:uid="{00000000-0005-0000-0000-000083430000}"/>
    <cellStyle name="Normal 42 2 6 6" xfId="32386" xr:uid="{00000000-0005-0000-0000-000084430000}"/>
    <cellStyle name="Normal 42 2 6 7" xfId="17152" xr:uid="{00000000-0005-0000-0000-000085430000}"/>
    <cellStyle name="Normal 42 2 7" xfId="2841" xr:uid="{00000000-0005-0000-0000-000086430000}"/>
    <cellStyle name="Normal 42 2 7 2" xfId="12919" xr:uid="{00000000-0005-0000-0000-000087430000}"/>
    <cellStyle name="Normal 42 2 7 2 2" xfId="43250" xr:uid="{00000000-0005-0000-0000-000088430000}"/>
    <cellStyle name="Normal 42 2 7 2 3" xfId="28017" xr:uid="{00000000-0005-0000-0000-000089430000}"/>
    <cellStyle name="Normal 42 2 7 3" xfId="7899" xr:uid="{00000000-0005-0000-0000-00008A430000}"/>
    <cellStyle name="Normal 42 2 7 3 2" xfId="38233" xr:uid="{00000000-0005-0000-0000-00008B430000}"/>
    <cellStyle name="Normal 42 2 7 3 3" xfId="23000" xr:uid="{00000000-0005-0000-0000-00008C430000}"/>
    <cellStyle name="Normal 42 2 7 4" xfId="33220" xr:uid="{00000000-0005-0000-0000-00008D430000}"/>
    <cellStyle name="Normal 42 2 7 5" xfId="17987" xr:uid="{00000000-0005-0000-0000-00008E430000}"/>
    <cellStyle name="Normal 42 2 8" xfId="4535" xr:uid="{00000000-0005-0000-0000-00008F430000}"/>
    <cellStyle name="Normal 42 2 8 2" xfId="14590" xr:uid="{00000000-0005-0000-0000-000090430000}"/>
    <cellStyle name="Normal 42 2 8 2 2" xfId="44921" xr:uid="{00000000-0005-0000-0000-000091430000}"/>
    <cellStyle name="Normal 42 2 8 2 3" xfId="29688" xr:uid="{00000000-0005-0000-0000-000092430000}"/>
    <cellStyle name="Normal 42 2 8 3" xfId="9570" xr:uid="{00000000-0005-0000-0000-000093430000}"/>
    <cellStyle name="Normal 42 2 8 3 2" xfId="39904" xr:uid="{00000000-0005-0000-0000-000094430000}"/>
    <cellStyle name="Normal 42 2 8 3 3" xfId="24671" xr:uid="{00000000-0005-0000-0000-000095430000}"/>
    <cellStyle name="Normal 42 2 8 4" xfId="34891" xr:uid="{00000000-0005-0000-0000-000096430000}"/>
    <cellStyle name="Normal 42 2 8 5" xfId="19658" xr:uid="{00000000-0005-0000-0000-000097430000}"/>
    <cellStyle name="Normal 42 2 9" xfId="11246" xr:uid="{00000000-0005-0000-0000-000098430000}"/>
    <cellStyle name="Normal 42 2 9 2" xfId="41579" xr:uid="{00000000-0005-0000-0000-000099430000}"/>
    <cellStyle name="Normal 42 2 9 3" xfId="26346" xr:uid="{00000000-0005-0000-0000-00009A430000}"/>
    <cellStyle name="Normal 43" xfId="174" xr:uid="{00000000-0005-0000-0000-00009B430000}"/>
    <cellStyle name="Normal 43 2" xfId="863" xr:uid="{00000000-0005-0000-0000-00009C430000}"/>
    <cellStyle name="Normal 43 2 10" xfId="6226" xr:uid="{00000000-0005-0000-0000-00009D430000}"/>
    <cellStyle name="Normal 43 2 10 2" xfId="36563" xr:uid="{00000000-0005-0000-0000-00009E430000}"/>
    <cellStyle name="Normal 43 2 10 3" xfId="21330" xr:uid="{00000000-0005-0000-0000-00009F430000}"/>
    <cellStyle name="Normal 43 2 11" xfId="31554" xr:uid="{00000000-0005-0000-0000-0000A0430000}"/>
    <cellStyle name="Normal 43 2 12" xfId="16315" xr:uid="{00000000-0005-0000-0000-0000A1430000}"/>
    <cellStyle name="Normal 43 2 2" xfId="1190" xr:uid="{00000000-0005-0000-0000-0000A2430000}"/>
    <cellStyle name="Normal 43 2 2 10" xfId="31606" xr:uid="{00000000-0005-0000-0000-0000A3430000}"/>
    <cellStyle name="Normal 43 2 2 11" xfId="16369" xr:uid="{00000000-0005-0000-0000-0000A4430000}"/>
    <cellStyle name="Normal 43 2 2 2" xfId="1298" xr:uid="{00000000-0005-0000-0000-0000A5430000}"/>
    <cellStyle name="Normal 43 2 2 2 10" xfId="16473" xr:uid="{00000000-0005-0000-0000-0000A6430000}"/>
    <cellStyle name="Normal 43 2 2 2 2" xfId="1515" xr:uid="{00000000-0005-0000-0000-0000A7430000}"/>
    <cellStyle name="Normal 43 2 2 2 2 2" xfId="1936" xr:uid="{00000000-0005-0000-0000-0000A8430000}"/>
    <cellStyle name="Normal 43 2 2 2 2 2 2" xfId="2775" xr:uid="{00000000-0005-0000-0000-0000A9430000}"/>
    <cellStyle name="Normal 43 2 2 2 2 2 2 2" xfId="4465" xr:uid="{00000000-0005-0000-0000-0000AA430000}"/>
    <cellStyle name="Normal 43 2 2 2 2 2 2 2 2" xfId="14538" xr:uid="{00000000-0005-0000-0000-0000AB430000}"/>
    <cellStyle name="Normal 43 2 2 2 2 2 2 2 2 2" xfId="44869" xr:uid="{00000000-0005-0000-0000-0000AC430000}"/>
    <cellStyle name="Normal 43 2 2 2 2 2 2 2 2 3" xfId="29636" xr:uid="{00000000-0005-0000-0000-0000AD430000}"/>
    <cellStyle name="Normal 43 2 2 2 2 2 2 2 3" xfId="9518" xr:uid="{00000000-0005-0000-0000-0000AE430000}"/>
    <cellStyle name="Normal 43 2 2 2 2 2 2 2 3 2" xfId="39852" xr:uid="{00000000-0005-0000-0000-0000AF430000}"/>
    <cellStyle name="Normal 43 2 2 2 2 2 2 2 3 3" xfId="24619" xr:uid="{00000000-0005-0000-0000-0000B0430000}"/>
    <cellStyle name="Normal 43 2 2 2 2 2 2 2 4" xfId="34839" xr:uid="{00000000-0005-0000-0000-0000B1430000}"/>
    <cellStyle name="Normal 43 2 2 2 2 2 2 2 5" xfId="19606" xr:uid="{00000000-0005-0000-0000-0000B2430000}"/>
    <cellStyle name="Normal 43 2 2 2 2 2 2 3" xfId="6157" xr:uid="{00000000-0005-0000-0000-0000B3430000}"/>
    <cellStyle name="Normal 43 2 2 2 2 2 2 3 2" xfId="16209" xr:uid="{00000000-0005-0000-0000-0000B4430000}"/>
    <cellStyle name="Normal 43 2 2 2 2 2 2 3 2 2" xfId="46540" xr:uid="{00000000-0005-0000-0000-0000B5430000}"/>
    <cellStyle name="Normal 43 2 2 2 2 2 2 3 2 3" xfId="31307" xr:uid="{00000000-0005-0000-0000-0000B6430000}"/>
    <cellStyle name="Normal 43 2 2 2 2 2 2 3 3" xfId="11189" xr:uid="{00000000-0005-0000-0000-0000B7430000}"/>
    <cellStyle name="Normal 43 2 2 2 2 2 2 3 3 2" xfId="41523" xr:uid="{00000000-0005-0000-0000-0000B8430000}"/>
    <cellStyle name="Normal 43 2 2 2 2 2 2 3 3 3" xfId="26290" xr:uid="{00000000-0005-0000-0000-0000B9430000}"/>
    <cellStyle name="Normal 43 2 2 2 2 2 2 3 4" xfId="36510" xr:uid="{00000000-0005-0000-0000-0000BA430000}"/>
    <cellStyle name="Normal 43 2 2 2 2 2 2 3 5" xfId="21277" xr:uid="{00000000-0005-0000-0000-0000BB430000}"/>
    <cellStyle name="Normal 43 2 2 2 2 2 2 4" xfId="12867" xr:uid="{00000000-0005-0000-0000-0000BC430000}"/>
    <cellStyle name="Normal 43 2 2 2 2 2 2 4 2" xfId="43198" xr:uid="{00000000-0005-0000-0000-0000BD430000}"/>
    <cellStyle name="Normal 43 2 2 2 2 2 2 4 3" xfId="27965" xr:uid="{00000000-0005-0000-0000-0000BE430000}"/>
    <cellStyle name="Normal 43 2 2 2 2 2 2 5" xfId="7846" xr:uid="{00000000-0005-0000-0000-0000BF430000}"/>
    <cellStyle name="Normal 43 2 2 2 2 2 2 5 2" xfId="38181" xr:uid="{00000000-0005-0000-0000-0000C0430000}"/>
    <cellStyle name="Normal 43 2 2 2 2 2 2 5 3" xfId="22948" xr:uid="{00000000-0005-0000-0000-0000C1430000}"/>
    <cellStyle name="Normal 43 2 2 2 2 2 2 6" xfId="33169" xr:uid="{00000000-0005-0000-0000-0000C2430000}"/>
    <cellStyle name="Normal 43 2 2 2 2 2 2 7" xfId="17935" xr:uid="{00000000-0005-0000-0000-0000C3430000}"/>
    <cellStyle name="Normal 43 2 2 2 2 2 3" xfId="3628" xr:uid="{00000000-0005-0000-0000-0000C4430000}"/>
    <cellStyle name="Normal 43 2 2 2 2 2 3 2" xfId="13702" xr:uid="{00000000-0005-0000-0000-0000C5430000}"/>
    <cellStyle name="Normal 43 2 2 2 2 2 3 2 2" xfId="44033" xr:uid="{00000000-0005-0000-0000-0000C6430000}"/>
    <cellStyle name="Normal 43 2 2 2 2 2 3 2 3" xfId="28800" xr:uid="{00000000-0005-0000-0000-0000C7430000}"/>
    <cellStyle name="Normal 43 2 2 2 2 2 3 3" xfId="8682" xr:uid="{00000000-0005-0000-0000-0000C8430000}"/>
    <cellStyle name="Normal 43 2 2 2 2 2 3 3 2" xfId="39016" xr:uid="{00000000-0005-0000-0000-0000C9430000}"/>
    <cellStyle name="Normal 43 2 2 2 2 2 3 3 3" xfId="23783" xr:uid="{00000000-0005-0000-0000-0000CA430000}"/>
    <cellStyle name="Normal 43 2 2 2 2 2 3 4" xfId="34003" xr:uid="{00000000-0005-0000-0000-0000CB430000}"/>
    <cellStyle name="Normal 43 2 2 2 2 2 3 5" xfId="18770" xr:uid="{00000000-0005-0000-0000-0000CC430000}"/>
    <cellStyle name="Normal 43 2 2 2 2 2 4" xfId="5321" xr:uid="{00000000-0005-0000-0000-0000CD430000}"/>
    <cellStyle name="Normal 43 2 2 2 2 2 4 2" xfId="15373" xr:uid="{00000000-0005-0000-0000-0000CE430000}"/>
    <cellStyle name="Normal 43 2 2 2 2 2 4 2 2" xfId="45704" xr:uid="{00000000-0005-0000-0000-0000CF430000}"/>
    <cellStyle name="Normal 43 2 2 2 2 2 4 2 3" xfId="30471" xr:uid="{00000000-0005-0000-0000-0000D0430000}"/>
    <cellStyle name="Normal 43 2 2 2 2 2 4 3" xfId="10353" xr:uid="{00000000-0005-0000-0000-0000D1430000}"/>
    <cellStyle name="Normal 43 2 2 2 2 2 4 3 2" xfId="40687" xr:uid="{00000000-0005-0000-0000-0000D2430000}"/>
    <cellStyle name="Normal 43 2 2 2 2 2 4 3 3" xfId="25454" xr:uid="{00000000-0005-0000-0000-0000D3430000}"/>
    <cellStyle name="Normal 43 2 2 2 2 2 4 4" xfId="35674" xr:uid="{00000000-0005-0000-0000-0000D4430000}"/>
    <cellStyle name="Normal 43 2 2 2 2 2 4 5" xfId="20441" xr:uid="{00000000-0005-0000-0000-0000D5430000}"/>
    <cellStyle name="Normal 43 2 2 2 2 2 5" xfId="12031" xr:uid="{00000000-0005-0000-0000-0000D6430000}"/>
    <cellStyle name="Normal 43 2 2 2 2 2 5 2" xfId="42362" xr:uid="{00000000-0005-0000-0000-0000D7430000}"/>
    <cellStyle name="Normal 43 2 2 2 2 2 5 3" xfId="27129" xr:uid="{00000000-0005-0000-0000-0000D8430000}"/>
    <cellStyle name="Normal 43 2 2 2 2 2 6" xfId="7010" xr:uid="{00000000-0005-0000-0000-0000D9430000}"/>
    <cellStyle name="Normal 43 2 2 2 2 2 6 2" xfId="37345" xr:uid="{00000000-0005-0000-0000-0000DA430000}"/>
    <cellStyle name="Normal 43 2 2 2 2 2 6 3" xfId="22112" xr:uid="{00000000-0005-0000-0000-0000DB430000}"/>
    <cellStyle name="Normal 43 2 2 2 2 2 7" xfId="32333" xr:uid="{00000000-0005-0000-0000-0000DC430000}"/>
    <cellStyle name="Normal 43 2 2 2 2 2 8" xfId="17099" xr:uid="{00000000-0005-0000-0000-0000DD430000}"/>
    <cellStyle name="Normal 43 2 2 2 2 3" xfId="2357" xr:uid="{00000000-0005-0000-0000-0000DE430000}"/>
    <cellStyle name="Normal 43 2 2 2 2 3 2" xfId="4047" xr:uid="{00000000-0005-0000-0000-0000DF430000}"/>
    <cellStyle name="Normal 43 2 2 2 2 3 2 2" xfId="14120" xr:uid="{00000000-0005-0000-0000-0000E0430000}"/>
    <cellStyle name="Normal 43 2 2 2 2 3 2 2 2" xfId="44451" xr:uid="{00000000-0005-0000-0000-0000E1430000}"/>
    <cellStyle name="Normal 43 2 2 2 2 3 2 2 3" xfId="29218" xr:uid="{00000000-0005-0000-0000-0000E2430000}"/>
    <cellStyle name="Normal 43 2 2 2 2 3 2 3" xfId="9100" xr:uid="{00000000-0005-0000-0000-0000E3430000}"/>
    <cellStyle name="Normal 43 2 2 2 2 3 2 3 2" xfId="39434" xr:uid="{00000000-0005-0000-0000-0000E4430000}"/>
    <cellStyle name="Normal 43 2 2 2 2 3 2 3 3" xfId="24201" xr:uid="{00000000-0005-0000-0000-0000E5430000}"/>
    <cellStyle name="Normal 43 2 2 2 2 3 2 4" xfId="34421" xr:uid="{00000000-0005-0000-0000-0000E6430000}"/>
    <cellStyle name="Normal 43 2 2 2 2 3 2 5" xfId="19188" xr:uid="{00000000-0005-0000-0000-0000E7430000}"/>
    <cellStyle name="Normal 43 2 2 2 2 3 3" xfId="5739" xr:uid="{00000000-0005-0000-0000-0000E8430000}"/>
    <cellStyle name="Normal 43 2 2 2 2 3 3 2" xfId="15791" xr:uid="{00000000-0005-0000-0000-0000E9430000}"/>
    <cellStyle name="Normal 43 2 2 2 2 3 3 2 2" xfId="46122" xr:uid="{00000000-0005-0000-0000-0000EA430000}"/>
    <cellStyle name="Normal 43 2 2 2 2 3 3 2 3" xfId="30889" xr:uid="{00000000-0005-0000-0000-0000EB430000}"/>
    <cellStyle name="Normal 43 2 2 2 2 3 3 3" xfId="10771" xr:uid="{00000000-0005-0000-0000-0000EC430000}"/>
    <cellStyle name="Normal 43 2 2 2 2 3 3 3 2" xfId="41105" xr:uid="{00000000-0005-0000-0000-0000ED430000}"/>
    <cellStyle name="Normal 43 2 2 2 2 3 3 3 3" xfId="25872" xr:uid="{00000000-0005-0000-0000-0000EE430000}"/>
    <cellStyle name="Normal 43 2 2 2 2 3 3 4" xfId="36092" xr:uid="{00000000-0005-0000-0000-0000EF430000}"/>
    <cellStyle name="Normal 43 2 2 2 2 3 3 5" xfId="20859" xr:uid="{00000000-0005-0000-0000-0000F0430000}"/>
    <cellStyle name="Normal 43 2 2 2 2 3 4" xfId="12449" xr:uid="{00000000-0005-0000-0000-0000F1430000}"/>
    <cellStyle name="Normal 43 2 2 2 2 3 4 2" xfId="42780" xr:uid="{00000000-0005-0000-0000-0000F2430000}"/>
    <cellStyle name="Normal 43 2 2 2 2 3 4 3" xfId="27547" xr:uid="{00000000-0005-0000-0000-0000F3430000}"/>
    <cellStyle name="Normal 43 2 2 2 2 3 5" xfId="7428" xr:uid="{00000000-0005-0000-0000-0000F4430000}"/>
    <cellStyle name="Normal 43 2 2 2 2 3 5 2" xfId="37763" xr:uid="{00000000-0005-0000-0000-0000F5430000}"/>
    <cellStyle name="Normal 43 2 2 2 2 3 5 3" xfId="22530" xr:uid="{00000000-0005-0000-0000-0000F6430000}"/>
    <cellStyle name="Normal 43 2 2 2 2 3 6" xfId="32751" xr:uid="{00000000-0005-0000-0000-0000F7430000}"/>
    <cellStyle name="Normal 43 2 2 2 2 3 7" xfId="17517" xr:uid="{00000000-0005-0000-0000-0000F8430000}"/>
    <cellStyle name="Normal 43 2 2 2 2 4" xfId="3210" xr:uid="{00000000-0005-0000-0000-0000F9430000}"/>
    <cellStyle name="Normal 43 2 2 2 2 4 2" xfId="13284" xr:uid="{00000000-0005-0000-0000-0000FA430000}"/>
    <cellStyle name="Normal 43 2 2 2 2 4 2 2" xfId="43615" xr:uid="{00000000-0005-0000-0000-0000FB430000}"/>
    <cellStyle name="Normal 43 2 2 2 2 4 2 3" xfId="28382" xr:uid="{00000000-0005-0000-0000-0000FC430000}"/>
    <cellStyle name="Normal 43 2 2 2 2 4 3" xfId="8264" xr:uid="{00000000-0005-0000-0000-0000FD430000}"/>
    <cellStyle name="Normal 43 2 2 2 2 4 3 2" xfId="38598" xr:uid="{00000000-0005-0000-0000-0000FE430000}"/>
    <cellStyle name="Normal 43 2 2 2 2 4 3 3" xfId="23365" xr:uid="{00000000-0005-0000-0000-0000FF430000}"/>
    <cellStyle name="Normal 43 2 2 2 2 4 4" xfId="33585" xr:uid="{00000000-0005-0000-0000-000000440000}"/>
    <cellStyle name="Normal 43 2 2 2 2 4 5" xfId="18352" xr:uid="{00000000-0005-0000-0000-000001440000}"/>
    <cellStyle name="Normal 43 2 2 2 2 5" xfId="4903" xr:uid="{00000000-0005-0000-0000-000002440000}"/>
    <cellStyle name="Normal 43 2 2 2 2 5 2" xfId="14955" xr:uid="{00000000-0005-0000-0000-000003440000}"/>
    <cellStyle name="Normal 43 2 2 2 2 5 2 2" xfId="45286" xr:uid="{00000000-0005-0000-0000-000004440000}"/>
    <cellStyle name="Normal 43 2 2 2 2 5 2 3" xfId="30053" xr:uid="{00000000-0005-0000-0000-000005440000}"/>
    <cellStyle name="Normal 43 2 2 2 2 5 3" xfId="9935" xr:uid="{00000000-0005-0000-0000-000006440000}"/>
    <cellStyle name="Normal 43 2 2 2 2 5 3 2" xfId="40269" xr:uid="{00000000-0005-0000-0000-000007440000}"/>
    <cellStyle name="Normal 43 2 2 2 2 5 3 3" xfId="25036" xr:uid="{00000000-0005-0000-0000-000008440000}"/>
    <cellStyle name="Normal 43 2 2 2 2 5 4" xfId="35256" xr:uid="{00000000-0005-0000-0000-000009440000}"/>
    <cellStyle name="Normal 43 2 2 2 2 5 5" xfId="20023" xr:uid="{00000000-0005-0000-0000-00000A440000}"/>
    <cellStyle name="Normal 43 2 2 2 2 6" xfId="11613" xr:uid="{00000000-0005-0000-0000-00000B440000}"/>
    <cellStyle name="Normal 43 2 2 2 2 6 2" xfId="41944" xr:uid="{00000000-0005-0000-0000-00000C440000}"/>
    <cellStyle name="Normal 43 2 2 2 2 6 3" xfId="26711" xr:uid="{00000000-0005-0000-0000-00000D440000}"/>
    <cellStyle name="Normal 43 2 2 2 2 7" xfId="6592" xr:uid="{00000000-0005-0000-0000-00000E440000}"/>
    <cellStyle name="Normal 43 2 2 2 2 7 2" xfId="36927" xr:uid="{00000000-0005-0000-0000-00000F440000}"/>
    <cellStyle name="Normal 43 2 2 2 2 7 3" xfId="21694" xr:uid="{00000000-0005-0000-0000-000010440000}"/>
    <cellStyle name="Normal 43 2 2 2 2 8" xfId="31915" xr:uid="{00000000-0005-0000-0000-000011440000}"/>
    <cellStyle name="Normal 43 2 2 2 2 9" xfId="16681" xr:uid="{00000000-0005-0000-0000-000012440000}"/>
    <cellStyle name="Normal 43 2 2 2 3" xfId="1728" xr:uid="{00000000-0005-0000-0000-000013440000}"/>
    <cellStyle name="Normal 43 2 2 2 3 2" xfId="2567" xr:uid="{00000000-0005-0000-0000-000014440000}"/>
    <cellStyle name="Normal 43 2 2 2 3 2 2" xfId="4257" xr:uid="{00000000-0005-0000-0000-000015440000}"/>
    <cellStyle name="Normal 43 2 2 2 3 2 2 2" xfId="14330" xr:uid="{00000000-0005-0000-0000-000016440000}"/>
    <cellStyle name="Normal 43 2 2 2 3 2 2 2 2" xfId="44661" xr:uid="{00000000-0005-0000-0000-000017440000}"/>
    <cellStyle name="Normal 43 2 2 2 3 2 2 2 3" xfId="29428" xr:uid="{00000000-0005-0000-0000-000018440000}"/>
    <cellStyle name="Normal 43 2 2 2 3 2 2 3" xfId="9310" xr:uid="{00000000-0005-0000-0000-000019440000}"/>
    <cellStyle name="Normal 43 2 2 2 3 2 2 3 2" xfId="39644" xr:uid="{00000000-0005-0000-0000-00001A440000}"/>
    <cellStyle name="Normal 43 2 2 2 3 2 2 3 3" xfId="24411" xr:uid="{00000000-0005-0000-0000-00001B440000}"/>
    <cellStyle name="Normal 43 2 2 2 3 2 2 4" xfId="34631" xr:uid="{00000000-0005-0000-0000-00001C440000}"/>
    <cellStyle name="Normal 43 2 2 2 3 2 2 5" xfId="19398" xr:uid="{00000000-0005-0000-0000-00001D440000}"/>
    <cellStyle name="Normal 43 2 2 2 3 2 3" xfId="5949" xr:uid="{00000000-0005-0000-0000-00001E440000}"/>
    <cellStyle name="Normal 43 2 2 2 3 2 3 2" xfId="16001" xr:uid="{00000000-0005-0000-0000-00001F440000}"/>
    <cellStyle name="Normal 43 2 2 2 3 2 3 2 2" xfId="46332" xr:uid="{00000000-0005-0000-0000-000020440000}"/>
    <cellStyle name="Normal 43 2 2 2 3 2 3 2 3" xfId="31099" xr:uid="{00000000-0005-0000-0000-000021440000}"/>
    <cellStyle name="Normal 43 2 2 2 3 2 3 3" xfId="10981" xr:uid="{00000000-0005-0000-0000-000022440000}"/>
    <cellStyle name="Normal 43 2 2 2 3 2 3 3 2" xfId="41315" xr:uid="{00000000-0005-0000-0000-000023440000}"/>
    <cellStyle name="Normal 43 2 2 2 3 2 3 3 3" xfId="26082" xr:uid="{00000000-0005-0000-0000-000024440000}"/>
    <cellStyle name="Normal 43 2 2 2 3 2 3 4" xfId="36302" xr:uid="{00000000-0005-0000-0000-000025440000}"/>
    <cellStyle name="Normal 43 2 2 2 3 2 3 5" xfId="21069" xr:uid="{00000000-0005-0000-0000-000026440000}"/>
    <cellStyle name="Normal 43 2 2 2 3 2 4" xfId="12659" xr:uid="{00000000-0005-0000-0000-000027440000}"/>
    <cellStyle name="Normal 43 2 2 2 3 2 4 2" xfId="42990" xr:uid="{00000000-0005-0000-0000-000028440000}"/>
    <cellStyle name="Normal 43 2 2 2 3 2 4 3" xfId="27757" xr:uid="{00000000-0005-0000-0000-000029440000}"/>
    <cellStyle name="Normal 43 2 2 2 3 2 5" xfId="7638" xr:uid="{00000000-0005-0000-0000-00002A440000}"/>
    <cellStyle name="Normal 43 2 2 2 3 2 5 2" xfId="37973" xr:uid="{00000000-0005-0000-0000-00002B440000}"/>
    <cellStyle name="Normal 43 2 2 2 3 2 5 3" xfId="22740" xr:uid="{00000000-0005-0000-0000-00002C440000}"/>
    <cellStyle name="Normal 43 2 2 2 3 2 6" xfId="32961" xr:uid="{00000000-0005-0000-0000-00002D440000}"/>
    <cellStyle name="Normal 43 2 2 2 3 2 7" xfId="17727" xr:uid="{00000000-0005-0000-0000-00002E440000}"/>
    <cellStyle name="Normal 43 2 2 2 3 3" xfId="3420" xr:uid="{00000000-0005-0000-0000-00002F440000}"/>
    <cellStyle name="Normal 43 2 2 2 3 3 2" xfId="13494" xr:uid="{00000000-0005-0000-0000-000030440000}"/>
    <cellStyle name="Normal 43 2 2 2 3 3 2 2" xfId="43825" xr:uid="{00000000-0005-0000-0000-000031440000}"/>
    <cellStyle name="Normal 43 2 2 2 3 3 2 3" xfId="28592" xr:uid="{00000000-0005-0000-0000-000032440000}"/>
    <cellStyle name="Normal 43 2 2 2 3 3 3" xfId="8474" xr:uid="{00000000-0005-0000-0000-000033440000}"/>
    <cellStyle name="Normal 43 2 2 2 3 3 3 2" xfId="38808" xr:uid="{00000000-0005-0000-0000-000034440000}"/>
    <cellStyle name="Normal 43 2 2 2 3 3 3 3" xfId="23575" xr:uid="{00000000-0005-0000-0000-000035440000}"/>
    <cellStyle name="Normal 43 2 2 2 3 3 4" xfId="33795" xr:uid="{00000000-0005-0000-0000-000036440000}"/>
    <cellStyle name="Normal 43 2 2 2 3 3 5" xfId="18562" xr:uid="{00000000-0005-0000-0000-000037440000}"/>
    <cellStyle name="Normal 43 2 2 2 3 4" xfId="5113" xr:uid="{00000000-0005-0000-0000-000038440000}"/>
    <cellStyle name="Normal 43 2 2 2 3 4 2" xfId="15165" xr:uid="{00000000-0005-0000-0000-000039440000}"/>
    <cellStyle name="Normal 43 2 2 2 3 4 2 2" xfId="45496" xr:uid="{00000000-0005-0000-0000-00003A440000}"/>
    <cellStyle name="Normal 43 2 2 2 3 4 2 3" xfId="30263" xr:uid="{00000000-0005-0000-0000-00003B440000}"/>
    <cellStyle name="Normal 43 2 2 2 3 4 3" xfId="10145" xr:uid="{00000000-0005-0000-0000-00003C440000}"/>
    <cellStyle name="Normal 43 2 2 2 3 4 3 2" xfId="40479" xr:uid="{00000000-0005-0000-0000-00003D440000}"/>
    <cellStyle name="Normal 43 2 2 2 3 4 3 3" xfId="25246" xr:uid="{00000000-0005-0000-0000-00003E440000}"/>
    <cellStyle name="Normal 43 2 2 2 3 4 4" xfId="35466" xr:uid="{00000000-0005-0000-0000-00003F440000}"/>
    <cellStyle name="Normal 43 2 2 2 3 4 5" xfId="20233" xr:uid="{00000000-0005-0000-0000-000040440000}"/>
    <cellStyle name="Normal 43 2 2 2 3 5" xfId="11823" xr:uid="{00000000-0005-0000-0000-000041440000}"/>
    <cellStyle name="Normal 43 2 2 2 3 5 2" xfId="42154" xr:uid="{00000000-0005-0000-0000-000042440000}"/>
    <cellStyle name="Normal 43 2 2 2 3 5 3" xfId="26921" xr:uid="{00000000-0005-0000-0000-000043440000}"/>
    <cellStyle name="Normal 43 2 2 2 3 6" xfId="6802" xr:uid="{00000000-0005-0000-0000-000044440000}"/>
    <cellStyle name="Normal 43 2 2 2 3 6 2" xfId="37137" xr:uid="{00000000-0005-0000-0000-000045440000}"/>
    <cellStyle name="Normal 43 2 2 2 3 6 3" xfId="21904" xr:uid="{00000000-0005-0000-0000-000046440000}"/>
    <cellStyle name="Normal 43 2 2 2 3 7" xfId="32125" xr:uid="{00000000-0005-0000-0000-000047440000}"/>
    <cellStyle name="Normal 43 2 2 2 3 8" xfId="16891" xr:uid="{00000000-0005-0000-0000-000048440000}"/>
    <cellStyle name="Normal 43 2 2 2 4" xfId="2149" xr:uid="{00000000-0005-0000-0000-000049440000}"/>
    <cellStyle name="Normal 43 2 2 2 4 2" xfId="3839" xr:uid="{00000000-0005-0000-0000-00004A440000}"/>
    <cellStyle name="Normal 43 2 2 2 4 2 2" xfId="13912" xr:uid="{00000000-0005-0000-0000-00004B440000}"/>
    <cellStyle name="Normal 43 2 2 2 4 2 2 2" xfId="44243" xr:uid="{00000000-0005-0000-0000-00004C440000}"/>
    <cellStyle name="Normal 43 2 2 2 4 2 2 3" xfId="29010" xr:uid="{00000000-0005-0000-0000-00004D440000}"/>
    <cellStyle name="Normal 43 2 2 2 4 2 3" xfId="8892" xr:uid="{00000000-0005-0000-0000-00004E440000}"/>
    <cellStyle name="Normal 43 2 2 2 4 2 3 2" xfId="39226" xr:uid="{00000000-0005-0000-0000-00004F440000}"/>
    <cellStyle name="Normal 43 2 2 2 4 2 3 3" xfId="23993" xr:uid="{00000000-0005-0000-0000-000050440000}"/>
    <cellStyle name="Normal 43 2 2 2 4 2 4" xfId="34213" xr:uid="{00000000-0005-0000-0000-000051440000}"/>
    <cellStyle name="Normal 43 2 2 2 4 2 5" xfId="18980" xr:uid="{00000000-0005-0000-0000-000052440000}"/>
    <cellStyle name="Normal 43 2 2 2 4 3" xfId="5531" xr:uid="{00000000-0005-0000-0000-000053440000}"/>
    <cellStyle name="Normal 43 2 2 2 4 3 2" xfId="15583" xr:uid="{00000000-0005-0000-0000-000054440000}"/>
    <cellStyle name="Normal 43 2 2 2 4 3 2 2" xfId="45914" xr:uid="{00000000-0005-0000-0000-000055440000}"/>
    <cellStyle name="Normal 43 2 2 2 4 3 2 3" xfId="30681" xr:uid="{00000000-0005-0000-0000-000056440000}"/>
    <cellStyle name="Normal 43 2 2 2 4 3 3" xfId="10563" xr:uid="{00000000-0005-0000-0000-000057440000}"/>
    <cellStyle name="Normal 43 2 2 2 4 3 3 2" xfId="40897" xr:uid="{00000000-0005-0000-0000-000058440000}"/>
    <cellStyle name="Normal 43 2 2 2 4 3 3 3" xfId="25664" xr:uid="{00000000-0005-0000-0000-000059440000}"/>
    <cellStyle name="Normal 43 2 2 2 4 3 4" xfId="35884" xr:uid="{00000000-0005-0000-0000-00005A440000}"/>
    <cellStyle name="Normal 43 2 2 2 4 3 5" xfId="20651" xr:uid="{00000000-0005-0000-0000-00005B440000}"/>
    <cellStyle name="Normal 43 2 2 2 4 4" xfId="12241" xr:uid="{00000000-0005-0000-0000-00005C440000}"/>
    <cellStyle name="Normal 43 2 2 2 4 4 2" xfId="42572" xr:uid="{00000000-0005-0000-0000-00005D440000}"/>
    <cellStyle name="Normal 43 2 2 2 4 4 3" xfId="27339" xr:uid="{00000000-0005-0000-0000-00005E440000}"/>
    <cellStyle name="Normal 43 2 2 2 4 5" xfId="7220" xr:uid="{00000000-0005-0000-0000-00005F440000}"/>
    <cellStyle name="Normal 43 2 2 2 4 5 2" xfId="37555" xr:uid="{00000000-0005-0000-0000-000060440000}"/>
    <cellStyle name="Normal 43 2 2 2 4 5 3" xfId="22322" xr:uid="{00000000-0005-0000-0000-000061440000}"/>
    <cellStyle name="Normal 43 2 2 2 4 6" xfId="32543" xr:uid="{00000000-0005-0000-0000-000062440000}"/>
    <cellStyle name="Normal 43 2 2 2 4 7" xfId="17309" xr:uid="{00000000-0005-0000-0000-000063440000}"/>
    <cellStyle name="Normal 43 2 2 2 5" xfId="3002" xr:uid="{00000000-0005-0000-0000-000064440000}"/>
    <cellStyle name="Normal 43 2 2 2 5 2" xfId="13076" xr:uid="{00000000-0005-0000-0000-000065440000}"/>
    <cellStyle name="Normal 43 2 2 2 5 2 2" xfId="43407" xr:uid="{00000000-0005-0000-0000-000066440000}"/>
    <cellStyle name="Normal 43 2 2 2 5 2 3" xfId="28174" xr:uid="{00000000-0005-0000-0000-000067440000}"/>
    <cellStyle name="Normal 43 2 2 2 5 3" xfId="8056" xr:uid="{00000000-0005-0000-0000-000068440000}"/>
    <cellStyle name="Normal 43 2 2 2 5 3 2" xfId="38390" xr:uid="{00000000-0005-0000-0000-000069440000}"/>
    <cellStyle name="Normal 43 2 2 2 5 3 3" xfId="23157" xr:uid="{00000000-0005-0000-0000-00006A440000}"/>
    <cellStyle name="Normal 43 2 2 2 5 4" xfId="33377" xr:uid="{00000000-0005-0000-0000-00006B440000}"/>
    <cellStyle name="Normal 43 2 2 2 5 5" xfId="18144" xr:uid="{00000000-0005-0000-0000-00006C440000}"/>
    <cellStyle name="Normal 43 2 2 2 6" xfId="4695" xr:uid="{00000000-0005-0000-0000-00006D440000}"/>
    <cellStyle name="Normal 43 2 2 2 6 2" xfId="14747" xr:uid="{00000000-0005-0000-0000-00006E440000}"/>
    <cellStyle name="Normal 43 2 2 2 6 2 2" xfId="45078" xr:uid="{00000000-0005-0000-0000-00006F440000}"/>
    <cellStyle name="Normal 43 2 2 2 6 2 3" xfId="29845" xr:uid="{00000000-0005-0000-0000-000070440000}"/>
    <cellStyle name="Normal 43 2 2 2 6 3" xfId="9727" xr:uid="{00000000-0005-0000-0000-000071440000}"/>
    <cellStyle name="Normal 43 2 2 2 6 3 2" xfId="40061" xr:uid="{00000000-0005-0000-0000-000072440000}"/>
    <cellStyle name="Normal 43 2 2 2 6 3 3" xfId="24828" xr:uid="{00000000-0005-0000-0000-000073440000}"/>
    <cellStyle name="Normal 43 2 2 2 6 4" xfId="35048" xr:uid="{00000000-0005-0000-0000-000074440000}"/>
    <cellStyle name="Normal 43 2 2 2 6 5" xfId="19815" xr:uid="{00000000-0005-0000-0000-000075440000}"/>
    <cellStyle name="Normal 43 2 2 2 7" xfId="11405" xr:uid="{00000000-0005-0000-0000-000076440000}"/>
    <cellStyle name="Normal 43 2 2 2 7 2" xfId="41736" xr:uid="{00000000-0005-0000-0000-000077440000}"/>
    <cellStyle name="Normal 43 2 2 2 7 3" xfId="26503" xr:uid="{00000000-0005-0000-0000-000078440000}"/>
    <cellStyle name="Normal 43 2 2 2 8" xfId="6384" xr:uid="{00000000-0005-0000-0000-000079440000}"/>
    <cellStyle name="Normal 43 2 2 2 8 2" xfId="36719" xr:uid="{00000000-0005-0000-0000-00007A440000}"/>
    <cellStyle name="Normal 43 2 2 2 8 3" xfId="21486" xr:uid="{00000000-0005-0000-0000-00007B440000}"/>
    <cellStyle name="Normal 43 2 2 2 9" xfId="31707" xr:uid="{00000000-0005-0000-0000-00007C440000}"/>
    <cellStyle name="Normal 43 2 2 3" xfId="1411" xr:uid="{00000000-0005-0000-0000-00007D440000}"/>
    <cellStyle name="Normal 43 2 2 3 2" xfId="1832" xr:uid="{00000000-0005-0000-0000-00007E440000}"/>
    <cellStyle name="Normal 43 2 2 3 2 2" xfId="2671" xr:uid="{00000000-0005-0000-0000-00007F440000}"/>
    <cellStyle name="Normal 43 2 2 3 2 2 2" xfId="4361" xr:uid="{00000000-0005-0000-0000-000080440000}"/>
    <cellStyle name="Normal 43 2 2 3 2 2 2 2" xfId="14434" xr:uid="{00000000-0005-0000-0000-000081440000}"/>
    <cellStyle name="Normal 43 2 2 3 2 2 2 2 2" xfId="44765" xr:uid="{00000000-0005-0000-0000-000082440000}"/>
    <cellStyle name="Normal 43 2 2 3 2 2 2 2 3" xfId="29532" xr:uid="{00000000-0005-0000-0000-000083440000}"/>
    <cellStyle name="Normal 43 2 2 3 2 2 2 3" xfId="9414" xr:uid="{00000000-0005-0000-0000-000084440000}"/>
    <cellStyle name="Normal 43 2 2 3 2 2 2 3 2" xfId="39748" xr:uid="{00000000-0005-0000-0000-000085440000}"/>
    <cellStyle name="Normal 43 2 2 3 2 2 2 3 3" xfId="24515" xr:uid="{00000000-0005-0000-0000-000086440000}"/>
    <cellStyle name="Normal 43 2 2 3 2 2 2 4" xfId="34735" xr:uid="{00000000-0005-0000-0000-000087440000}"/>
    <cellStyle name="Normal 43 2 2 3 2 2 2 5" xfId="19502" xr:uid="{00000000-0005-0000-0000-000088440000}"/>
    <cellStyle name="Normal 43 2 2 3 2 2 3" xfId="6053" xr:uid="{00000000-0005-0000-0000-000089440000}"/>
    <cellStyle name="Normal 43 2 2 3 2 2 3 2" xfId="16105" xr:uid="{00000000-0005-0000-0000-00008A440000}"/>
    <cellStyle name="Normal 43 2 2 3 2 2 3 2 2" xfId="46436" xr:uid="{00000000-0005-0000-0000-00008B440000}"/>
    <cellStyle name="Normal 43 2 2 3 2 2 3 2 3" xfId="31203" xr:uid="{00000000-0005-0000-0000-00008C440000}"/>
    <cellStyle name="Normal 43 2 2 3 2 2 3 3" xfId="11085" xr:uid="{00000000-0005-0000-0000-00008D440000}"/>
    <cellStyle name="Normal 43 2 2 3 2 2 3 3 2" xfId="41419" xr:uid="{00000000-0005-0000-0000-00008E440000}"/>
    <cellStyle name="Normal 43 2 2 3 2 2 3 3 3" xfId="26186" xr:uid="{00000000-0005-0000-0000-00008F440000}"/>
    <cellStyle name="Normal 43 2 2 3 2 2 3 4" xfId="36406" xr:uid="{00000000-0005-0000-0000-000090440000}"/>
    <cellStyle name="Normal 43 2 2 3 2 2 3 5" xfId="21173" xr:uid="{00000000-0005-0000-0000-000091440000}"/>
    <cellStyle name="Normal 43 2 2 3 2 2 4" xfId="12763" xr:uid="{00000000-0005-0000-0000-000092440000}"/>
    <cellStyle name="Normal 43 2 2 3 2 2 4 2" xfId="43094" xr:uid="{00000000-0005-0000-0000-000093440000}"/>
    <cellStyle name="Normal 43 2 2 3 2 2 4 3" xfId="27861" xr:uid="{00000000-0005-0000-0000-000094440000}"/>
    <cellStyle name="Normal 43 2 2 3 2 2 5" xfId="7742" xr:uid="{00000000-0005-0000-0000-000095440000}"/>
    <cellStyle name="Normal 43 2 2 3 2 2 5 2" xfId="38077" xr:uid="{00000000-0005-0000-0000-000096440000}"/>
    <cellStyle name="Normal 43 2 2 3 2 2 5 3" xfId="22844" xr:uid="{00000000-0005-0000-0000-000097440000}"/>
    <cellStyle name="Normal 43 2 2 3 2 2 6" xfId="33065" xr:uid="{00000000-0005-0000-0000-000098440000}"/>
    <cellStyle name="Normal 43 2 2 3 2 2 7" xfId="17831" xr:uid="{00000000-0005-0000-0000-000099440000}"/>
    <cellStyle name="Normal 43 2 2 3 2 3" xfId="3524" xr:uid="{00000000-0005-0000-0000-00009A440000}"/>
    <cellStyle name="Normal 43 2 2 3 2 3 2" xfId="13598" xr:uid="{00000000-0005-0000-0000-00009B440000}"/>
    <cellStyle name="Normal 43 2 2 3 2 3 2 2" xfId="43929" xr:uid="{00000000-0005-0000-0000-00009C440000}"/>
    <cellStyle name="Normal 43 2 2 3 2 3 2 3" xfId="28696" xr:uid="{00000000-0005-0000-0000-00009D440000}"/>
    <cellStyle name="Normal 43 2 2 3 2 3 3" xfId="8578" xr:uid="{00000000-0005-0000-0000-00009E440000}"/>
    <cellStyle name="Normal 43 2 2 3 2 3 3 2" xfId="38912" xr:uid="{00000000-0005-0000-0000-00009F440000}"/>
    <cellStyle name="Normal 43 2 2 3 2 3 3 3" xfId="23679" xr:uid="{00000000-0005-0000-0000-0000A0440000}"/>
    <cellStyle name="Normal 43 2 2 3 2 3 4" xfId="33899" xr:uid="{00000000-0005-0000-0000-0000A1440000}"/>
    <cellStyle name="Normal 43 2 2 3 2 3 5" xfId="18666" xr:uid="{00000000-0005-0000-0000-0000A2440000}"/>
    <cellStyle name="Normal 43 2 2 3 2 4" xfId="5217" xr:uid="{00000000-0005-0000-0000-0000A3440000}"/>
    <cellStyle name="Normal 43 2 2 3 2 4 2" xfId="15269" xr:uid="{00000000-0005-0000-0000-0000A4440000}"/>
    <cellStyle name="Normal 43 2 2 3 2 4 2 2" xfId="45600" xr:uid="{00000000-0005-0000-0000-0000A5440000}"/>
    <cellStyle name="Normal 43 2 2 3 2 4 2 3" xfId="30367" xr:uid="{00000000-0005-0000-0000-0000A6440000}"/>
    <cellStyle name="Normal 43 2 2 3 2 4 3" xfId="10249" xr:uid="{00000000-0005-0000-0000-0000A7440000}"/>
    <cellStyle name="Normal 43 2 2 3 2 4 3 2" xfId="40583" xr:uid="{00000000-0005-0000-0000-0000A8440000}"/>
    <cellStyle name="Normal 43 2 2 3 2 4 3 3" xfId="25350" xr:uid="{00000000-0005-0000-0000-0000A9440000}"/>
    <cellStyle name="Normal 43 2 2 3 2 4 4" xfId="35570" xr:uid="{00000000-0005-0000-0000-0000AA440000}"/>
    <cellStyle name="Normal 43 2 2 3 2 4 5" xfId="20337" xr:uid="{00000000-0005-0000-0000-0000AB440000}"/>
    <cellStyle name="Normal 43 2 2 3 2 5" xfId="11927" xr:uid="{00000000-0005-0000-0000-0000AC440000}"/>
    <cellStyle name="Normal 43 2 2 3 2 5 2" xfId="42258" xr:uid="{00000000-0005-0000-0000-0000AD440000}"/>
    <cellStyle name="Normal 43 2 2 3 2 5 3" xfId="27025" xr:uid="{00000000-0005-0000-0000-0000AE440000}"/>
    <cellStyle name="Normal 43 2 2 3 2 6" xfId="6906" xr:uid="{00000000-0005-0000-0000-0000AF440000}"/>
    <cellStyle name="Normal 43 2 2 3 2 6 2" xfId="37241" xr:uid="{00000000-0005-0000-0000-0000B0440000}"/>
    <cellStyle name="Normal 43 2 2 3 2 6 3" xfId="22008" xr:uid="{00000000-0005-0000-0000-0000B1440000}"/>
    <cellStyle name="Normal 43 2 2 3 2 7" xfId="32229" xr:uid="{00000000-0005-0000-0000-0000B2440000}"/>
    <cellStyle name="Normal 43 2 2 3 2 8" xfId="16995" xr:uid="{00000000-0005-0000-0000-0000B3440000}"/>
    <cellStyle name="Normal 43 2 2 3 3" xfId="2253" xr:uid="{00000000-0005-0000-0000-0000B4440000}"/>
    <cellStyle name="Normal 43 2 2 3 3 2" xfId="3943" xr:uid="{00000000-0005-0000-0000-0000B5440000}"/>
    <cellStyle name="Normal 43 2 2 3 3 2 2" xfId="14016" xr:uid="{00000000-0005-0000-0000-0000B6440000}"/>
    <cellStyle name="Normal 43 2 2 3 3 2 2 2" xfId="44347" xr:uid="{00000000-0005-0000-0000-0000B7440000}"/>
    <cellStyle name="Normal 43 2 2 3 3 2 2 3" xfId="29114" xr:uid="{00000000-0005-0000-0000-0000B8440000}"/>
    <cellStyle name="Normal 43 2 2 3 3 2 3" xfId="8996" xr:uid="{00000000-0005-0000-0000-0000B9440000}"/>
    <cellStyle name="Normal 43 2 2 3 3 2 3 2" xfId="39330" xr:uid="{00000000-0005-0000-0000-0000BA440000}"/>
    <cellStyle name="Normal 43 2 2 3 3 2 3 3" xfId="24097" xr:uid="{00000000-0005-0000-0000-0000BB440000}"/>
    <cellStyle name="Normal 43 2 2 3 3 2 4" xfId="34317" xr:uid="{00000000-0005-0000-0000-0000BC440000}"/>
    <cellStyle name="Normal 43 2 2 3 3 2 5" xfId="19084" xr:uid="{00000000-0005-0000-0000-0000BD440000}"/>
    <cellStyle name="Normal 43 2 2 3 3 3" xfId="5635" xr:uid="{00000000-0005-0000-0000-0000BE440000}"/>
    <cellStyle name="Normal 43 2 2 3 3 3 2" xfId="15687" xr:uid="{00000000-0005-0000-0000-0000BF440000}"/>
    <cellStyle name="Normal 43 2 2 3 3 3 2 2" xfId="46018" xr:uid="{00000000-0005-0000-0000-0000C0440000}"/>
    <cellStyle name="Normal 43 2 2 3 3 3 2 3" xfId="30785" xr:uid="{00000000-0005-0000-0000-0000C1440000}"/>
    <cellStyle name="Normal 43 2 2 3 3 3 3" xfId="10667" xr:uid="{00000000-0005-0000-0000-0000C2440000}"/>
    <cellStyle name="Normal 43 2 2 3 3 3 3 2" xfId="41001" xr:uid="{00000000-0005-0000-0000-0000C3440000}"/>
    <cellStyle name="Normal 43 2 2 3 3 3 3 3" xfId="25768" xr:uid="{00000000-0005-0000-0000-0000C4440000}"/>
    <cellStyle name="Normal 43 2 2 3 3 3 4" xfId="35988" xr:uid="{00000000-0005-0000-0000-0000C5440000}"/>
    <cellStyle name="Normal 43 2 2 3 3 3 5" xfId="20755" xr:uid="{00000000-0005-0000-0000-0000C6440000}"/>
    <cellStyle name="Normal 43 2 2 3 3 4" xfId="12345" xr:uid="{00000000-0005-0000-0000-0000C7440000}"/>
    <cellStyle name="Normal 43 2 2 3 3 4 2" xfId="42676" xr:uid="{00000000-0005-0000-0000-0000C8440000}"/>
    <cellStyle name="Normal 43 2 2 3 3 4 3" xfId="27443" xr:uid="{00000000-0005-0000-0000-0000C9440000}"/>
    <cellStyle name="Normal 43 2 2 3 3 5" xfId="7324" xr:uid="{00000000-0005-0000-0000-0000CA440000}"/>
    <cellStyle name="Normal 43 2 2 3 3 5 2" xfId="37659" xr:uid="{00000000-0005-0000-0000-0000CB440000}"/>
    <cellStyle name="Normal 43 2 2 3 3 5 3" xfId="22426" xr:uid="{00000000-0005-0000-0000-0000CC440000}"/>
    <cellStyle name="Normal 43 2 2 3 3 6" xfId="32647" xr:uid="{00000000-0005-0000-0000-0000CD440000}"/>
    <cellStyle name="Normal 43 2 2 3 3 7" xfId="17413" xr:uid="{00000000-0005-0000-0000-0000CE440000}"/>
    <cellStyle name="Normal 43 2 2 3 4" xfId="3106" xr:uid="{00000000-0005-0000-0000-0000CF440000}"/>
    <cellStyle name="Normal 43 2 2 3 4 2" xfId="13180" xr:uid="{00000000-0005-0000-0000-0000D0440000}"/>
    <cellStyle name="Normal 43 2 2 3 4 2 2" xfId="43511" xr:uid="{00000000-0005-0000-0000-0000D1440000}"/>
    <cellStyle name="Normal 43 2 2 3 4 2 3" xfId="28278" xr:uid="{00000000-0005-0000-0000-0000D2440000}"/>
    <cellStyle name="Normal 43 2 2 3 4 3" xfId="8160" xr:uid="{00000000-0005-0000-0000-0000D3440000}"/>
    <cellStyle name="Normal 43 2 2 3 4 3 2" xfId="38494" xr:uid="{00000000-0005-0000-0000-0000D4440000}"/>
    <cellStyle name="Normal 43 2 2 3 4 3 3" xfId="23261" xr:uid="{00000000-0005-0000-0000-0000D5440000}"/>
    <cellStyle name="Normal 43 2 2 3 4 4" xfId="33481" xr:uid="{00000000-0005-0000-0000-0000D6440000}"/>
    <cellStyle name="Normal 43 2 2 3 4 5" xfId="18248" xr:uid="{00000000-0005-0000-0000-0000D7440000}"/>
    <cellStyle name="Normal 43 2 2 3 5" xfId="4799" xr:uid="{00000000-0005-0000-0000-0000D8440000}"/>
    <cellStyle name="Normal 43 2 2 3 5 2" xfId="14851" xr:uid="{00000000-0005-0000-0000-0000D9440000}"/>
    <cellStyle name="Normal 43 2 2 3 5 2 2" xfId="45182" xr:uid="{00000000-0005-0000-0000-0000DA440000}"/>
    <cellStyle name="Normal 43 2 2 3 5 2 3" xfId="29949" xr:uid="{00000000-0005-0000-0000-0000DB440000}"/>
    <cellStyle name="Normal 43 2 2 3 5 3" xfId="9831" xr:uid="{00000000-0005-0000-0000-0000DC440000}"/>
    <cellStyle name="Normal 43 2 2 3 5 3 2" xfId="40165" xr:uid="{00000000-0005-0000-0000-0000DD440000}"/>
    <cellStyle name="Normal 43 2 2 3 5 3 3" xfId="24932" xr:uid="{00000000-0005-0000-0000-0000DE440000}"/>
    <cellStyle name="Normal 43 2 2 3 5 4" xfId="35152" xr:uid="{00000000-0005-0000-0000-0000DF440000}"/>
    <cellStyle name="Normal 43 2 2 3 5 5" xfId="19919" xr:uid="{00000000-0005-0000-0000-0000E0440000}"/>
    <cellStyle name="Normal 43 2 2 3 6" xfId="11509" xr:uid="{00000000-0005-0000-0000-0000E1440000}"/>
    <cellStyle name="Normal 43 2 2 3 6 2" xfId="41840" xr:uid="{00000000-0005-0000-0000-0000E2440000}"/>
    <cellStyle name="Normal 43 2 2 3 6 3" xfId="26607" xr:uid="{00000000-0005-0000-0000-0000E3440000}"/>
    <cellStyle name="Normal 43 2 2 3 7" xfId="6488" xr:uid="{00000000-0005-0000-0000-0000E4440000}"/>
    <cellStyle name="Normal 43 2 2 3 7 2" xfId="36823" xr:uid="{00000000-0005-0000-0000-0000E5440000}"/>
    <cellStyle name="Normal 43 2 2 3 7 3" xfId="21590" xr:uid="{00000000-0005-0000-0000-0000E6440000}"/>
    <cellStyle name="Normal 43 2 2 3 8" xfId="31811" xr:uid="{00000000-0005-0000-0000-0000E7440000}"/>
    <cellStyle name="Normal 43 2 2 3 9" xfId="16577" xr:uid="{00000000-0005-0000-0000-0000E8440000}"/>
    <cellStyle name="Normal 43 2 2 4" xfId="1624" xr:uid="{00000000-0005-0000-0000-0000E9440000}"/>
    <cellStyle name="Normal 43 2 2 4 2" xfId="2463" xr:uid="{00000000-0005-0000-0000-0000EA440000}"/>
    <cellStyle name="Normal 43 2 2 4 2 2" xfId="4153" xr:uid="{00000000-0005-0000-0000-0000EB440000}"/>
    <cellStyle name="Normal 43 2 2 4 2 2 2" xfId="14226" xr:uid="{00000000-0005-0000-0000-0000EC440000}"/>
    <cellStyle name="Normal 43 2 2 4 2 2 2 2" xfId="44557" xr:uid="{00000000-0005-0000-0000-0000ED440000}"/>
    <cellStyle name="Normal 43 2 2 4 2 2 2 3" xfId="29324" xr:uid="{00000000-0005-0000-0000-0000EE440000}"/>
    <cellStyle name="Normal 43 2 2 4 2 2 3" xfId="9206" xr:uid="{00000000-0005-0000-0000-0000EF440000}"/>
    <cellStyle name="Normal 43 2 2 4 2 2 3 2" xfId="39540" xr:uid="{00000000-0005-0000-0000-0000F0440000}"/>
    <cellStyle name="Normal 43 2 2 4 2 2 3 3" xfId="24307" xr:uid="{00000000-0005-0000-0000-0000F1440000}"/>
    <cellStyle name="Normal 43 2 2 4 2 2 4" xfId="34527" xr:uid="{00000000-0005-0000-0000-0000F2440000}"/>
    <cellStyle name="Normal 43 2 2 4 2 2 5" xfId="19294" xr:uid="{00000000-0005-0000-0000-0000F3440000}"/>
    <cellStyle name="Normal 43 2 2 4 2 3" xfId="5845" xr:uid="{00000000-0005-0000-0000-0000F4440000}"/>
    <cellStyle name="Normal 43 2 2 4 2 3 2" xfId="15897" xr:uid="{00000000-0005-0000-0000-0000F5440000}"/>
    <cellStyle name="Normal 43 2 2 4 2 3 2 2" xfId="46228" xr:uid="{00000000-0005-0000-0000-0000F6440000}"/>
    <cellStyle name="Normal 43 2 2 4 2 3 2 3" xfId="30995" xr:uid="{00000000-0005-0000-0000-0000F7440000}"/>
    <cellStyle name="Normal 43 2 2 4 2 3 3" xfId="10877" xr:uid="{00000000-0005-0000-0000-0000F8440000}"/>
    <cellStyle name="Normal 43 2 2 4 2 3 3 2" xfId="41211" xr:uid="{00000000-0005-0000-0000-0000F9440000}"/>
    <cellStyle name="Normal 43 2 2 4 2 3 3 3" xfId="25978" xr:uid="{00000000-0005-0000-0000-0000FA440000}"/>
    <cellStyle name="Normal 43 2 2 4 2 3 4" xfId="36198" xr:uid="{00000000-0005-0000-0000-0000FB440000}"/>
    <cellStyle name="Normal 43 2 2 4 2 3 5" xfId="20965" xr:uid="{00000000-0005-0000-0000-0000FC440000}"/>
    <cellStyle name="Normal 43 2 2 4 2 4" xfId="12555" xr:uid="{00000000-0005-0000-0000-0000FD440000}"/>
    <cellStyle name="Normal 43 2 2 4 2 4 2" xfId="42886" xr:uid="{00000000-0005-0000-0000-0000FE440000}"/>
    <cellStyle name="Normal 43 2 2 4 2 4 3" xfId="27653" xr:uid="{00000000-0005-0000-0000-0000FF440000}"/>
    <cellStyle name="Normal 43 2 2 4 2 5" xfId="7534" xr:uid="{00000000-0005-0000-0000-000000450000}"/>
    <cellStyle name="Normal 43 2 2 4 2 5 2" xfId="37869" xr:uid="{00000000-0005-0000-0000-000001450000}"/>
    <cellStyle name="Normal 43 2 2 4 2 5 3" xfId="22636" xr:uid="{00000000-0005-0000-0000-000002450000}"/>
    <cellStyle name="Normal 43 2 2 4 2 6" xfId="32857" xr:uid="{00000000-0005-0000-0000-000003450000}"/>
    <cellStyle name="Normal 43 2 2 4 2 7" xfId="17623" xr:uid="{00000000-0005-0000-0000-000004450000}"/>
    <cellStyle name="Normal 43 2 2 4 3" xfId="3316" xr:uid="{00000000-0005-0000-0000-000005450000}"/>
    <cellStyle name="Normal 43 2 2 4 3 2" xfId="13390" xr:uid="{00000000-0005-0000-0000-000006450000}"/>
    <cellStyle name="Normal 43 2 2 4 3 2 2" xfId="43721" xr:uid="{00000000-0005-0000-0000-000007450000}"/>
    <cellStyle name="Normal 43 2 2 4 3 2 3" xfId="28488" xr:uid="{00000000-0005-0000-0000-000008450000}"/>
    <cellStyle name="Normal 43 2 2 4 3 3" xfId="8370" xr:uid="{00000000-0005-0000-0000-000009450000}"/>
    <cellStyle name="Normal 43 2 2 4 3 3 2" xfId="38704" xr:uid="{00000000-0005-0000-0000-00000A450000}"/>
    <cellStyle name="Normal 43 2 2 4 3 3 3" xfId="23471" xr:uid="{00000000-0005-0000-0000-00000B450000}"/>
    <cellStyle name="Normal 43 2 2 4 3 4" xfId="33691" xr:uid="{00000000-0005-0000-0000-00000C450000}"/>
    <cellStyle name="Normal 43 2 2 4 3 5" xfId="18458" xr:uid="{00000000-0005-0000-0000-00000D450000}"/>
    <cellStyle name="Normal 43 2 2 4 4" xfId="5009" xr:uid="{00000000-0005-0000-0000-00000E450000}"/>
    <cellStyle name="Normal 43 2 2 4 4 2" xfId="15061" xr:uid="{00000000-0005-0000-0000-00000F450000}"/>
    <cellStyle name="Normal 43 2 2 4 4 2 2" xfId="45392" xr:uid="{00000000-0005-0000-0000-000010450000}"/>
    <cellStyle name="Normal 43 2 2 4 4 2 3" xfId="30159" xr:uid="{00000000-0005-0000-0000-000011450000}"/>
    <cellStyle name="Normal 43 2 2 4 4 3" xfId="10041" xr:uid="{00000000-0005-0000-0000-000012450000}"/>
    <cellStyle name="Normal 43 2 2 4 4 3 2" xfId="40375" xr:uid="{00000000-0005-0000-0000-000013450000}"/>
    <cellStyle name="Normal 43 2 2 4 4 3 3" xfId="25142" xr:uid="{00000000-0005-0000-0000-000014450000}"/>
    <cellStyle name="Normal 43 2 2 4 4 4" xfId="35362" xr:uid="{00000000-0005-0000-0000-000015450000}"/>
    <cellStyle name="Normal 43 2 2 4 4 5" xfId="20129" xr:uid="{00000000-0005-0000-0000-000016450000}"/>
    <cellStyle name="Normal 43 2 2 4 5" xfId="11719" xr:uid="{00000000-0005-0000-0000-000017450000}"/>
    <cellStyle name="Normal 43 2 2 4 5 2" xfId="42050" xr:uid="{00000000-0005-0000-0000-000018450000}"/>
    <cellStyle name="Normal 43 2 2 4 5 3" xfId="26817" xr:uid="{00000000-0005-0000-0000-000019450000}"/>
    <cellStyle name="Normal 43 2 2 4 6" xfId="6698" xr:uid="{00000000-0005-0000-0000-00001A450000}"/>
    <cellStyle name="Normal 43 2 2 4 6 2" xfId="37033" xr:uid="{00000000-0005-0000-0000-00001B450000}"/>
    <cellStyle name="Normal 43 2 2 4 6 3" xfId="21800" xr:uid="{00000000-0005-0000-0000-00001C450000}"/>
    <cellStyle name="Normal 43 2 2 4 7" xfId="32021" xr:uid="{00000000-0005-0000-0000-00001D450000}"/>
    <cellStyle name="Normal 43 2 2 4 8" xfId="16787" xr:uid="{00000000-0005-0000-0000-00001E450000}"/>
    <cellStyle name="Normal 43 2 2 5" xfId="2045" xr:uid="{00000000-0005-0000-0000-00001F450000}"/>
    <cellStyle name="Normal 43 2 2 5 2" xfId="3735" xr:uid="{00000000-0005-0000-0000-000020450000}"/>
    <cellStyle name="Normal 43 2 2 5 2 2" xfId="13808" xr:uid="{00000000-0005-0000-0000-000021450000}"/>
    <cellStyle name="Normal 43 2 2 5 2 2 2" xfId="44139" xr:uid="{00000000-0005-0000-0000-000022450000}"/>
    <cellStyle name="Normal 43 2 2 5 2 2 3" xfId="28906" xr:uid="{00000000-0005-0000-0000-000023450000}"/>
    <cellStyle name="Normal 43 2 2 5 2 3" xfId="8788" xr:uid="{00000000-0005-0000-0000-000024450000}"/>
    <cellStyle name="Normal 43 2 2 5 2 3 2" xfId="39122" xr:uid="{00000000-0005-0000-0000-000025450000}"/>
    <cellStyle name="Normal 43 2 2 5 2 3 3" xfId="23889" xr:uid="{00000000-0005-0000-0000-000026450000}"/>
    <cellStyle name="Normal 43 2 2 5 2 4" xfId="34109" xr:uid="{00000000-0005-0000-0000-000027450000}"/>
    <cellStyle name="Normal 43 2 2 5 2 5" xfId="18876" xr:uid="{00000000-0005-0000-0000-000028450000}"/>
    <cellStyle name="Normal 43 2 2 5 3" xfId="5427" xr:uid="{00000000-0005-0000-0000-000029450000}"/>
    <cellStyle name="Normal 43 2 2 5 3 2" xfId="15479" xr:uid="{00000000-0005-0000-0000-00002A450000}"/>
    <cellStyle name="Normal 43 2 2 5 3 2 2" xfId="45810" xr:uid="{00000000-0005-0000-0000-00002B450000}"/>
    <cellStyle name="Normal 43 2 2 5 3 2 3" xfId="30577" xr:uid="{00000000-0005-0000-0000-00002C450000}"/>
    <cellStyle name="Normal 43 2 2 5 3 3" xfId="10459" xr:uid="{00000000-0005-0000-0000-00002D450000}"/>
    <cellStyle name="Normal 43 2 2 5 3 3 2" xfId="40793" xr:uid="{00000000-0005-0000-0000-00002E450000}"/>
    <cellStyle name="Normal 43 2 2 5 3 3 3" xfId="25560" xr:uid="{00000000-0005-0000-0000-00002F450000}"/>
    <cellStyle name="Normal 43 2 2 5 3 4" xfId="35780" xr:uid="{00000000-0005-0000-0000-000030450000}"/>
    <cellStyle name="Normal 43 2 2 5 3 5" xfId="20547" xr:uid="{00000000-0005-0000-0000-000031450000}"/>
    <cellStyle name="Normal 43 2 2 5 4" xfId="12137" xr:uid="{00000000-0005-0000-0000-000032450000}"/>
    <cellStyle name="Normal 43 2 2 5 4 2" xfId="42468" xr:uid="{00000000-0005-0000-0000-000033450000}"/>
    <cellStyle name="Normal 43 2 2 5 4 3" xfId="27235" xr:uid="{00000000-0005-0000-0000-000034450000}"/>
    <cellStyle name="Normal 43 2 2 5 5" xfId="7116" xr:uid="{00000000-0005-0000-0000-000035450000}"/>
    <cellStyle name="Normal 43 2 2 5 5 2" xfId="37451" xr:uid="{00000000-0005-0000-0000-000036450000}"/>
    <cellStyle name="Normal 43 2 2 5 5 3" xfId="22218" xr:uid="{00000000-0005-0000-0000-000037450000}"/>
    <cellStyle name="Normal 43 2 2 5 6" xfId="32439" xr:uid="{00000000-0005-0000-0000-000038450000}"/>
    <cellStyle name="Normal 43 2 2 5 7" xfId="17205" xr:uid="{00000000-0005-0000-0000-000039450000}"/>
    <cellStyle name="Normal 43 2 2 6" xfId="2898" xr:uid="{00000000-0005-0000-0000-00003A450000}"/>
    <cellStyle name="Normal 43 2 2 6 2" xfId="12972" xr:uid="{00000000-0005-0000-0000-00003B450000}"/>
    <cellStyle name="Normal 43 2 2 6 2 2" xfId="43303" xr:uid="{00000000-0005-0000-0000-00003C450000}"/>
    <cellStyle name="Normal 43 2 2 6 2 3" xfId="28070" xr:uid="{00000000-0005-0000-0000-00003D450000}"/>
    <cellStyle name="Normal 43 2 2 6 3" xfId="7952" xr:uid="{00000000-0005-0000-0000-00003E450000}"/>
    <cellStyle name="Normal 43 2 2 6 3 2" xfId="38286" xr:uid="{00000000-0005-0000-0000-00003F450000}"/>
    <cellStyle name="Normal 43 2 2 6 3 3" xfId="23053" xr:uid="{00000000-0005-0000-0000-000040450000}"/>
    <cellStyle name="Normal 43 2 2 6 4" xfId="33273" xr:uid="{00000000-0005-0000-0000-000041450000}"/>
    <cellStyle name="Normal 43 2 2 6 5" xfId="18040" xr:uid="{00000000-0005-0000-0000-000042450000}"/>
    <cellStyle name="Normal 43 2 2 7" xfId="4591" xr:uid="{00000000-0005-0000-0000-000043450000}"/>
    <cellStyle name="Normal 43 2 2 7 2" xfId="14643" xr:uid="{00000000-0005-0000-0000-000044450000}"/>
    <cellStyle name="Normal 43 2 2 7 2 2" xfId="44974" xr:uid="{00000000-0005-0000-0000-000045450000}"/>
    <cellStyle name="Normal 43 2 2 7 2 3" xfId="29741" xr:uid="{00000000-0005-0000-0000-000046450000}"/>
    <cellStyle name="Normal 43 2 2 7 3" xfId="9623" xr:uid="{00000000-0005-0000-0000-000047450000}"/>
    <cellStyle name="Normal 43 2 2 7 3 2" xfId="39957" xr:uid="{00000000-0005-0000-0000-000048450000}"/>
    <cellStyle name="Normal 43 2 2 7 3 3" xfId="24724" xr:uid="{00000000-0005-0000-0000-000049450000}"/>
    <cellStyle name="Normal 43 2 2 7 4" xfId="34944" xr:uid="{00000000-0005-0000-0000-00004A450000}"/>
    <cellStyle name="Normal 43 2 2 7 5" xfId="19711" xr:uid="{00000000-0005-0000-0000-00004B450000}"/>
    <cellStyle name="Normal 43 2 2 8" xfId="11301" xr:uid="{00000000-0005-0000-0000-00004C450000}"/>
    <cellStyle name="Normal 43 2 2 8 2" xfId="41632" xr:uid="{00000000-0005-0000-0000-00004D450000}"/>
    <cellStyle name="Normal 43 2 2 8 3" xfId="26399" xr:uid="{00000000-0005-0000-0000-00004E450000}"/>
    <cellStyle name="Normal 43 2 2 9" xfId="6280" xr:uid="{00000000-0005-0000-0000-00004F450000}"/>
    <cellStyle name="Normal 43 2 2 9 2" xfId="36615" xr:uid="{00000000-0005-0000-0000-000050450000}"/>
    <cellStyle name="Normal 43 2 2 9 3" xfId="21382" xr:uid="{00000000-0005-0000-0000-000051450000}"/>
    <cellStyle name="Normal 43 2 3" xfId="1244" xr:uid="{00000000-0005-0000-0000-000052450000}"/>
    <cellStyle name="Normal 43 2 3 10" xfId="16421" xr:uid="{00000000-0005-0000-0000-000053450000}"/>
    <cellStyle name="Normal 43 2 3 2" xfId="1463" xr:uid="{00000000-0005-0000-0000-000054450000}"/>
    <cellStyle name="Normal 43 2 3 2 2" xfId="1884" xr:uid="{00000000-0005-0000-0000-000055450000}"/>
    <cellStyle name="Normal 43 2 3 2 2 2" xfId="2723" xr:uid="{00000000-0005-0000-0000-000056450000}"/>
    <cellStyle name="Normal 43 2 3 2 2 2 2" xfId="4413" xr:uid="{00000000-0005-0000-0000-000057450000}"/>
    <cellStyle name="Normal 43 2 3 2 2 2 2 2" xfId="14486" xr:uid="{00000000-0005-0000-0000-000058450000}"/>
    <cellStyle name="Normal 43 2 3 2 2 2 2 2 2" xfId="44817" xr:uid="{00000000-0005-0000-0000-000059450000}"/>
    <cellStyle name="Normal 43 2 3 2 2 2 2 2 3" xfId="29584" xr:uid="{00000000-0005-0000-0000-00005A450000}"/>
    <cellStyle name="Normal 43 2 3 2 2 2 2 3" xfId="9466" xr:uid="{00000000-0005-0000-0000-00005B450000}"/>
    <cellStyle name="Normal 43 2 3 2 2 2 2 3 2" xfId="39800" xr:uid="{00000000-0005-0000-0000-00005C450000}"/>
    <cellStyle name="Normal 43 2 3 2 2 2 2 3 3" xfId="24567" xr:uid="{00000000-0005-0000-0000-00005D450000}"/>
    <cellStyle name="Normal 43 2 3 2 2 2 2 4" xfId="34787" xr:uid="{00000000-0005-0000-0000-00005E450000}"/>
    <cellStyle name="Normal 43 2 3 2 2 2 2 5" xfId="19554" xr:uid="{00000000-0005-0000-0000-00005F450000}"/>
    <cellStyle name="Normal 43 2 3 2 2 2 3" xfId="6105" xr:uid="{00000000-0005-0000-0000-000060450000}"/>
    <cellStyle name="Normal 43 2 3 2 2 2 3 2" xfId="16157" xr:uid="{00000000-0005-0000-0000-000061450000}"/>
    <cellStyle name="Normal 43 2 3 2 2 2 3 2 2" xfId="46488" xr:uid="{00000000-0005-0000-0000-000062450000}"/>
    <cellStyle name="Normal 43 2 3 2 2 2 3 2 3" xfId="31255" xr:uid="{00000000-0005-0000-0000-000063450000}"/>
    <cellStyle name="Normal 43 2 3 2 2 2 3 3" xfId="11137" xr:uid="{00000000-0005-0000-0000-000064450000}"/>
    <cellStyle name="Normal 43 2 3 2 2 2 3 3 2" xfId="41471" xr:uid="{00000000-0005-0000-0000-000065450000}"/>
    <cellStyle name="Normal 43 2 3 2 2 2 3 3 3" xfId="26238" xr:uid="{00000000-0005-0000-0000-000066450000}"/>
    <cellStyle name="Normal 43 2 3 2 2 2 3 4" xfId="36458" xr:uid="{00000000-0005-0000-0000-000067450000}"/>
    <cellStyle name="Normal 43 2 3 2 2 2 3 5" xfId="21225" xr:uid="{00000000-0005-0000-0000-000068450000}"/>
    <cellStyle name="Normal 43 2 3 2 2 2 4" xfId="12815" xr:uid="{00000000-0005-0000-0000-000069450000}"/>
    <cellStyle name="Normal 43 2 3 2 2 2 4 2" xfId="43146" xr:uid="{00000000-0005-0000-0000-00006A450000}"/>
    <cellStyle name="Normal 43 2 3 2 2 2 4 3" xfId="27913" xr:uid="{00000000-0005-0000-0000-00006B450000}"/>
    <cellStyle name="Normal 43 2 3 2 2 2 5" xfId="7794" xr:uid="{00000000-0005-0000-0000-00006C450000}"/>
    <cellStyle name="Normal 43 2 3 2 2 2 5 2" xfId="38129" xr:uid="{00000000-0005-0000-0000-00006D450000}"/>
    <cellStyle name="Normal 43 2 3 2 2 2 5 3" xfId="22896" xr:uid="{00000000-0005-0000-0000-00006E450000}"/>
    <cellStyle name="Normal 43 2 3 2 2 2 6" xfId="33117" xr:uid="{00000000-0005-0000-0000-00006F450000}"/>
    <cellStyle name="Normal 43 2 3 2 2 2 7" xfId="17883" xr:uid="{00000000-0005-0000-0000-000070450000}"/>
    <cellStyle name="Normal 43 2 3 2 2 3" xfId="3576" xr:uid="{00000000-0005-0000-0000-000071450000}"/>
    <cellStyle name="Normal 43 2 3 2 2 3 2" xfId="13650" xr:uid="{00000000-0005-0000-0000-000072450000}"/>
    <cellStyle name="Normal 43 2 3 2 2 3 2 2" xfId="43981" xr:uid="{00000000-0005-0000-0000-000073450000}"/>
    <cellStyle name="Normal 43 2 3 2 2 3 2 3" xfId="28748" xr:uid="{00000000-0005-0000-0000-000074450000}"/>
    <cellStyle name="Normal 43 2 3 2 2 3 3" xfId="8630" xr:uid="{00000000-0005-0000-0000-000075450000}"/>
    <cellStyle name="Normal 43 2 3 2 2 3 3 2" xfId="38964" xr:uid="{00000000-0005-0000-0000-000076450000}"/>
    <cellStyle name="Normal 43 2 3 2 2 3 3 3" xfId="23731" xr:uid="{00000000-0005-0000-0000-000077450000}"/>
    <cellStyle name="Normal 43 2 3 2 2 3 4" xfId="33951" xr:uid="{00000000-0005-0000-0000-000078450000}"/>
    <cellStyle name="Normal 43 2 3 2 2 3 5" xfId="18718" xr:uid="{00000000-0005-0000-0000-000079450000}"/>
    <cellStyle name="Normal 43 2 3 2 2 4" xfId="5269" xr:uid="{00000000-0005-0000-0000-00007A450000}"/>
    <cellStyle name="Normal 43 2 3 2 2 4 2" xfId="15321" xr:uid="{00000000-0005-0000-0000-00007B450000}"/>
    <cellStyle name="Normal 43 2 3 2 2 4 2 2" xfId="45652" xr:uid="{00000000-0005-0000-0000-00007C450000}"/>
    <cellStyle name="Normal 43 2 3 2 2 4 2 3" xfId="30419" xr:uid="{00000000-0005-0000-0000-00007D450000}"/>
    <cellStyle name="Normal 43 2 3 2 2 4 3" xfId="10301" xr:uid="{00000000-0005-0000-0000-00007E450000}"/>
    <cellStyle name="Normal 43 2 3 2 2 4 3 2" xfId="40635" xr:uid="{00000000-0005-0000-0000-00007F450000}"/>
    <cellStyle name="Normal 43 2 3 2 2 4 3 3" xfId="25402" xr:uid="{00000000-0005-0000-0000-000080450000}"/>
    <cellStyle name="Normal 43 2 3 2 2 4 4" xfId="35622" xr:uid="{00000000-0005-0000-0000-000081450000}"/>
    <cellStyle name="Normal 43 2 3 2 2 4 5" xfId="20389" xr:uid="{00000000-0005-0000-0000-000082450000}"/>
    <cellStyle name="Normal 43 2 3 2 2 5" xfId="11979" xr:uid="{00000000-0005-0000-0000-000083450000}"/>
    <cellStyle name="Normal 43 2 3 2 2 5 2" xfId="42310" xr:uid="{00000000-0005-0000-0000-000084450000}"/>
    <cellStyle name="Normal 43 2 3 2 2 5 3" xfId="27077" xr:uid="{00000000-0005-0000-0000-000085450000}"/>
    <cellStyle name="Normal 43 2 3 2 2 6" xfId="6958" xr:uid="{00000000-0005-0000-0000-000086450000}"/>
    <cellStyle name="Normal 43 2 3 2 2 6 2" xfId="37293" xr:uid="{00000000-0005-0000-0000-000087450000}"/>
    <cellStyle name="Normal 43 2 3 2 2 6 3" xfId="22060" xr:uid="{00000000-0005-0000-0000-000088450000}"/>
    <cellStyle name="Normal 43 2 3 2 2 7" xfId="32281" xr:uid="{00000000-0005-0000-0000-000089450000}"/>
    <cellStyle name="Normal 43 2 3 2 2 8" xfId="17047" xr:uid="{00000000-0005-0000-0000-00008A450000}"/>
    <cellStyle name="Normal 43 2 3 2 3" xfId="2305" xr:uid="{00000000-0005-0000-0000-00008B450000}"/>
    <cellStyle name="Normal 43 2 3 2 3 2" xfId="3995" xr:uid="{00000000-0005-0000-0000-00008C450000}"/>
    <cellStyle name="Normal 43 2 3 2 3 2 2" xfId="14068" xr:uid="{00000000-0005-0000-0000-00008D450000}"/>
    <cellStyle name="Normal 43 2 3 2 3 2 2 2" xfId="44399" xr:uid="{00000000-0005-0000-0000-00008E450000}"/>
    <cellStyle name="Normal 43 2 3 2 3 2 2 3" xfId="29166" xr:uid="{00000000-0005-0000-0000-00008F450000}"/>
    <cellStyle name="Normal 43 2 3 2 3 2 3" xfId="9048" xr:uid="{00000000-0005-0000-0000-000090450000}"/>
    <cellStyle name="Normal 43 2 3 2 3 2 3 2" xfId="39382" xr:uid="{00000000-0005-0000-0000-000091450000}"/>
    <cellStyle name="Normal 43 2 3 2 3 2 3 3" xfId="24149" xr:uid="{00000000-0005-0000-0000-000092450000}"/>
    <cellStyle name="Normal 43 2 3 2 3 2 4" xfId="34369" xr:uid="{00000000-0005-0000-0000-000093450000}"/>
    <cellStyle name="Normal 43 2 3 2 3 2 5" xfId="19136" xr:uid="{00000000-0005-0000-0000-000094450000}"/>
    <cellStyle name="Normal 43 2 3 2 3 3" xfId="5687" xr:uid="{00000000-0005-0000-0000-000095450000}"/>
    <cellStyle name="Normal 43 2 3 2 3 3 2" xfId="15739" xr:uid="{00000000-0005-0000-0000-000096450000}"/>
    <cellStyle name="Normal 43 2 3 2 3 3 2 2" xfId="46070" xr:uid="{00000000-0005-0000-0000-000097450000}"/>
    <cellStyle name="Normal 43 2 3 2 3 3 2 3" xfId="30837" xr:uid="{00000000-0005-0000-0000-000098450000}"/>
    <cellStyle name="Normal 43 2 3 2 3 3 3" xfId="10719" xr:uid="{00000000-0005-0000-0000-000099450000}"/>
    <cellStyle name="Normal 43 2 3 2 3 3 3 2" xfId="41053" xr:uid="{00000000-0005-0000-0000-00009A450000}"/>
    <cellStyle name="Normal 43 2 3 2 3 3 3 3" xfId="25820" xr:uid="{00000000-0005-0000-0000-00009B450000}"/>
    <cellStyle name="Normal 43 2 3 2 3 3 4" xfId="36040" xr:uid="{00000000-0005-0000-0000-00009C450000}"/>
    <cellStyle name="Normal 43 2 3 2 3 3 5" xfId="20807" xr:uid="{00000000-0005-0000-0000-00009D450000}"/>
    <cellStyle name="Normal 43 2 3 2 3 4" xfId="12397" xr:uid="{00000000-0005-0000-0000-00009E450000}"/>
    <cellStyle name="Normal 43 2 3 2 3 4 2" xfId="42728" xr:uid="{00000000-0005-0000-0000-00009F450000}"/>
    <cellStyle name="Normal 43 2 3 2 3 4 3" xfId="27495" xr:uid="{00000000-0005-0000-0000-0000A0450000}"/>
    <cellStyle name="Normal 43 2 3 2 3 5" xfId="7376" xr:uid="{00000000-0005-0000-0000-0000A1450000}"/>
    <cellStyle name="Normal 43 2 3 2 3 5 2" xfId="37711" xr:uid="{00000000-0005-0000-0000-0000A2450000}"/>
    <cellStyle name="Normal 43 2 3 2 3 5 3" xfId="22478" xr:uid="{00000000-0005-0000-0000-0000A3450000}"/>
    <cellStyle name="Normal 43 2 3 2 3 6" xfId="32699" xr:uid="{00000000-0005-0000-0000-0000A4450000}"/>
    <cellStyle name="Normal 43 2 3 2 3 7" xfId="17465" xr:uid="{00000000-0005-0000-0000-0000A5450000}"/>
    <cellStyle name="Normal 43 2 3 2 4" xfId="3158" xr:uid="{00000000-0005-0000-0000-0000A6450000}"/>
    <cellStyle name="Normal 43 2 3 2 4 2" xfId="13232" xr:uid="{00000000-0005-0000-0000-0000A7450000}"/>
    <cellStyle name="Normal 43 2 3 2 4 2 2" xfId="43563" xr:uid="{00000000-0005-0000-0000-0000A8450000}"/>
    <cellStyle name="Normal 43 2 3 2 4 2 3" xfId="28330" xr:uid="{00000000-0005-0000-0000-0000A9450000}"/>
    <cellStyle name="Normal 43 2 3 2 4 3" xfId="8212" xr:uid="{00000000-0005-0000-0000-0000AA450000}"/>
    <cellStyle name="Normal 43 2 3 2 4 3 2" xfId="38546" xr:uid="{00000000-0005-0000-0000-0000AB450000}"/>
    <cellStyle name="Normal 43 2 3 2 4 3 3" xfId="23313" xr:uid="{00000000-0005-0000-0000-0000AC450000}"/>
    <cellStyle name="Normal 43 2 3 2 4 4" xfId="33533" xr:uid="{00000000-0005-0000-0000-0000AD450000}"/>
    <cellStyle name="Normal 43 2 3 2 4 5" xfId="18300" xr:uid="{00000000-0005-0000-0000-0000AE450000}"/>
    <cellStyle name="Normal 43 2 3 2 5" xfId="4851" xr:uid="{00000000-0005-0000-0000-0000AF450000}"/>
    <cellStyle name="Normal 43 2 3 2 5 2" xfId="14903" xr:uid="{00000000-0005-0000-0000-0000B0450000}"/>
    <cellStyle name="Normal 43 2 3 2 5 2 2" xfId="45234" xr:uid="{00000000-0005-0000-0000-0000B1450000}"/>
    <cellStyle name="Normal 43 2 3 2 5 2 3" xfId="30001" xr:uid="{00000000-0005-0000-0000-0000B2450000}"/>
    <cellStyle name="Normal 43 2 3 2 5 3" xfId="9883" xr:uid="{00000000-0005-0000-0000-0000B3450000}"/>
    <cellStyle name="Normal 43 2 3 2 5 3 2" xfId="40217" xr:uid="{00000000-0005-0000-0000-0000B4450000}"/>
    <cellStyle name="Normal 43 2 3 2 5 3 3" xfId="24984" xr:uid="{00000000-0005-0000-0000-0000B5450000}"/>
    <cellStyle name="Normal 43 2 3 2 5 4" xfId="35204" xr:uid="{00000000-0005-0000-0000-0000B6450000}"/>
    <cellStyle name="Normal 43 2 3 2 5 5" xfId="19971" xr:uid="{00000000-0005-0000-0000-0000B7450000}"/>
    <cellStyle name="Normal 43 2 3 2 6" xfId="11561" xr:uid="{00000000-0005-0000-0000-0000B8450000}"/>
    <cellStyle name="Normal 43 2 3 2 6 2" xfId="41892" xr:uid="{00000000-0005-0000-0000-0000B9450000}"/>
    <cellStyle name="Normal 43 2 3 2 6 3" xfId="26659" xr:uid="{00000000-0005-0000-0000-0000BA450000}"/>
    <cellStyle name="Normal 43 2 3 2 7" xfId="6540" xr:uid="{00000000-0005-0000-0000-0000BB450000}"/>
    <cellStyle name="Normal 43 2 3 2 7 2" xfId="36875" xr:uid="{00000000-0005-0000-0000-0000BC450000}"/>
    <cellStyle name="Normal 43 2 3 2 7 3" xfId="21642" xr:uid="{00000000-0005-0000-0000-0000BD450000}"/>
    <cellStyle name="Normal 43 2 3 2 8" xfId="31863" xr:uid="{00000000-0005-0000-0000-0000BE450000}"/>
    <cellStyle name="Normal 43 2 3 2 9" xfId="16629" xr:uid="{00000000-0005-0000-0000-0000BF450000}"/>
    <cellStyle name="Normal 43 2 3 3" xfId="1676" xr:uid="{00000000-0005-0000-0000-0000C0450000}"/>
    <cellStyle name="Normal 43 2 3 3 2" xfId="2515" xr:uid="{00000000-0005-0000-0000-0000C1450000}"/>
    <cellStyle name="Normal 43 2 3 3 2 2" xfId="4205" xr:uid="{00000000-0005-0000-0000-0000C2450000}"/>
    <cellStyle name="Normal 43 2 3 3 2 2 2" xfId="14278" xr:uid="{00000000-0005-0000-0000-0000C3450000}"/>
    <cellStyle name="Normal 43 2 3 3 2 2 2 2" xfId="44609" xr:uid="{00000000-0005-0000-0000-0000C4450000}"/>
    <cellStyle name="Normal 43 2 3 3 2 2 2 3" xfId="29376" xr:uid="{00000000-0005-0000-0000-0000C5450000}"/>
    <cellStyle name="Normal 43 2 3 3 2 2 3" xfId="9258" xr:uid="{00000000-0005-0000-0000-0000C6450000}"/>
    <cellStyle name="Normal 43 2 3 3 2 2 3 2" xfId="39592" xr:uid="{00000000-0005-0000-0000-0000C7450000}"/>
    <cellStyle name="Normal 43 2 3 3 2 2 3 3" xfId="24359" xr:uid="{00000000-0005-0000-0000-0000C8450000}"/>
    <cellStyle name="Normal 43 2 3 3 2 2 4" xfId="34579" xr:uid="{00000000-0005-0000-0000-0000C9450000}"/>
    <cellStyle name="Normal 43 2 3 3 2 2 5" xfId="19346" xr:uid="{00000000-0005-0000-0000-0000CA450000}"/>
    <cellStyle name="Normal 43 2 3 3 2 3" xfId="5897" xr:uid="{00000000-0005-0000-0000-0000CB450000}"/>
    <cellStyle name="Normal 43 2 3 3 2 3 2" xfId="15949" xr:uid="{00000000-0005-0000-0000-0000CC450000}"/>
    <cellStyle name="Normal 43 2 3 3 2 3 2 2" xfId="46280" xr:uid="{00000000-0005-0000-0000-0000CD450000}"/>
    <cellStyle name="Normal 43 2 3 3 2 3 2 3" xfId="31047" xr:uid="{00000000-0005-0000-0000-0000CE450000}"/>
    <cellStyle name="Normal 43 2 3 3 2 3 3" xfId="10929" xr:uid="{00000000-0005-0000-0000-0000CF450000}"/>
    <cellStyle name="Normal 43 2 3 3 2 3 3 2" xfId="41263" xr:uid="{00000000-0005-0000-0000-0000D0450000}"/>
    <cellStyle name="Normal 43 2 3 3 2 3 3 3" xfId="26030" xr:uid="{00000000-0005-0000-0000-0000D1450000}"/>
    <cellStyle name="Normal 43 2 3 3 2 3 4" xfId="36250" xr:uid="{00000000-0005-0000-0000-0000D2450000}"/>
    <cellStyle name="Normal 43 2 3 3 2 3 5" xfId="21017" xr:uid="{00000000-0005-0000-0000-0000D3450000}"/>
    <cellStyle name="Normal 43 2 3 3 2 4" xfId="12607" xr:uid="{00000000-0005-0000-0000-0000D4450000}"/>
    <cellStyle name="Normal 43 2 3 3 2 4 2" xfId="42938" xr:uid="{00000000-0005-0000-0000-0000D5450000}"/>
    <cellStyle name="Normal 43 2 3 3 2 4 3" xfId="27705" xr:uid="{00000000-0005-0000-0000-0000D6450000}"/>
    <cellStyle name="Normal 43 2 3 3 2 5" xfId="7586" xr:uid="{00000000-0005-0000-0000-0000D7450000}"/>
    <cellStyle name="Normal 43 2 3 3 2 5 2" xfId="37921" xr:uid="{00000000-0005-0000-0000-0000D8450000}"/>
    <cellStyle name="Normal 43 2 3 3 2 5 3" xfId="22688" xr:uid="{00000000-0005-0000-0000-0000D9450000}"/>
    <cellStyle name="Normal 43 2 3 3 2 6" xfId="32909" xr:uid="{00000000-0005-0000-0000-0000DA450000}"/>
    <cellStyle name="Normal 43 2 3 3 2 7" xfId="17675" xr:uid="{00000000-0005-0000-0000-0000DB450000}"/>
    <cellStyle name="Normal 43 2 3 3 3" xfId="3368" xr:uid="{00000000-0005-0000-0000-0000DC450000}"/>
    <cellStyle name="Normal 43 2 3 3 3 2" xfId="13442" xr:uid="{00000000-0005-0000-0000-0000DD450000}"/>
    <cellStyle name="Normal 43 2 3 3 3 2 2" xfId="43773" xr:uid="{00000000-0005-0000-0000-0000DE450000}"/>
    <cellStyle name="Normal 43 2 3 3 3 2 3" xfId="28540" xr:uid="{00000000-0005-0000-0000-0000DF450000}"/>
    <cellStyle name="Normal 43 2 3 3 3 3" xfId="8422" xr:uid="{00000000-0005-0000-0000-0000E0450000}"/>
    <cellStyle name="Normal 43 2 3 3 3 3 2" xfId="38756" xr:uid="{00000000-0005-0000-0000-0000E1450000}"/>
    <cellStyle name="Normal 43 2 3 3 3 3 3" xfId="23523" xr:uid="{00000000-0005-0000-0000-0000E2450000}"/>
    <cellStyle name="Normal 43 2 3 3 3 4" xfId="33743" xr:uid="{00000000-0005-0000-0000-0000E3450000}"/>
    <cellStyle name="Normal 43 2 3 3 3 5" xfId="18510" xr:uid="{00000000-0005-0000-0000-0000E4450000}"/>
    <cellStyle name="Normal 43 2 3 3 4" xfId="5061" xr:uid="{00000000-0005-0000-0000-0000E5450000}"/>
    <cellStyle name="Normal 43 2 3 3 4 2" xfId="15113" xr:uid="{00000000-0005-0000-0000-0000E6450000}"/>
    <cellStyle name="Normal 43 2 3 3 4 2 2" xfId="45444" xr:uid="{00000000-0005-0000-0000-0000E7450000}"/>
    <cellStyle name="Normal 43 2 3 3 4 2 3" xfId="30211" xr:uid="{00000000-0005-0000-0000-0000E8450000}"/>
    <cellStyle name="Normal 43 2 3 3 4 3" xfId="10093" xr:uid="{00000000-0005-0000-0000-0000E9450000}"/>
    <cellStyle name="Normal 43 2 3 3 4 3 2" xfId="40427" xr:uid="{00000000-0005-0000-0000-0000EA450000}"/>
    <cellStyle name="Normal 43 2 3 3 4 3 3" xfId="25194" xr:uid="{00000000-0005-0000-0000-0000EB450000}"/>
    <cellStyle name="Normal 43 2 3 3 4 4" xfId="35414" xr:uid="{00000000-0005-0000-0000-0000EC450000}"/>
    <cellStyle name="Normal 43 2 3 3 4 5" xfId="20181" xr:uid="{00000000-0005-0000-0000-0000ED450000}"/>
    <cellStyle name="Normal 43 2 3 3 5" xfId="11771" xr:uid="{00000000-0005-0000-0000-0000EE450000}"/>
    <cellStyle name="Normal 43 2 3 3 5 2" xfId="42102" xr:uid="{00000000-0005-0000-0000-0000EF450000}"/>
    <cellStyle name="Normal 43 2 3 3 5 3" xfId="26869" xr:uid="{00000000-0005-0000-0000-0000F0450000}"/>
    <cellStyle name="Normal 43 2 3 3 6" xfId="6750" xr:uid="{00000000-0005-0000-0000-0000F1450000}"/>
    <cellStyle name="Normal 43 2 3 3 6 2" xfId="37085" xr:uid="{00000000-0005-0000-0000-0000F2450000}"/>
    <cellStyle name="Normal 43 2 3 3 6 3" xfId="21852" xr:uid="{00000000-0005-0000-0000-0000F3450000}"/>
    <cellStyle name="Normal 43 2 3 3 7" xfId="32073" xr:uid="{00000000-0005-0000-0000-0000F4450000}"/>
    <cellStyle name="Normal 43 2 3 3 8" xfId="16839" xr:uid="{00000000-0005-0000-0000-0000F5450000}"/>
    <cellStyle name="Normal 43 2 3 4" xfId="2097" xr:uid="{00000000-0005-0000-0000-0000F6450000}"/>
    <cellStyle name="Normal 43 2 3 4 2" xfId="3787" xr:uid="{00000000-0005-0000-0000-0000F7450000}"/>
    <cellStyle name="Normal 43 2 3 4 2 2" xfId="13860" xr:uid="{00000000-0005-0000-0000-0000F8450000}"/>
    <cellStyle name="Normal 43 2 3 4 2 2 2" xfId="44191" xr:uid="{00000000-0005-0000-0000-0000F9450000}"/>
    <cellStyle name="Normal 43 2 3 4 2 2 3" xfId="28958" xr:uid="{00000000-0005-0000-0000-0000FA450000}"/>
    <cellStyle name="Normal 43 2 3 4 2 3" xfId="8840" xr:uid="{00000000-0005-0000-0000-0000FB450000}"/>
    <cellStyle name="Normal 43 2 3 4 2 3 2" xfId="39174" xr:uid="{00000000-0005-0000-0000-0000FC450000}"/>
    <cellStyle name="Normal 43 2 3 4 2 3 3" xfId="23941" xr:uid="{00000000-0005-0000-0000-0000FD450000}"/>
    <cellStyle name="Normal 43 2 3 4 2 4" xfId="34161" xr:uid="{00000000-0005-0000-0000-0000FE450000}"/>
    <cellStyle name="Normal 43 2 3 4 2 5" xfId="18928" xr:uid="{00000000-0005-0000-0000-0000FF450000}"/>
    <cellStyle name="Normal 43 2 3 4 3" xfId="5479" xr:uid="{00000000-0005-0000-0000-000000460000}"/>
    <cellStyle name="Normal 43 2 3 4 3 2" xfId="15531" xr:uid="{00000000-0005-0000-0000-000001460000}"/>
    <cellStyle name="Normal 43 2 3 4 3 2 2" xfId="45862" xr:uid="{00000000-0005-0000-0000-000002460000}"/>
    <cellStyle name="Normal 43 2 3 4 3 2 3" xfId="30629" xr:uid="{00000000-0005-0000-0000-000003460000}"/>
    <cellStyle name="Normal 43 2 3 4 3 3" xfId="10511" xr:uid="{00000000-0005-0000-0000-000004460000}"/>
    <cellStyle name="Normal 43 2 3 4 3 3 2" xfId="40845" xr:uid="{00000000-0005-0000-0000-000005460000}"/>
    <cellStyle name="Normal 43 2 3 4 3 3 3" xfId="25612" xr:uid="{00000000-0005-0000-0000-000006460000}"/>
    <cellStyle name="Normal 43 2 3 4 3 4" xfId="35832" xr:uid="{00000000-0005-0000-0000-000007460000}"/>
    <cellStyle name="Normal 43 2 3 4 3 5" xfId="20599" xr:uid="{00000000-0005-0000-0000-000008460000}"/>
    <cellStyle name="Normal 43 2 3 4 4" xfId="12189" xr:uid="{00000000-0005-0000-0000-000009460000}"/>
    <cellStyle name="Normal 43 2 3 4 4 2" xfId="42520" xr:uid="{00000000-0005-0000-0000-00000A460000}"/>
    <cellStyle name="Normal 43 2 3 4 4 3" xfId="27287" xr:uid="{00000000-0005-0000-0000-00000B460000}"/>
    <cellStyle name="Normal 43 2 3 4 5" xfId="7168" xr:uid="{00000000-0005-0000-0000-00000C460000}"/>
    <cellStyle name="Normal 43 2 3 4 5 2" xfId="37503" xr:uid="{00000000-0005-0000-0000-00000D460000}"/>
    <cellStyle name="Normal 43 2 3 4 5 3" xfId="22270" xr:uid="{00000000-0005-0000-0000-00000E460000}"/>
    <cellStyle name="Normal 43 2 3 4 6" xfId="32491" xr:uid="{00000000-0005-0000-0000-00000F460000}"/>
    <cellStyle name="Normal 43 2 3 4 7" xfId="17257" xr:uid="{00000000-0005-0000-0000-000010460000}"/>
    <cellStyle name="Normal 43 2 3 5" xfId="2950" xr:uid="{00000000-0005-0000-0000-000011460000}"/>
    <cellStyle name="Normal 43 2 3 5 2" xfId="13024" xr:uid="{00000000-0005-0000-0000-000012460000}"/>
    <cellStyle name="Normal 43 2 3 5 2 2" xfId="43355" xr:uid="{00000000-0005-0000-0000-000013460000}"/>
    <cellStyle name="Normal 43 2 3 5 2 3" xfId="28122" xr:uid="{00000000-0005-0000-0000-000014460000}"/>
    <cellStyle name="Normal 43 2 3 5 3" xfId="8004" xr:uid="{00000000-0005-0000-0000-000015460000}"/>
    <cellStyle name="Normal 43 2 3 5 3 2" xfId="38338" xr:uid="{00000000-0005-0000-0000-000016460000}"/>
    <cellStyle name="Normal 43 2 3 5 3 3" xfId="23105" xr:uid="{00000000-0005-0000-0000-000017460000}"/>
    <cellStyle name="Normal 43 2 3 5 4" xfId="33325" xr:uid="{00000000-0005-0000-0000-000018460000}"/>
    <cellStyle name="Normal 43 2 3 5 5" xfId="18092" xr:uid="{00000000-0005-0000-0000-000019460000}"/>
    <cellStyle name="Normal 43 2 3 6" xfId="4643" xr:uid="{00000000-0005-0000-0000-00001A460000}"/>
    <cellStyle name="Normal 43 2 3 6 2" xfId="14695" xr:uid="{00000000-0005-0000-0000-00001B460000}"/>
    <cellStyle name="Normal 43 2 3 6 2 2" xfId="45026" xr:uid="{00000000-0005-0000-0000-00001C460000}"/>
    <cellStyle name="Normal 43 2 3 6 2 3" xfId="29793" xr:uid="{00000000-0005-0000-0000-00001D460000}"/>
    <cellStyle name="Normal 43 2 3 6 3" xfId="9675" xr:uid="{00000000-0005-0000-0000-00001E460000}"/>
    <cellStyle name="Normal 43 2 3 6 3 2" xfId="40009" xr:uid="{00000000-0005-0000-0000-00001F460000}"/>
    <cellStyle name="Normal 43 2 3 6 3 3" xfId="24776" xr:uid="{00000000-0005-0000-0000-000020460000}"/>
    <cellStyle name="Normal 43 2 3 6 4" xfId="34996" xr:uid="{00000000-0005-0000-0000-000021460000}"/>
    <cellStyle name="Normal 43 2 3 6 5" xfId="19763" xr:uid="{00000000-0005-0000-0000-000022460000}"/>
    <cellStyle name="Normal 43 2 3 7" xfId="11353" xr:uid="{00000000-0005-0000-0000-000023460000}"/>
    <cellStyle name="Normal 43 2 3 7 2" xfId="41684" xr:uid="{00000000-0005-0000-0000-000024460000}"/>
    <cellStyle name="Normal 43 2 3 7 3" xfId="26451" xr:uid="{00000000-0005-0000-0000-000025460000}"/>
    <cellStyle name="Normal 43 2 3 8" xfId="6332" xr:uid="{00000000-0005-0000-0000-000026460000}"/>
    <cellStyle name="Normal 43 2 3 8 2" xfId="36667" xr:uid="{00000000-0005-0000-0000-000027460000}"/>
    <cellStyle name="Normal 43 2 3 8 3" xfId="21434" xr:uid="{00000000-0005-0000-0000-000028460000}"/>
    <cellStyle name="Normal 43 2 3 9" xfId="31656" xr:uid="{00000000-0005-0000-0000-000029460000}"/>
    <cellStyle name="Normal 43 2 4" xfId="1357" xr:uid="{00000000-0005-0000-0000-00002A460000}"/>
    <cellStyle name="Normal 43 2 4 2" xfId="1780" xr:uid="{00000000-0005-0000-0000-00002B460000}"/>
    <cellStyle name="Normal 43 2 4 2 2" xfId="2619" xr:uid="{00000000-0005-0000-0000-00002C460000}"/>
    <cellStyle name="Normal 43 2 4 2 2 2" xfId="4309" xr:uid="{00000000-0005-0000-0000-00002D460000}"/>
    <cellStyle name="Normal 43 2 4 2 2 2 2" xfId="14382" xr:uid="{00000000-0005-0000-0000-00002E460000}"/>
    <cellStyle name="Normal 43 2 4 2 2 2 2 2" xfId="44713" xr:uid="{00000000-0005-0000-0000-00002F460000}"/>
    <cellStyle name="Normal 43 2 4 2 2 2 2 3" xfId="29480" xr:uid="{00000000-0005-0000-0000-000030460000}"/>
    <cellStyle name="Normal 43 2 4 2 2 2 3" xfId="9362" xr:uid="{00000000-0005-0000-0000-000031460000}"/>
    <cellStyle name="Normal 43 2 4 2 2 2 3 2" xfId="39696" xr:uid="{00000000-0005-0000-0000-000032460000}"/>
    <cellStyle name="Normal 43 2 4 2 2 2 3 3" xfId="24463" xr:uid="{00000000-0005-0000-0000-000033460000}"/>
    <cellStyle name="Normal 43 2 4 2 2 2 4" xfId="34683" xr:uid="{00000000-0005-0000-0000-000034460000}"/>
    <cellStyle name="Normal 43 2 4 2 2 2 5" xfId="19450" xr:uid="{00000000-0005-0000-0000-000035460000}"/>
    <cellStyle name="Normal 43 2 4 2 2 3" xfId="6001" xr:uid="{00000000-0005-0000-0000-000036460000}"/>
    <cellStyle name="Normal 43 2 4 2 2 3 2" xfId="16053" xr:uid="{00000000-0005-0000-0000-000037460000}"/>
    <cellStyle name="Normal 43 2 4 2 2 3 2 2" xfId="46384" xr:uid="{00000000-0005-0000-0000-000038460000}"/>
    <cellStyle name="Normal 43 2 4 2 2 3 2 3" xfId="31151" xr:uid="{00000000-0005-0000-0000-000039460000}"/>
    <cellStyle name="Normal 43 2 4 2 2 3 3" xfId="11033" xr:uid="{00000000-0005-0000-0000-00003A460000}"/>
    <cellStyle name="Normal 43 2 4 2 2 3 3 2" xfId="41367" xr:uid="{00000000-0005-0000-0000-00003B460000}"/>
    <cellStyle name="Normal 43 2 4 2 2 3 3 3" xfId="26134" xr:uid="{00000000-0005-0000-0000-00003C460000}"/>
    <cellStyle name="Normal 43 2 4 2 2 3 4" xfId="36354" xr:uid="{00000000-0005-0000-0000-00003D460000}"/>
    <cellStyle name="Normal 43 2 4 2 2 3 5" xfId="21121" xr:uid="{00000000-0005-0000-0000-00003E460000}"/>
    <cellStyle name="Normal 43 2 4 2 2 4" xfId="12711" xr:uid="{00000000-0005-0000-0000-00003F460000}"/>
    <cellStyle name="Normal 43 2 4 2 2 4 2" xfId="43042" xr:uid="{00000000-0005-0000-0000-000040460000}"/>
    <cellStyle name="Normal 43 2 4 2 2 4 3" xfId="27809" xr:uid="{00000000-0005-0000-0000-000041460000}"/>
    <cellStyle name="Normal 43 2 4 2 2 5" xfId="7690" xr:uid="{00000000-0005-0000-0000-000042460000}"/>
    <cellStyle name="Normal 43 2 4 2 2 5 2" xfId="38025" xr:uid="{00000000-0005-0000-0000-000043460000}"/>
    <cellStyle name="Normal 43 2 4 2 2 5 3" xfId="22792" xr:uid="{00000000-0005-0000-0000-000044460000}"/>
    <cellStyle name="Normal 43 2 4 2 2 6" xfId="33013" xr:uid="{00000000-0005-0000-0000-000045460000}"/>
    <cellStyle name="Normal 43 2 4 2 2 7" xfId="17779" xr:uid="{00000000-0005-0000-0000-000046460000}"/>
    <cellStyle name="Normal 43 2 4 2 3" xfId="3472" xr:uid="{00000000-0005-0000-0000-000047460000}"/>
    <cellStyle name="Normal 43 2 4 2 3 2" xfId="13546" xr:uid="{00000000-0005-0000-0000-000048460000}"/>
    <cellStyle name="Normal 43 2 4 2 3 2 2" xfId="43877" xr:uid="{00000000-0005-0000-0000-000049460000}"/>
    <cellStyle name="Normal 43 2 4 2 3 2 3" xfId="28644" xr:uid="{00000000-0005-0000-0000-00004A460000}"/>
    <cellStyle name="Normal 43 2 4 2 3 3" xfId="8526" xr:uid="{00000000-0005-0000-0000-00004B460000}"/>
    <cellStyle name="Normal 43 2 4 2 3 3 2" xfId="38860" xr:uid="{00000000-0005-0000-0000-00004C460000}"/>
    <cellStyle name="Normal 43 2 4 2 3 3 3" xfId="23627" xr:uid="{00000000-0005-0000-0000-00004D460000}"/>
    <cellStyle name="Normal 43 2 4 2 3 4" xfId="33847" xr:uid="{00000000-0005-0000-0000-00004E460000}"/>
    <cellStyle name="Normal 43 2 4 2 3 5" xfId="18614" xr:uid="{00000000-0005-0000-0000-00004F460000}"/>
    <cellStyle name="Normal 43 2 4 2 4" xfId="5165" xr:uid="{00000000-0005-0000-0000-000050460000}"/>
    <cellStyle name="Normal 43 2 4 2 4 2" xfId="15217" xr:uid="{00000000-0005-0000-0000-000051460000}"/>
    <cellStyle name="Normal 43 2 4 2 4 2 2" xfId="45548" xr:uid="{00000000-0005-0000-0000-000052460000}"/>
    <cellStyle name="Normal 43 2 4 2 4 2 3" xfId="30315" xr:uid="{00000000-0005-0000-0000-000053460000}"/>
    <cellStyle name="Normal 43 2 4 2 4 3" xfId="10197" xr:uid="{00000000-0005-0000-0000-000054460000}"/>
    <cellStyle name="Normal 43 2 4 2 4 3 2" xfId="40531" xr:uid="{00000000-0005-0000-0000-000055460000}"/>
    <cellStyle name="Normal 43 2 4 2 4 3 3" xfId="25298" xr:uid="{00000000-0005-0000-0000-000056460000}"/>
    <cellStyle name="Normal 43 2 4 2 4 4" xfId="35518" xr:uid="{00000000-0005-0000-0000-000057460000}"/>
    <cellStyle name="Normal 43 2 4 2 4 5" xfId="20285" xr:uid="{00000000-0005-0000-0000-000058460000}"/>
    <cellStyle name="Normal 43 2 4 2 5" xfId="11875" xr:uid="{00000000-0005-0000-0000-000059460000}"/>
    <cellStyle name="Normal 43 2 4 2 5 2" xfId="42206" xr:uid="{00000000-0005-0000-0000-00005A460000}"/>
    <cellStyle name="Normal 43 2 4 2 5 3" xfId="26973" xr:uid="{00000000-0005-0000-0000-00005B460000}"/>
    <cellStyle name="Normal 43 2 4 2 6" xfId="6854" xr:uid="{00000000-0005-0000-0000-00005C460000}"/>
    <cellStyle name="Normal 43 2 4 2 6 2" xfId="37189" xr:uid="{00000000-0005-0000-0000-00005D460000}"/>
    <cellStyle name="Normal 43 2 4 2 6 3" xfId="21956" xr:uid="{00000000-0005-0000-0000-00005E460000}"/>
    <cellStyle name="Normal 43 2 4 2 7" xfId="32177" xr:uid="{00000000-0005-0000-0000-00005F460000}"/>
    <cellStyle name="Normal 43 2 4 2 8" xfId="16943" xr:uid="{00000000-0005-0000-0000-000060460000}"/>
    <cellStyle name="Normal 43 2 4 3" xfId="2201" xr:uid="{00000000-0005-0000-0000-000061460000}"/>
    <cellStyle name="Normal 43 2 4 3 2" xfId="3891" xr:uid="{00000000-0005-0000-0000-000062460000}"/>
    <cellStyle name="Normal 43 2 4 3 2 2" xfId="13964" xr:uid="{00000000-0005-0000-0000-000063460000}"/>
    <cellStyle name="Normal 43 2 4 3 2 2 2" xfId="44295" xr:uid="{00000000-0005-0000-0000-000064460000}"/>
    <cellStyle name="Normal 43 2 4 3 2 2 3" xfId="29062" xr:uid="{00000000-0005-0000-0000-000065460000}"/>
    <cellStyle name="Normal 43 2 4 3 2 3" xfId="8944" xr:uid="{00000000-0005-0000-0000-000066460000}"/>
    <cellStyle name="Normal 43 2 4 3 2 3 2" xfId="39278" xr:uid="{00000000-0005-0000-0000-000067460000}"/>
    <cellStyle name="Normal 43 2 4 3 2 3 3" xfId="24045" xr:uid="{00000000-0005-0000-0000-000068460000}"/>
    <cellStyle name="Normal 43 2 4 3 2 4" xfId="34265" xr:uid="{00000000-0005-0000-0000-000069460000}"/>
    <cellStyle name="Normal 43 2 4 3 2 5" xfId="19032" xr:uid="{00000000-0005-0000-0000-00006A460000}"/>
    <cellStyle name="Normal 43 2 4 3 3" xfId="5583" xr:uid="{00000000-0005-0000-0000-00006B460000}"/>
    <cellStyle name="Normal 43 2 4 3 3 2" xfId="15635" xr:uid="{00000000-0005-0000-0000-00006C460000}"/>
    <cellStyle name="Normal 43 2 4 3 3 2 2" xfId="45966" xr:uid="{00000000-0005-0000-0000-00006D460000}"/>
    <cellStyle name="Normal 43 2 4 3 3 2 3" xfId="30733" xr:uid="{00000000-0005-0000-0000-00006E460000}"/>
    <cellStyle name="Normal 43 2 4 3 3 3" xfId="10615" xr:uid="{00000000-0005-0000-0000-00006F460000}"/>
    <cellStyle name="Normal 43 2 4 3 3 3 2" xfId="40949" xr:uid="{00000000-0005-0000-0000-000070460000}"/>
    <cellStyle name="Normal 43 2 4 3 3 3 3" xfId="25716" xr:uid="{00000000-0005-0000-0000-000071460000}"/>
    <cellStyle name="Normal 43 2 4 3 3 4" xfId="35936" xr:uid="{00000000-0005-0000-0000-000072460000}"/>
    <cellStyle name="Normal 43 2 4 3 3 5" xfId="20703" xr:uid="{00000000-0005-0000-0000-000073460000}"/>
    <cellStyle name="Normal 43 2 4 3 4" xfId="12293" xr:uid="{00000000-0005-0000-0000-000074460000}"/>
    <cellStyle name="Normal 43 2 4 3 4 2" xfId="42624" xr:uid="{00000000-0005-0000-0000-000075460000}"/>
    <cellStyle name="Normal 43 2 4 3 4 3" xfId="27391" xr:uid="{00000000-0005-0000-0000-000076460000}"/>
    <cellStyle name="Normal 43 2 4 3 5" xfId="7272" xr:uid="{00000000-0005-0000-0000-000077460000}"/>
    <cellStyle name="Normal 43 2 4 3 5 2" xfId="37607" xr:uid="{00000000-0005-0000-0000-000078460000}"/>
    <cellStyle name="Normal 43 2 4 3 5 3" xfId="22374" xr:uid="{00000000-0005-0000-0000-000079460000}"/>
    <cellStyle name="Normal 43 2 4 3 6" xfId="32595" xr:uid="{00000000-0005-0000-0000-00007A460000}"/>
    <cellStyle name="Normal 43 2 4 3 7" xfId="17361" xr:uid="{00000000-0005-0000-0000-00007B460000}"/>
    <cellStyle name="Normal 43 2 4 4" xfId="3054" xr:uid="{00000000-0005-0000-0000-00007C460000}"/>
    <cellStyle name="Normal 43 2 4 4 2" xfId="13128" xr:uid="{00000000-0005-0000-0000-00007D460000}"/>
    <cellStyle name="Normal 43 2 4 4 2 2" xfId="43459" xr:uid="{00000000-0005-0000-0000-00007E460000}"/>
    <cellStyle name="Normal 43 2 4 4 2 3" xfId="28226" xr:uid="{00000000-0005-0000-0000-00007F460000}"/>
    <cellStyle name="Normal 43 2 4 4 3" xfId="8108" xr:uid="{00000000-0005-0000-0000-000080460000}"/>
    <cellStyle name="Normal 43 2 4 4 3 2" xfId="38442" xr:uid="{00000000-0005-0000-0000-000081460000}"/>
    <cellStyle name="Normal 43 2 4 4 3 3" xfId="23209" xr:uid="{00000000-0005-0000-0000-000082460000}"/>
    <cellStyle name="Normal 43 2 4 4 4" xfId="33429" xr:uid="{00000000-0005-0000-0000-000083460000}"/>
    <cellStyle name="Normal 43 2 4 4 5" xfId="18196" xr:uid="{00000000-0005-0000-0000-000084460000}"/>
    <cellStyle name="Normal 43 2 4 5" xfId="4747" xr:uid="{00000000-0005-0000-0000-000085460000}"/>
    <cellStyle name="Normal 43 2 4 5 2" xfId="14799" xr:uid="{00000000-0005-0000-0000-000086460000}"/>
    <cellStyle name="Normal 43 2 4 5 2 2" xfId="45130" xr:uid="{00000000-0005-0000-0000-000087460000}"/>
    <cellStyle name="Normal 43 2 4 5 2 3" xfId="29897" xr:uid="{00000000-0005-0000-0000-000088460000}"/>
    <cellStyle name="Normal 43 2 4 5 3" xfId="9779" xr:uid="{00000000-0005-0000-0000-000089460000}"/>
    <cellStyle name="Normal 43 2 4 5 3 2" xfId="40113" xr:uid="{00000000-0005-0000-0000-00008A460000}"/>
    <cellStyle name="Normal 43 2 4 5 3 3" xfId="24880" xr:uid="{00000000-0005-0000-0000-00008B460000}"/>
    <cellStyle name="Normal 43 2 4 5 4" xfId="35100" xr:uid="{00000000-0005-0000-0000-00008C460000}"/>
    <cellStyle name="Normal 43 2 4 5 5" xfId="19867" xr:uid="{00000000-0005-0000-0000-00008D460000}"/>
    <cellStyle name="Normal 43 2 4 6" xfId="11457" xr:uid="{00000000-0005-0000-0000-00008E460000}"/>
    <cellStyle name="Normal 43 2 4 6 2" xfId="41788" xr:uid="{00000000-0005-0000-0000-00008F460000}"/>
    <cellStyle name="Normal 43 2 4 6 3" xfId="26555" xr:uid="{00000000-0005-0000-0000-000090460000}"/>
    <cellStyle name="Normal 43 2 4 7" xfId="6436" xr:uid="{00000000-0005-0000-0000-000091460000}"/>
    <cellStyle name="Normal 43 2 4 7 2" xfId="36771" xr:uid="{00000000-0005-0000-0000-000092460000}"/>
    <cellStyle name="Normal 43 2 4 7 3" xfId="21538" xr:uid="{00000000-0005-0000-0000-000093460000}"/>
    <cellStyle name="Normal 43 2 4 8" xfId="31759" xr:uid="{00000000-0005-0000-0000-000094460000}"/>
    <cellStyle name="Normal 43 2 4 9" xfId="16525" xr:uid="{00000000-0005-0000-0000-000095460000}"/>
    <cellStyle name="Normal 43 2 5" xfId="1570" xr:uid="{00000000-0005-0000-0000-000096460000}"/>
    <cellStyle name="Normal 43 2 5 2" xfId="2411" xr:uid="{00000000-0005-0000-0000-000097460000}"/>
    <cellStyle name="Normal 43 2 5 2 2" xfId="4101" xr:uid="{00000000-0005-0000-0000-000098460000}"/>
    <cellStyle name="Normal 43 2 5 2 2 2" xfId="14174" xr:uid="{00000000-0005-0000-0000-000099460000}"/>
    <cellStyle name="Normal 43 2 5 2 2 2 2" xfId="44505" xr:uid="{00000000-0005-0000-0000-00009A460000}"/>
    <cellStyle name="Normal 43 2 5 2 2 2 3" xfId="29272" xr:uid="{00000000-0005-0000-0000-00009B460000}"/>
    <cellStyle name="Normal 43 2 5 2 2 3" xfId="9154" xr:uid="{00000000-0005-0000-0000-00009C460000}"/>
    <cellStyle name="Normal 43 2 5 2 2 3 2" xfId="39488" xr:uid="{00000000-0005-0000-0000-00009D460000}"/>
    <cellStyle name="Normal 43 2 5 2 2 3 3" xfId="24255" xr:uid="{00000000-0005-0000-0000-00009E460000}"/>
    <cellStyle name="Normal 43 2 5 2 2 4" xfId="34475" xr:uid="{00000000-0005-0000-0000-00009F460000}"/>
    <cellStyle name="Normal 43 2 5 2 2 5" xfId="19242" xr:uid="{00000000-0005-0000-0000-0000A0460000}"/>
    <cellStyle name="Normal 43 2 5 2 3" xfId="5793" xr:uid="{00000000-0005-0000-0000-0000A1460000}"/>
    <cellStyle name="Normal 43 2 5 2 3 2" xfId="15845" xr:uid="{00000000-0005-0000-0000-0000A2460000}"/>
    <cellStyle name="Normal 43 2 5 2 3 2 2" xfId="46176" xr:uid="{00000000-0005-0000-0000-0000A3460000}"/>
    <cellStyle name="Normal 43 2 5 2 3 2 3" xfId="30943" xr:uid="{00000000-0005-0000-0000-0000A4460000}"/>
    <cellStyle name="Normal 43 2 5 2 3 3" xfId="10825" xr:uid="{00000000-0005-0000-0000-0000A5460000}"/>
    <cellStyle name="Normal 43 2 5 2 3 3 2" xfId="41159" xr:uid="{00000000-0005-0000-0000-0000A6460000}"/>
    <cellStyle name="Normal 43 2 5 2 3 3 3" xfId="25926" xr:uid="{00000000-0005-0000-0000-0000A7460000}"/>
    <cellStyle name="Normal 43 2 5 2 3 4" xfId="36146" xr:uid="{00000000-0005-0000-0000-0000A8460000}"/>
    <cellStyle name="Normal 43 2 5 2 3 5" xfId="20913" xr:uid="{00000000-0005-0000-0000-0000A9460000}"/>
    <cellStyle name="Normal 43 2 5 2 4" xfId="12503" xr:uid="{00000000-0005-0000-0000-0000AA460000}"/>
    <cellStyle name="Normal 43 2 5 2 4 2" xfId="42834" xr:uid="{00000000-0005-0000-0000-0000AB460000}"/>
    <cellStyle name="Normal 43 2 5 2 4 3" xfId="27601" xr:uid="{00000000-0005-0000-0000-0000AC460000}"/>
    <cellStyle name="Normal 43 2 5 2 5" xfId="7482" xr:uid="{00000000-0005-0000-0000-0000AD460000}"/>
    <cellStyle name="Normal 43 2 5 2 5 2" xfId="37817" xr:uid="{00000000-0005-0000-0000-0000AE460000}"/>
    <cellStyle name="Normal 43 2 5 2 5 3" xfId="22584" xr:uid="{00000000-0005-0000-0000-0000AF460000}"/>
    <cellStyle name="Normal 43 2 5 2 6" xfId="32805" xr:uid="{00000000-0005-0000-0000-0000B0460000}"/>
    <cellStyle name="Normal 43 2 5 2 7" xfId="17571" xr:uid="{00000000-0005-0000-0000-0000B1460000}"/>
    <cellStyle name="Normal 43 2 5 3" xfId="3264" xr:uid="{00000000-0005-0000-0000-0000B2460000}"/>
    <cellStyle name="Normal 43 2 5 3 2" xfId="13338" xr:uid="{00000000-0005-0000-0000-0000B3460000}"/>
    <cellStyle name="Normal 43 2 5 3 2 2" xfId="43669" xr:uid="{00000000-0005-0000-0000-0000B4460000}"/>
    <cellStyle name="Normal 43 2 5 3 2 3" xfId="28436" xr:uid="{00000000-0005-0000-0000-0000B5460000}"/>
    <cellStyle name="Normal 43 2 5 3 3" xfId="8318" xr:uid="{00000000-0005-0000-0000-0000B6460000}"/>
    <cellStyle name="Normal 43 2 5 3 3 2" xfId="38652" xr:uid="{00000000-0005-0000-0000-0000B7460000}"/>
    <cellStyle name="Normal 43 2 5 3 3 3" xfId="23419" xr:uid="{00000000-0005-0000-0000-0000B8460000}"/>
    <cellStyle name="Normal 43 2 5 3 4" xfId="33639" xr:uid="{00000000-0005-0000-0000-0000B9460000}"/>
    <cellStyle name="Normal 43 2 5 3 5" xfId="18406" xr:uid="{00000000-0005-0000-0000-0000BA460000}"/>
    <cellStyle name="Normal 43 2 5 4" xfId="4957" xr:uid="{00000000-0005-0000-0000-0000BB460000}"/>
    <cellStyle name="Normal 43 2 5 4 2" xfId="15009" xr:uid="{00000000-0005-0000-0000-0000BC460000}"/>
    <cellStyle name="Normal 43 2 5 4 2 2" xfId="45340" xr:uid="{00000000-0005-0000-0000-0000BD460000}"/>
    <cellStyle name="Normal 43 2 5 4 2 3" xfId="30107" xr:uid="{00000000-0005-0000-0000-0000BE460000}"/>
    <cellStyle name="Normal 43 2 5 4 3" xfId="9989" xr:uid="{00000000-0005-0000-0000-0000BF460000}"/>
    <cellStyle name="Normal 43 2 5 4 3 2" xfId="40323" xr:uid="{00000000-0005-0000-0000-0000C0460000}"/>
    <cellStyle name="Normal 43 2 5 4 3 3" xfId="25090" xr:uid="{00000000-0005-0000-0000-0000C1460000}"/>
    <cellStyle name="Normal 43 2 5 4 4" xfId="35310" xr:uid="{00000000-0005-0000-0000-0000C2460000}"/>
    <cellStyle name="Normal 43 2 5 4 5" xfId="20077" xr:uid="{00000000-0005-0000-0000-0000C3460000}"/>
    <cellStyle name="Normal 43 2 5 5" xfId="11667" xr:uid="{00000000-0005-0000-0000-0000C4460000}"/>
    <cellStyle name="Normal 43 2 5 5 2" xfId="41998" xr:uid="{00000000-0005-0000-0000-0000C5460000}"/>
    <cellStyle name="Normal 43 2 5 5 3" xfId="26765" xr:uid="{00000000-0005-0000-0000-0000C6460000}"/>
    <cellStyle name="Normal 43 2 5 6" xfId="6646" xr:uid="{00000000-0005-0000-0000-0000C7460000}"/>
    <cellStyle name="Normal 43 2 5 6 2" xfId="36981" xr:uid="{00000000-0005-0000-0000-0000C8460000}"/>
    <cellStyle name="Normal 43 2 5 6 3" xfId="21748" xr:uid="{00000000-0005-0000-0000-0000C9460000}"/>
    <cellStyle name="Normal 43 2 5 7" xfId="31969" xr:uid="{00000000-0005-0000-0000-0000CA460000}"/>
    <cellStyle name="Normal 43 2 5 8" xfId="16735" xr:uid="{00000000-0005-0000-0000-0000CB460000}"/>
    <cellStyle name="Normal 43 2 6" xfId="1991" xr:uid="{00000000-0005-0000-0000-0000CC460000}"/>
    <cellStyle name="Normal 43 2 6 2" xfId="3683" xr:uid="{00000000-0005-0000-0000-0000CD460000}"/>
    <cellStyle name="Normal 43 2 6 2 2" xfId="13756" xr:uid="{00000000-0005-0000-0000-0000CE460000}"/>
    <cellStyle name="Normal 43 2 6 2 2 2" xfId="44087" xr:uid="{00000000-0005-0000-0000-0000CF460000}"/>
    <cellStyle name="Normal 43 2 6 2 2 3" xfId="28854" xr:uid="{00000000-0005-0000-0000-0000D0460000}"/>
    <cellStyle name="Normal 43 2 6 2 3" xfId="8736" xr:uid="{00000000-0005-0000-0000-0000D1460000}"/>
    <cellStyle name="Normal 43 2 6 2 3 2" xfId="39070" xr:uid="{00000000-0005-0000-0000-0000D2460000}"/>
    <cellStyle name="Normal 43 2 6 2 3 3" xfId="23837" xr:uid="{00000000-0005-0000-0000-0000D3460000}"/>
    <cellStyle name="Normal 43 2 6 2 4" xfId="34057" xr:uid="{00000000-0005-0000-0000-0000D4460000}"/>
    <cellStyle name="Normal 43 2 6 2 5" xfId="18824" xr:uid="{00000000-0005-0000-0000-0000D5460000}"/>
    <cellStyle name="Normal 43 2 6 3" xfId="5375" xr:uid="{00000000-0005-0000-0000-0000D6460000}"/>
    <cellStyle name="Normal 43 2 6 3 2" xfId="15427" xr:uid="{00000000-0005-0000-0000-0000D7460000}"/>
    <cellStyle name="Normal 43 2 6 3 2 2" xfId="45758" xr:uid="{00000000-0005-0000-0000-0000D8460000}"/>
    <cellStyle name="Normal 43 2 6 3 2 3" xfId="30525" xr:uid="{00000000-0005-0000-0000-0000D9460000}"/>
    <cellStyle name="Normal 43 2 6 3 3" xfId="10407" xr:uid="{00000000-0005-0000-0000-0000DA460000}"/>
    <cellStyle name="Normal 43 2 6 3 3 2" xfId="40741" xr:uid="{00000000-0005-0000-0000-0000DB460000}"/>
    <cellStyle name="Normal 43 2 6 3 3 3" xfId="25508" xr:uid="{00000000-0005-0000-0000-0000DC460000}"/>
    <cellStyle name="Normal 43 2 6 3 4" xfId="35728" xr:uid="{00000000-0005-0000-0000-0000DD460000}"/>
    <cellStyle name="Normal 43 2 6 3 5" xfId="20495" xr:uid="{00000000-0005-0000-0000-0000DE460000}"/>
    <cellStyle name="Normal 43 2 6 4" xfId="12085" xr:uid="{00000000-0005-0000-0000-0000DF460000}"/>
    <cellStyle name="Normal 43 2 6 4 2" xfId="42416" xr:uid="{00000000-0005-0000-0000-0000E0460000}"/>
    <cellStyle name="Normal 43 2 6 4 3" xfId="27183" xr:uid="{00000000-0005-0000-0000-0000E1460000}"/>
    <cellStyle name="Normal 43 2 6 5" xfId="7064" xr:uid="{00000000-0005-0000-0000-0000E2460000}"/>
    <cellStyle name="Normal 43 2 6 5 2" xfId="37399" xr:uid="{00000000-0005-0000-0000-0000E3460000}"/>
    <cellStyle name="Normal 43 2 6 5 3" xfId="22166" xr:uid="{00000000-0005-0000-0000-0000E4460000}"/>
    <cellStyle name="Normal 43 2 6 6" xfId="32387" xr:uid="{00000000-0005-0000-0000-0000E5460000}"/>
    <cellStyle name="Normal 43 2 6 7" xfId="17153" xr:uid="{00000000-0005-0000-0000-0000E6460000}"/>
    <cellStyle name="Normal 43 2 7" xfId="2842" xr:uid="{00000000-0005-0000-0000-0000E7460000}"/>
    <cellStyle name="Normal 43 2 7 2" xfId="12920" xr:uid="{00000000-0005-0000-0000-0000E8460000}"/>
    <cellStyle name="Normal 43 2 7 2 2" xfId="43251" xr:uid="{00000000-0005-0000-0000-0000E9460000}"/>
    <cellStyle name="Normal 43 2 7 2 3" xfId="28018" xr:uid="{00000000-0005-0000-0000-0000EA460000}"/>
    <cellStyle name="Normal 43 2 7 3" xfId="7900" xr:uid="{00000000-0005-0000-0000-0000EB460000}"/>
    <cellStyle name="Normal 43 2 7 3 2" xfId="38234" xr:uid="{00000000-0005-0000-0000-0000EC460000}"/>
    <cellStyle name="Normal 43 2 7 3 3" xfId="23001" xr:uid="{00000000-0005-0000-0000-0000ED460000}"/>
    <cellStyle name="Normal 43 2 7 4" xfId="33221" xr:uid="{00000000-0005-0000-0000-0000EE460000}"/>
    <cellStyle name="Normal 43 2 7 5" xfId="17988" xr:uid="{00000000-0005-0000-0000-0000EF460000}"/>
    <cellStyle name="Normal 43 2 8" xfId="4536" xr:uid="{00000000-0005-0000-0000-0000F0460000}"/>
    <cellStyle name="Normal 43 2 8 2" xfId="14591" xr:uid="{00000000-0005-0000-0000-0000F1460000}"/>
    <cellStyle name="Normal 43 2 8 2 2" xfId="44922" xr:uid="{00000000-0005-0000-0000-0000F2460000}"/>
    <cellStyle name="Normal 43 2 8 2 3" xfId="29689" xr:uid="{00000000-0005-0000-0000-0000F3460000}"/>
    <cellStyle name="Normal 43 2 8 3" xfId="9571" xr:uid="{00000000-0005-0000-0000-0000F4460000}"/>
    <cellStyle name="Normal 43 2 8 3 2" xfId="39905" xr:uid="{00000000-0005-0000-0000-0000F5460000}"/>
    <cellStyle name="Normal 43 2 8 3 3" xfId="24672" xr:uid="{00000000-0005-0000-0000-0000F6460000}"/>
    <cellStyle name="Normal 43 2 8 4" xfId="34892" xr:uid="{00000000-0005-0000-0000-0000F7460000}"/>
    <cellStyle name="Normal 43 2 8 5" xfId="19659" xr:uid="{00000000-0005-0000-0000-0000F8460000}"/>
    <cellStyle name="Normal 43 2 9" xfId="11247" xr:uid="{00000000-0005-0000-0000-0000F9460000}"/>
    <cellStyle name="Normal 43 2 9 2" xfId="41580" xr:uid="{00000000-0005-0000-0000-0000FA460000}"/>
    <cellStyle name="Normal 43 2 9 3" xfId="26347" xr:uid="{00000000-0005-0000-0000-0000FB460000}"/>
    <cellStyle name="Normal 43 3" xfId="46821" xr:uid="{00000000-0005-0000-0000-0000FC460000}"/>
    <cellStyle name="Normal 44" xfId="175" xr:uid="{00000000-0005-0000-0000-0000FD460000}"/>
    <cellStyle name="Normal 44 2" xfId="864" xr:uid="{00000000-0005-0000-0000-0000FE460000}"/>
    <cellStyle name="Normal 44 2 10" xfId="6227" xr:uid="{00000000-0005-0000-0000-0000FF460000}"/>
    <cellStyle name="Normal 44 2 10 2" xfId="36564" xr:uid="{00000000-0005-0000-0000-000000470000}"/>
    <cellStyle name="Normal 44 2 10 3" xfId="21331" xr:uid="{00000000-0005-0000-0000-000001470000}"/>
    <cellStyle name="Normal 44 2 11" xfId="31555" xr:uid="{00000000-0005-0000-0000-000002470000}"/>
    <cellStyle name="Normal 44 2 12" xfId="16316" xr:uid="{00000000-0005-0000-0000-000003470000}"/>
    <cellStyle name="Normal 44 2 2" xfId="1191" xr:uid="{00000000-0005-0000-0000-000004470000}"/>
    <cellStyle name="Normal 44 2 2 10" xfId="31607" xr:uid="{00000000-0005-0000-0000-000005470000}"/>
    <cellStyle name="Normal 44 2 2 11" xfId="16370" xr:uid="{00000000-0005-0000-0000-000006470000}"/>
    <cellStyle name="Normal 44 2 2 2" xfId="1299" xr:uid="{00000000-0005-0000-0000-000007470000}"/>
    <cellStyle name="Normal 44 2 2 2 10" xfId="16474" xr:uid="{00000000-0005-0000-0000-000008470000}"/>
    <cellStyle name="Normal 44 2 2 2 2" xfId="1516" xr:uid="{00000000-0005-0000-0000-000009470000}"/>
    <cellStyle name="Normal 44 2 2 2 2 2" xfId="1937" xr:uid="{00000000-0005-0000-0000-00000A470000}"/>
    <cellStyle name="Normal 44 2 2 2 2 2 2" xfId="2776" xr:uid="{00000000-0005-0000-0000-00000B470000}"/>
    <cellStyle name="Normal 44 2 2 2 2 2 2 2" xfId="4466" xr:uid="{00000000-0005-0000-0000-00000C470000}"/>
    <cellStyle name="Normal 44 2 2 2 2 2 2 2 2" xfId="14539" xr:uid="{00000000-0005-0000-0000-00000D470000}"/>
    <cellStyle name="Normal 44 2 2 2 2 2 2 2 2 2" xfId="44870" xr:uid="{00000000-0005-0000-0000-00000E470000}"/>
    <cellStyle name="Normal 44 2 2 2 2 2 2 2 2 3" xfId="29637" xr:uid="{00000000-0005-0000-0000-00000F470000}"/>
    <cellStyle name="Normal 44 2 2 2 2 2 2 2 3" xfId="9519" xr:uid="{00000000-0005-0000-0000-000010470000}"/>
    <cellStyle name="Normal 44 2 2 2 2 2 2 2 3 2" xfId="39853" xr:uid="{00000000-0005-0000-0000-000011470000}"/>
    <cellStyle name="Normal 44 2 2 2 2 2 2 2 3 3" xfId="24620" xr:uid="{00000000-0005-0000-0000-000012470000}"/>
    <cellStyle name="Normal 44 2 2 2 2 2 2 2 4" xfId="34840" xr:uid="{00000000-0005-0000-0000-000013470000}"/>
    <cellStyle name="Normal 44 2 2 2 2 2 2 2 5" xfId="19607" xr:uid="{00000000-0005-0000-0000-000014470000}"/>
    <cellStyle name="Normal 44 2 2 2 2 2 2 3" xfId="6158" xr:uid="{00000000-0005-0000-0000-000015470000}"/>
    <cellStyle name="Normal 44 2 2 2 2 2 2 3 2" xfId="16210" xr:uid="{00000000-0005-0000-0000-000016470000}"/>
    <cellStyle name="Normal 44 2 2 2 2 2 2 3 2 2" xfId="46541" xr:uid="{00000000-0005-0000-0000-000017470000}"/>
    <cellStyle name="Normal 44 2 2 2 2 2 2 3 2 3" xfId="31308" xr:uid="{00000000-0005-0000-0000-000018470000}"/>
    <cellStyle name="Normal 44 2 2 2 2 2 2 3 3" xfId="11190" xr:uid="{00000000-0005-0000-0000-000019470000}"/>
    <cellStyle name="Normal 44 2 2 2 2 2 2 3 3 2" xfId="41524" xr:uid="{00000000-0005-0000-0000-00001A470000}"/>
    <cellStyle name="Normal 44 2 2 2 2 2 2 3 3 3" xfId="26291" xr:uid="{00000000-0005-0000-0000-00001B470000}"/>
    <cellStyle name="Normal 44 2 2 2 2 2 2 3 4" xfId="36511" xr:uid="{00000000-0005-0000-0000-00001C470000}"/>
    <cellStyle name="Normal 44 2 2 2 2 2 2 3 5" xfId="21278" xr:uid="{00000000-0005-0000-0000-00001D470000}"/>
    <cellStyle name="Normal 44 2 2 2 2 2 2 4" xfId="12868" xr:uid="{00000000-0005-0000-0000-00001E470000}"/>
    <cellStyle name="Normal 44 2 2 2 2 2 2 4 2" xfId="43199" xr:uid="{00000000-0005-0000-0000-00001F470000}"/>
    <cellStyle name="Normal 44 2 2 2 2 2 2 4 3" xfId="27966" xr:uid="{00000000-0005-0000-0000-000020470000}"/>
    <cellStyle name="Normal 44 2 2 2 2 2 2 5" xfId="7847" xr:uid="{00000000-0005-0000-0000-000021470000}"/>
    <cellStyle name="Normal 44 2 2 2 2 2 2 5 2" xfId="38182" xr:uid="{00000000-0005-0000-0000-000022470000}"/>
    <cellStyle name="Normal 44 2 2 2 2 2 2 5 3" xfId="22949" xr:uid="{00000000-0005-0000-0000-000023470000}"/>
    <cellStyle name="Normal 44 2 2 2 2 2 2 6" xfId="33170" xr:uid="{00000000-0005-0000-0000-000024470000}"/>
    <cellStyle name="Normal 44 2 2 2 2 2 2 7" xfId="17936" xr:uid="{00000000-0005-0000-0000-000025470000}"/>
    <cellStyle name="Normal 44 2 2 2 2 2 3" xfId="3629" xr:uid="{00000000-0005-0000-0000-000026470000}"/>
    <cellStyle name="Normal 44 2 2 2 2 2 3 2" xfId="13703" xr:uid="{00000000-0005-0000-0000-000027470000}"/>
    <cellStyle name="Normal 44 2 2 2 2 2 3 2 2" xfId="44034" xr:uid="{00000000-0005-0000-0000-000028470000}"/>
    <cellStyle name="Normal 44 2 2 2 2 2 3 2 3" xfId="28801" xr:uid="{00000000-0005-0000-0000-000029470000}"/>
    <cellStyle name="Normal 44 2 2 2 2 2 3 3" xfId="8683" xr:uid="{00000000-0005-0000-0000-00002A470000}"/>
    <cellStyle name="Normal 44 2 2 2 2 2 3 3 2" xfId="39017" xr:uid="{00000000-0005-0000-0000-00002B470000}"/>
    <cellStyle name="Normal 44 2 2 2 2 2 3 3 3" xfId="23784" xr:uid="{00000000-0005-0000-0000-00002C470000}"/>
    <cellStyle name="Normal 44 2 2 2 2 2 3 4" xfId="34004" xr:uid="{00000000-0005-0000-0000-00002D470000}"/>
    <cellStyle name="Normal 44 2 2 2 2 2 3 5" xfId="18771" xr:uid="{00000000-0005-0000-0000-00002E470000}"/>
    <cellStyle name="Normal 44 2 2 2 2 2 4" xfId="5322" xr:uid="{00000000-0005-0000-0000-00002F470000}"/>
    <cellStyle name="Normal 44 2 2 2 2 2 4 2" xfId="15374" xr:uid="{00000000-0005-0000-0000-000030470000}"/>
    <cellStyle name="Normal 44 2 2 2 2 2 4 2 2" xfId="45705" xr:uid="{00000000-0005-0000-0000-000031470000}"/>
    <cellStyle name="Normal 44 2 2 2 2 2 4 2 3" xfId="30472" xr:uid="{00000000-0005-0000-0000-000032470000}"/>
    <cellStyle name="Normal 44 2 2 2 2 2 4 3" xfId="10354" xr:uid="{00000000-0005-0000-0000-000033470000}"/>
    <cellStyle name="Normal 44 2 2 2 2 2 4 3 2" xfId="40688" xr:uid="{00000000-0005-0000-0000-000034470000}"/>
    <cellStyle name="Normal 44 2 2 2 2 2 4 3 3" xfId="25455" xr:uid="{00000000-0005-0000-0000-000035470000}"/>
    <cellStyle name="Normal 44 2 2 2 2 2 4 4" xfId="35675" xr:uid="{00000000-0005-0000-0000-000036470000}"/>
    <cellStyle name="Normal 44 2 2 2 2 2 4 5" xfId="20442" xr:uid="{00000000-0005-0000-0000-000037470000}"/>
    <cellStyle name="Normal 44 2 2 2 2 2 5" xfId="12032" xr:uid="{00000000-0005-0000-0000-000038470000}"/>
    <cellStyle name="Normal 44 2 2 2 2 2 5 2" xfId="42363" xr:uid="{00000000-0005-0000-0000-000039470000}"/>
    <cellStyle name="Normal 44 2 2 2 2 2 5 3" xfId="27130" xr:uid="{00000000-0005-0000-0000-00003A470000}"/>
    <cellStyle name="Normal 44 2 2 2 2 2 6" xfId="7011" xr:uid="{00000000-0005-0000-0000-00003B470000}"/>
    <cellStyle name="Normal 44 2 2 2 2 2 6 2" xfId="37346" xr:uid="{00000000-0005-0000-0000-00003C470000}"/>
    <cellStyle name="Normal 44 2 2 2 2 2 6 3" xfId="22113" xr:uid="{00000000-0005-0000-0000-00003D470000}"/>
    <cellStyle name="Normal 44 2 2 2 2 2 7" xfId="32334" xr:uid="{00000000-0005-0000-0000-00003E470000}"/>
    <cellStyle name="Normal 44 2 2 2 2 2 8" xfId="17100" xr:uid="{00000000-0005-0000-0000-00003F470000}"/>
    <cellStyle name="Normal 44 2 2 2 2 3" xfId="2358" xr:uid="{00000000-0005-0000-0000-000040470000}"/>
    <cellStyle name="Normal 44 2 2 2 2 3 2" xfId="4048" xr:uid="{00000000-0005-0000-0000-000041470000}"/>
    <cellStyle name="Normal 44 2 2 2 2 3 2 2" xfId="14121" xr:uid="{00000000-0005-0000-0000-000042470000}"/>
    <cellStyle name="Normal 44 2 2 2 2 3 2 2 2" xfId="44452" xr:uid="{00000000-0005-0000-0000-000043470000}"/>
    <cellStyle name="Normal 44 2 2 2 2 3 2 2 3" xfId="29219" xr:uid="{00000000-0005-0000-0000-000044470000}"/>
    <cellStyle name="Normal 44 2 2 2 2 3 2 3" xfId="9101" xr:uid="{00000000-0005-0000-0000-000045470000}"/>
    <cellStyle name="Normal 44 2 2 2 2 3 2 3 2" xfId="39435" xr:uid="{00000000-0005-0000-0000-000046470000}"/>
    <cellStyle name="Normal 44 2 2 2 2 3 2 3 3" xfId="24202" xr:uid="{00000000-0005-0000-0000-000047470000}"/>
    <cellStyle name="Normal 44 2 2 2 2 3 2 4" xfId="34422" xr:uid="{00000000-0005-0000-0000-000048470000}"/>
    <cellStyle name="Normal 44 2 2 2 2 3 2 5" xfId="19189" xr:uid="{00000000-0005-0000-0000-000049470000}"/>
    <cellStyle name="Normal 44 2 2 2 2 3 3" xfId="5740" xr:uid="{00000000-0005-0000-0000-00004A470000}"/>
    <cellStyle name="Normal 44 2 2 2 2 3 3 2" xfId="15792" xr:uid="{00000000-0005-0000-0000-00004B470000}"/>
    <cellStyle name="Normal 44 2 2 2 2 3 3 2 2" xfId="46123" xr:uid="{00000000-0005-0000-0000-00004C470000}"/>
    <cellStyle name="Normal 44 2 2 2 2 3 3 2 3" xfId="30890" xr:uid="{00000000-0005-0000-0000-00004D470000}"/>
    <cellStyle name="Normal 44 2 2 2 2 3 3 3" xfId="10772" xr:uid="{00000000-0005-0000-0000-00004E470000}"/>
    <cellStyle name="Normal 44 2 2 2 2 3 3 3 2" xfId="41106" xr:uid="{00000000-0005-0000-0000-00004F470000}"/>
    <cellStyle name="Normal 44 2 2 2 2 3 3 3 3" xfId="25873" xr:uid="{00000000-0005-0000-0000-000050470000}"/>
    <cellStyle name="Normal 44 2 2 2 2 3 3 4" xfId="36093" xr:uid="{00000000-0005-0000-0000-000051470000}"/>
    <cellStyle name="Normal 44 2 2 2 2 3 3 5" xfId="20860" xr:uid="{00000000-0005-0000-0000-000052470000}"/>
    <cellStyle name="Normal 44 2 2 2 2 3 4" xfId="12450" xr:uid="{00000000-0005-0000-0000-000053470000}"/>
    <cellStyle name="Normal 44 2 2 2 2 3 4 2" xfId="42781" xr:uid="{00000000-0005-0000-0000-000054470000}"/>
    <cellStyle name="Normal 44 2 2 2 2 3 4 3" xfId="27548" xr:uid="{00000000-0005-0000-0000-000055470000}"/>
    <cellStyle name="Normal 44 2 2 2 2 3 5" xfId="7429" xr:uid="{00000000-0005-0000-0000-000056470000}"/>
    <cellStyle name="Normal 44 2 2 2 2 3 5 2" xfId="37764" xr:uid="{00000000-0005-0000-0000-000057470000}"/>
    <cellStyle name="Normal 44 2 2 2 2 3 5 3" xfId="22531" xr:uid="{00000000-0005-0000-0000-000058470000}"/>
    <cellStyle name="Normal 44 2 2 2 2 3 6" xfId="32752" xr:uid="{00000000-0005-0000-0000-000059470000}"/>
    <cellStyle name="Normal 44 2 2 2 2 3 7" xfId="17518" xr:uid="{00000000-0005-0000-0000-00005A470000}"/>
    <cellStyle name="Normal 44 2 2 2 2 4" xfId="3211" xr:uid="{00000000-0005-0000-0000-00005B470000}"/>
    <cellStyle name="Normal 44 2 2 2 2 4 2" xfId="13285" xr:uid="{00000000-0005-0000-0000-00005C470000}"/>
    <cellStyle name="Normal 44 2 2 2 2 4 2 2" xfId="43616" xr:uid="{00000000-0005-0000-0000-00005D470000}"/>
    <cellStyle name="Normal 44 2 2 2 2 4 2 3" xfId="28383" xr:uid="{00000000-0005-0000-0000-00005E470000}"/>
    <cellStyle name="Normal 44 2 2 2 2 4 3" xfId="8265" xr:uid="{00000000-0005-0000-0000-00005F470000}"/>
    <cellStyle name="Normal 44 2 2 2 2 4 3 2" xfId="38599" xr:uid="{00000000-0005-0000-0000-000060470000}"/>
    <cellStyle name="Normal 44 2 2 2 2 4 3 3" xfId="23366" xr:uid="{00000000-0005-0000-0000-000061470000}"/>
    <cellStyle name="Normal 44 2 2 2 2 4 4" xfId="33586" xr:uid="{00000000-0005-0000-0000-000062470000}"/>
    <cellStyle name="Normal 44 2 2 2 2 4 5" xfId="18353" xr:uid="{00000000-0005-0000-0000-000063470000}"/>
    <cellStyle name="Normal 44 2 2 2 2 5" xfId="4904" xr:uid="{00000000-0005-0000-0000-000064470000}"/>
    <cellStyle name="Normal 44 2 2 2 2 5 2" xfId="14956" xr:uid="{00000000-0005-0000-0000-000065470000}"/>
    <cellStyle name="Normal 44 2 2 2 2 5 2 2" xfId="45287" xr:uid="{00000000-0005-0000-0000-000066470000}"/>
    <cellStyle name="Normal 44 2 2 2 2 5 2 3" xfId="30054" xr:uid="{00000000-0005-0000-0000-000067470000}"/>
    <cellStyle name="Normal 44 2 2 2 2 5 3" xfId="9936" xr:uid="{00000000-0005-0000-0000-000068470000}"/>
    <cellStyle name="Normal 44 2 2 2 2 5 3 2" xfId="40270" xr:uid="{00000000-0005-0000-0000-000069470000}"/>
    <cellStyle name="Normal 44 2 2 2 2 5 3 3" xfId="25037" xr:uid="{00000000-0005-0000-0000-00006A470000}"/>
    <cellStyle name="Normal 44 2 2 2 2 5 4" xfId="35257" xr:uid="{00000000-0005-0000-0000-00006B470000}"/>
    <cellStyle name="Normal 44 2 2 2 2 5 5" xfId="20024" xr:uid="{00000000-0005-0000-0000-00006C470000}"/>
    <cellStyle name="Normal 44 2 2 2 2 6" xfId="11614" xr:uid="{00000000-0005-0000-0000-00006D470000}"/>
    <cellStyle name="Normal 44 2 2 2 2 6 2" xfId="41945" xr:uid="{00000000-0005-0000-0000-00006E470000}"/>
    <cellStyle name="Normal 44 2 2 2 2 6 3" xfId="26712" xr:uid="{00000000-0005-0000-0000-00006F470000}"/>
    <cellStyle name="Normal 44 2 2 2 2 7" xfId="6593" xr:uid="{00000000-0005-0000-0000-000070470000}"/>
    <cellStyle name="Normal 44 2 2 2 2 7 2" xfId="36928" xr:uid="{00000000-0005-0000-0000-000071470000}"/>
    <cellStyle name="Normal 44 2 2 2 2 7 3" xfId="21695" xr:uid="{00000000-0005-0000-0000-000072470000}"/>
    <cellStyle name="Normal 44 2 2 2 2 8" xfId="31916" xr:uid="{00000000-0005-0000-0000-000073470000}"/>
    <cellStyle name="Normal 44 2 2 2 2 9" xfId="16682" xr:uid="{00000000-0005-0000-0000-000074470000}"/>
    <cellStyle name="Normal 44 2 2 2 3" xfId="1729" xr:uid="{00000000-0005-0000-0000-000075470000}"/>
    <cellStyle name="Normal 44 2 2 2 3 2" xfId="2568" xr:uid="{00000000-0005-0000-0000-000076470000}"/>
    <cellStyle name="Normal 44 2 2 2 3 2 2" xfId="4258" xr:uid="{00000000-0005-0000-0000-000077470000}"/>
    <cellStyle name="Normal 44 2 2 2 3 2 2 2" xfId="14331" xr:uid="{00000000-0005-0000-0000-000078470000}"/>
    <cellStyle name="Normal 44 2 2 2 3 2 2 2 2" xfId="44662" xr:uid="{00000000-0005-0000-0000-000079470000}"/>
    <cellStyle name="Normal 44 2 2 2 3 2 2 2 3" xfId="29429" xr:uid="{00000000-0005-0000-0000-00007A470000}"/>
    <cellStyle name="Normal 44 2 2 2 3 2 2 3" xfId="9311" xr:uid="{00000000-0005-0000-0000-00007B470000}"/>
    <cellStyle name="Normal 44 2 2 2 3 2 2 3 2" xfId="39645" xr:uid="{00000000-0005-0000-0000-00007C470000}"/>
    <cellStyle name="Normal 44 2 2 2 3 2 2 3 3" xfId="24412" xr:uid="{00000000-0005-0000-0000-00007D470000}"/>
    <cellStyle name="Normal 44 2 2 2 3 2 2 4" xfId="34632" xr:uid="{00000000-0005-0000-0000-00007E470000}"/>
    <cellStyle name="Normal 44 2 2 2 3 2 2 5" xfId="19399" xr:uid="{00000000-0005-0000-0000-00007F470000}"/>
    <cellStyle name="Normal 44 2 2 2 3 2 3" xfId="5950" xr:uid="{00000000-0005-0000-0000-000080470000}"/>
    <cellStyle name="Normal 44 2 2 2 3 2 3 2" xfId="16002" xr:uid="{00000000-0005-0000-0000-000081470000}"/>
    <cellStyle name="Normal 44 2 2 2 3 2 3 2 2" xfId="46333" xr:uid="{00000000-0005-0000-0000-000082470000}"/>
    <cellStyle name="Normal 44 2 2 2 3 2 3 2 3" xfId="31100" xr:uid="{00000000-0005-0000-0000-000083470000}"/>
    <cellStyle name="Normal 44 2 2 2 3 2 3 3" xfId="10982" xr:uid="{00000000-0005-0000-0000-000084470000}"/>
    <cellStyle name="Normal 44 2 2 2 3 2 3 3 2" xfId="41316" xr:uid="{00000000-0005-0000-0000-000085470000}"/>
    <cellStyle name="Normal 44 2 2 2 3 2 3 3 3" xfId="26083" xr:uid="{00000000-0005-0000-0000-000086470000}"/>
    <cellStyle name="Normal 44 2 2 2 3 2 3 4" xfId="36303" xr:uid="{00000000-0005-0000-0000-000087470000}"/>
    <cellStyle name="Normal 44 2 2 2 3 2 3 5" xfId="21070" xr:uid="{00000000-0005-0000-0000-000088470000}"/>
    <cellStyle name="Normal 44 2 2 2 3 2 4" xfId="12660" xr:uid="{00000000-0005-0000-0000-000089470000}"/>
    <cellStyle name="Normal 44 2 2 2 3 2 4 2" xfId="42991" xr:uid="{00000000-0005-0000-0000-00008A470000}"/>
    <cellStyle name="Normal 44 2 2 2 3 2 4 3" xfId="27758" xr:uid="{00000000-0005-0000-0000-00008B470000}"/>
    <cellStyle name="Normal 44 2 2 2 3 2 5" xfId="7639" xr:uid="{00000000-0005-0000-0000-00008C470000}"/>
    <cellStyle name="Normal 44 2 2 2 3 2 5 2" xfId="37974" xr:uid="{00000000-0005-0000-0000-00008D470000}"/>
    <cellStyle name="Normal 44 2 2 2 3 2 5 3" xfId="22741" xr:uid="{00000000-0005-0000-0000-00008E470000}"/>
    <cellStyle name="Normal 44 2 2 2 3 2 6" xfId="32962" xr:uid="{00000000-0005-0000-0000-00008F470000}"/>
    <cellStyle name="Normal 44 2 2 2 3 2 7" xfId="17728" xr:uid="{00000000-0005-0000-0000-000090470000}"/>
    <cellStyle name="Normal 44 2 2 2 3 3" xfId="3421" xr:uid="{00000000-0005-0000-0000-000091470000}"/>
    <cellStyle name="Normal 44 2 2 2 3 3 2" xfId="13495" xr:uid="{00000000-0005-0000-0000-000092470000}"/>
    <cellStyle name="Normal 44 2 2 2 3 3 2 2" xfId="43826" xr:uid="{00000000-0005-0000-0000-000093470000}"/>
    <cellStyle name="Normal 44 2 2 2 3 3 2 3" xfId="28593" xr:uid="{00000000-0005-0000-0000-000094470000}"/>
    <cellStyle name="Normal 44 2 2 2 3 3 3" xfId="8475" xr:uid="{00000000-0005-0000-0000-000095470000}"/>
    <cellStyle name="Normal 44 2 2 2 3 3 3 2" xfId="38809" xr:uid="{00000000-0005-0000-0000-000096470000}"/>
    <cellStyle name="Normal 44 2 2 2 3 3 3 3" xfId="23576" xr:uid="{00000000-0005-0000-0000-000097470000}"/>
    <cellStyle name="Normal 44 2 2 2 3 3 4" xfId="33796" xr:uid="{00000000-0005-0000-0000-000098470000}"/>
    <cellStyle name="Normal 44 2 2 2 3 3 5" xfId="18563" xr:uid="{00000000-0005-0000-0000-000099470000}"/>
    <cellStyle name="Normal 44 2 2 2 3 4" xfId="5114" xr:uid="{00000000-0005-0000-0000-00009A470000}"/>
    <cellStyle name="Normal 44 2 2 2 3 4 2" xfId="15166" xr:uid="{00000000-0005-0000-0000-00009B470000}"/>
    <cellStyle name="Normal 44 2 2 2 3 4 2 2" xfId="45497" xr:uid="{00000000-0005-0000-0000-00009C470000}"/>
    <cellStyle name="Normal 44 2 2 2 3 4 2 3" xfId="30264" xr:uid="{00000000-0005-0000-0000-00009D470000}"/>
    <cellStyle name="Normal 44 2 2 2 3 4 3" xfId="10146" xr:uid="{00000000-0005-0000-0000-00009E470000}"/>
    <cellStyle name="Normal 44 2 2 2 3 4 3 2" xfId="40480" xr:uid="{00000000-0005-0000-0000-00009F470000}"/>
    <cellStyle name="Normal 44 2 2 2 3 4 3 3" xfId="25247" xr:uid="{00000000-0005-0000-0000-0000A0470000}"/>
    <cellStyle name="Normal 44 2 2 2 3 4 4" xfId="35467" xr:uid="{00000000-0005-0000-0000-0000A1470000}"/>
    <cellStyle name="Normal 44 2 2 2 3 4 5" xfId="20234" xr:uid="{00000000-0005-0000-0000-0000A2470000}"/>
    <cellStyle name="Normal 44 2 2 2 3 5" xfId="11824" xr:uid="{00000000-0005-0000-0000-0000A3470000}"/>
    <cellStyle name="Normal 44 2 2 2 3 5 2" xfId="42155" xr:uid="{00000000-0005-0000-0000-0000A4470000}"/>
    <cellStyle name="Normal 44 2 2 2 3 5 3" xfId="26922" xr:uid="{00000000-0005-0000-0000-0000A5470000}"/>
    <cellStyle name="Normal 44 2 2 2 3 6" xfId="6803" xr:uid="{00000000-0005-0000-0000-0000A6470000}"/>
    <cellStyle name="Normal 44 2 2 2 3 6 2" xfId="37138" xr:uid="{00000000-0005-0000-0000-0000A7470000}"/>
    <cellStyle name="Normal 44 2 2 2 3 6 3" xfId="21905" xr:uid="{00000000-0005-0000-0000-0000A8470000}"/>
    <cellStyle name="Normal 44 2 2 2 3 7" xfId="32126" xr:uid="{00000000-0005-0000-0000-0000A9470000}"/>
    <cellStyle name="Normal 44 2 2 2 3 8" xfId="16892" xr:uid="{00000000-0005-0000-0000-0000AA470000}"/>
    <cellStyle name="Normal 44 2 2 2 4" xfId="2150" xr:uid="{00000000-0005-0000-0000-0000AB470000}"/>
    <cellStyle name="Normal 44 2 2 2 4 2" xfId="3840" xr:uid="{00000000-0005-0000-0000-0000AC470000}"/>
    <cellStyle name="Normal 44 2 2 2 4 2 2" xfId="13913" xr:uid="{00000000-0005-0000-0000-0000AD470000}"/>
    <cellStyle name="Normal 44 2 2 2 4 2 2 2" xfId="44244" xr:uid="{00000000-0005-0000-0000-0000AE470000}"/>
    <cellStyle name="Normal 44 2 2 2 4 2 2 3" xfId="29011" xr:uid="{00000000-0005-0000-0000-0000AF470000}"/>
    <cellStyle name="Normal 44 2 2 2 4 2 3" xfId="8893" xr:uid="{00000000-0005-0000-0000-0000B0470000}"/>
    <cellStyle name="Normal 44 2 2 2 4 2 3 2" xfId="39227" xr:uid="{00000000-0005-0000-0000-0000B1470000}"/>
    <cellStyle name="Normal 44 2 2 2 4 2 3 3" xfId="23994" xr:uid="{00000000-0005-0000-0000-0000B2470000}"/>
    <cellStyle name="Normal 44 2 2 2 4 2 4" xfId="34214" xr:uid="{00000000-0005-0000-0000-0000B3470000}"/>
    <cellStyle name="Normal 44 2 2 2 4 2 5" xfId="18981" xr:uid="{00000000-0005-0000-0000-0000B4470000}"/>
    <cellStyle name="Normal 44 2 2 2 4 3" xfId="5532" xr:uid="{00000000-0005-0000-0000-0000B5470000}"/>
    <cellStyle name="Normal 44 2 2 2 4 3 2" xfId="15584" xr:uid="{00000000-0005-0000-0000-0000B6470000}"/>
    <cellStyle name="Normal 44 2 2 2 4 3 2 2" xfId="45915" xr:uid="{00000000-0005-0000-0000-0000B7470000}"/>
    <cellStyle name="Normal 44 2 2 2 4 3 2 3" xfId="30682" xr:uid="{00000000-0005-0000-0000-0000B8470000}"/>
    <cellStyle name="Normal 44 2 2 2 4 3 3" xfId="10564" xr:uid="{00000000-0005-0000-0000-0000B9470000}"/>
    <cellStyle name="Normal 44 2 2 2 4 3 3 2" xfId="40898" xr:uid="{00000000-0005-0000-0000-0000BA470000}"/>
    <cellStyle name="Normal 44 2 2 2 4 3 3 3" xfId="25665" xr:uid="{00000000-0005-0000-0000-0000BB470000}"/>
    <cellStyle name="Normal 44 2 2 2 4 3 4" xfId="35885" xr:uid="{00000000-0005-0000-0000-0000BC470000}"/>
    <cellStyle name="Normal 44 2 2 2 4 3 5" xfId="20652" xr:uid="{00000000-0005-0000-0000-0000BD470000}"/>
    <cellStyle name="Normal 44 2 2 2 4 4" xfId="12242" xr:uid="{00000000-0005-0000-0000-0000BE470000}"/>
    <cellStyle name="Normal 44 2 2 2 4 4 2" xfId="42573" xr:uid="{00000000-0005-0000-0000-0000BF470000}"/>
    <cellStyle name="Normal 44 2 2 2 4 4 3" xfId="27340" xr:uid="{00000000-0005-0000-0000-0000C0470000}"/>
    <cellStyle name="Normal 44 2 2 2 4 5" xfId="7221" xr:uid="{00000000-0005-0000-0000-0000C1470000}"/>
    <cellStyle name="Normal 44 2 2 2 4 5 2" xfId="37556" xr:uid="{00000000-0005-0000-0000-0000C2470000}"/>
    <cellStyle name="Normal 44 2 2 2 4 5 3" xfId="22323" xr:uid="{00000000-0005-0000-0000-0000C3470000}"/>
    <cellStyle name="Normal 44 2 2 2 4 6" xfId="32544" xr:uid="{00000000-0005-0000-0000-0000C4470000}"/>
    <cellStyle name="Normal 44 2 2 2 4 7" xfId="17310" xr:uid="{00000000-0005-0000-0000-0000C5470000}"/>
    <cellStyle name="Normal 44 2 2 2 5" xfId="3003" xr:uid="{00000000-0005-0000-0000-0000C6470000}"/>
    <cellStyle name="Normal 44 2 2 2 5 2" xfId="13077" xr:uid="{00000000-0005-0000-0000-0000C7470000}"/>
    <cellStyle name="Normal 44 2 2 2 5 2 2" xfId="43408" xr:uid="{00000000-0005-0000-0000-0000C8470000}"/>
    <cellStyle name="Normal 44 2 2 2 5 2 3" xfId="28175" xr:uid="{00000000-0005-0000-0000-0000C9470000}"/>
    <cellStyle name="Normal 44 2 2 2 5 3" xfId="8057" xr:uid="{00000000-0005-0000-0000-0000CA470000}"/>
    <cellStyle name="Normal 44 2 2 2 5 3 2" xfId="38391" xr:uid="{00000000-0005-0000-0000-0000CB470000}"/>
    <cellStyle name="Normal 44 2 2 2 5 3 3" xfId="23158" xr:uid="{00000000-0005-0000-0000-0000CC470000}"/>
    <cellStyle name="Normal 44 2 2 2 5 4" xfId="33378" xr:uid="{00000000-0005-0000-0000-0000CD470000}"/>
    <cellStyle name="Normal 44 2 2 2 5 5" xfId="18145" xr:uid="{00000000-0005-0000-0000-0000CE470000}"/>
    <cellStyle name="Normal 44 2 2 2 6" xfId="4696" xr:uid="{00000000-0005-0000-0000-0000CF470000}"/>
    <cellStyle name="Normal 44 2 2 2 6 2" xfId="14748" xr:uid="{00000000-0005-0000-0000-0000D0470000}"/>
    <cellStyle name="Normal 44 2 2 2 6 2 2" xfId="45079" xr:uid="{00000000-0005-0000-0000-0000D1470000}"/>
    <cellStyle name="Normal 44 2 2 2 6 2 3" xfId="29846" xr:uid="{00000000-0005-0000-0000-0000D2470000}"/>
    <cellStyle name="Normal 44 2 2 2 6 3" xfId="9728" xr:uid="{00000000-0005-0000-0000-0000D3470000}"/>
    <cellStyle name="Normal 44 2 2 2 6 3 2" xfId="40062" xr:uid="{00000000-0005-0000-0000-0000D4470000}"/>
    <cellStyle name="Normal 44 2 2 2 6 3 3" xfId="24829" xr:uid="{00000000-0005-0000-0000-0000D5470000}"/>
    <cellStyle name="Normal 44 2 2 2 6 4" xfId="35049" xr:uid="{00000000-0005-0000-0000-0000D6470000}"/>
    <cellStyle name="Normal 44 2 2 2 6 5" xfId="19816" xr:uid="{00000000-0005-0000-0000-0000D7470000}"/>
    <cellStyle name="Normal 44 2 2 2 7" xfId="11406" xr:uid="{00000000-0005-0000-0000-0000D8470000}"/>
    <cellStyle name="Normal 44 2 2 2 7 2" xfId="41737" xr:uid="{00000000-0005-0000-0000-0000D9470000}"/>
    <cellStyle name="Normal 44 2 2 2 7 3" xfId="26504" xr:uid="{00000000-0005-0000-0000-0000DA470000}"/>
    <cellStyle name="Normal 44 2 2 2 8" xfId="6385" xr:uid="{00000000-0005-0000-0000-0000DB470000}"/>
    <cellStyle name="Normal 44 2 2 2 8 2" xfId="36720" xr:uid="{00000000-0005-0000-0000-0000DC470000}"/>
    <cellStyle name="Normal 44 2 2 2 8 3" xfId="21487" xr:uid="{00000000-0005-0000-0000-0000DD470000}"/>
    <cellStyle name="Normal 44 2 2 2 9" xfId="31708" xr:uid="{00000000-0005-0000-0000-0000DE470000}"/>
    <cellStyle name="Normal 44 2 2 3" xfId="1412" xr:uid="{00000000-0005-0000-0000-0000DF470000}"/>
    <cellStyle name="Normal 44 2 2 3 2" xfId="1833" xr:uid="{00000000-0005-0000-0000-0000E0470000}"/>
    <cellStyle name="Normal 44 2 2 3 2 2" xfId="2672" xr:uid="{00000000-0005-0000-0000-0000E1470000}"/>
    <cellStyle name="Normal 44 2 2 3 2 2 2" xfId="4362" xr:uid="{00000000-0005-0000-0000-0000E2470000}"/>
    <cellStyle name="Normal 44 2 2 3 2 2 2 2" xfId="14435" xr:uid="{00000000-0005-0000-0000-0000E3470000}"/>
    <cellStyle name="Normal 44 2 2 3 2 2 2 2 2" xfId="44766" xr:uid="{00000000-0005-0000-0000-0000E4470000}"/>
    <cellStyle name="Normal 44 2 2 3 2 2 2 2 3" xfId="29533" xr:uid="{00000000-0005-0000-0000-0000E5470000}"/>
    <cellStyle name="Normal 44 2 2 3 2 2 2 3" xfId="9415" xr:uid="{00000000-0005-0000-0000-0000E6470000}"/>
    <cellStyle name="Normal 44 2 2 3 2 2 2 3 2" xfId="39749" xr:uid="{00000000-0005-0000-0000-0000E7470000}"/>
    <cellStyle name="Normal 44 2 2 3 2 2 2 3 3" xfId="24516" xr:uid="{00000000-0005-0000-0000-0000E8470000}"/>
    <cellStyle name="Normal 44 2 2 3 2 2 2 4" xfId="34736" xr:uid="{00000000-0005-0000-0000-0000E9470000}"/>
    <cellStyle name="Normal 44 2 2 3 2 2 2 5" xfId="19503" xr:uid="{00000000-0005-0000-0000-0000EA470000}"/>
    <cellStyle name="Normal 44 2 2 3 2 2 3" xfId="6054" xr:uid="{00000000-0005-0000-0000-0000EB470000}"/>
    <cellStyle name="Normal 44 2 2 3 2 2 3 2" xfId="16106" xr:uid="{00000000-0005-0000-0000-0000EC470000}"/>
    <cellStyle name="Normal 44 2 2 3 2 2 3 2 2" xfId="46437" xr:uid="{00000000-0005-0000-0000-0000ED470000}"/>
    <cellStyle name="Normal 44 2 2 3 2 2 3 2 3" xfId="31204" xr:uid="{00000000-0005-0000-0000-0000EE470000}"/>
    <cellStyle name="Normal 44 2 2 3 2 2 3 3" xfId="11086" xr:uid="{00000000-0005-0000-0000-0000EF470000}"/>
    <cellStyle name="Normal 44 2 2 3 2 2 3 3 2" xfId="41420" xr:uid="{00000000-0005-0000-0000-0000F0470000}"/>
    <cellStyle name="Normal 44 2 2 3 2 2 3 3 3" xfId="26187" xr:uid="{00000000-0005-0000-0000-0000F1470000}"/>
    <cellStyle name="Normal 44 2 2 3 2 2 3 4" xfId="36407" xr:uid="{00000000-0005-0000-0000-0000F2470000}"/>
    <cellStyle name="Normal 44 2 2 3 2 2 3 5" xfId="21174" xr:uid="{00000000-0005-0000-0000-0000F3470000}"/>
    <cellStyle name="Normal 44 2 2 3 2 2 4" xfId="12764" xr:uid="{00000000-0005-0000-0000-0000F4470000}"/>
    <cellStyle name="Normal 44 2 2 3 2 2 4 2" xfId="43095" xr:uid="{00000000-0005-0000-0000-0000F5470000}"/>
    <cellStyle name="Normal 44 2 2 3 2 2 4 3" xfId="27862" xr:uid="{00000000-0005-0000-0000-0000F6470000}"/>
    <cellStyle name="Normal 44 2 2 3 2 2 5" xfId="7743" xr:uid="{00000000-0005-0000-0000-0000F7470000}"/>
    <cellStyle name="Normal 44 2 2 3 2 2 5 2" xfId="38078" xr:uid="{00000000-0005-0000-0000-0000F8470000}"/>
    <cellStyle name="Normal 44 2 2 3 2 2 5 3" xfId="22845" xr:uid="{00000000-0005-0000-0000-0000F9470000}"/>
    <cellStyle name="Normal 44 2 2 3 2 2 6" xfId="33066" xr:uid="{00000000-0005-0000-0000-0000FA470000}"/>
    <cellStyle name="Normal 44 2 2 3 2 2 7" xfId="17832" xr:uid="{00000000-0005-0000-0000-0000FB470000}"/>
    <cellStyle name="Normal 44 2 2 3 2 3" xfId="3525" xr:uid="{00000000-0005-0000-0000-0000FC470000}"/>
    <cellStyle name="Normal 44 2 2 3 2 3 2" xfId="13599" xr:uid="{00000000-0005-0000-0000-0000FD470000}"/>
    <cellStyle name="Normal 44 2 2 3 2 3 2 2" xfId="43930" xr:uid="{00000000-0005-0000-0000-0000FE470000}"/>
    <cellStyle name="Normal 44 2 2 3 2 3 2 3" xfId="28697" xr:uid="{00000000-0005-0000-0000-0000FF470000}"/>
    <cellStyle name="Normal 44 2 2 3 2 3 3" xfId="8579" xr:uid="{00000000-0005-0000-0000-000000480000}"/>
    <cellStyle name="Normal 44 2 2 3 2 3 3 2" xfId="38913" xr:uid="{00000000-0005-0000-0000-000001480000}"/>
    <cellStyle name="Normal 44 2 2 3 2 3 3 3" xfId="23680" xr:uid="{00000000-0005-0000-0000-000002480000}"/>
    <cellStyle name="Normal 44 2 2 3 2 3 4" xfId="33900" xr:uid="{00000000-0005-0000-0000-000003480000}"/>
    <cellStyle name="Normal 44 2 2 3 2 3 5" xfId="18667" xr:uid="{00000000-0005-0000-0000-000004480000}"/>
    <cellStyle name="Normal 44 2 2 3 2 4" xfId="5218" xr:uid="{00000000-0005-0000-0000-000005480000}"/>
    <cellStyle name="Normal 44 2 2 3 2 4 2" xfId="15270" xr:uid="{00000000-0005-0000-0000-000006480000}"/>
    <cellStyle name="Normal 44 2 2 3 2 4 2 2" xfId="45601" xr:uid="{00000000-0005-0000-0000-000007480000}"/>
    <cellStyle name="Normal 44 2 2 3 2 4 2 3" xfId="30368" xr:uid="{00000000-0005-0000-0000-000008480000}"/>
    <cellStyle name="Normal 44 2 2 3 2 4 3" xfId="10250" xr:uid="{00000000-0005-0000-0000-000009480000}"/>
    <cellStyle name="Normal 44 2 2 3 2 4 3 2" xfId="40584" xr:uid="{00000000-0005-0000-0000-00000A480000}"/>
    <cellStyle name="Normal 44 2 2 3 2 4 3 3" xfId="25351" xr:uid="{00000000-0005-0000-0000-00000B480000}"/>
    <cellStyle name="Normal 44 2 2 3 2 4 4" xfId="35571" xr:uid="{00000000-0005-0000-0000-00000C480000}"/>
    <cellStyle name="Normal 44 2 2 3 2 4 5" xfId="20338" xr:uid="{00000000-0005-0000-0000-00000D480000}"/>
    <cellStyle name="Normal 44 2 2 3 2 5" xfId="11928" xr:uid="{00000000-0005-0000-0000-00000E480000}"/>
    <cellStyle name="Normal 44 2 2 3 2 5 2" xfId="42259" xr:uid="{00000000-0005-0000-0000-00000F480000}"/>
    <cellStyle name="Normal 44 2 2 3 2 5 3" xfId="27026" xr:uid="{00000000-0005-0000-0000-000010480000}"/>
    <cellStyle name="Normal 44 2 2 3 2 6" xfId="6907" xr:uid="{00000000-0005-0000-0000-000011480000}"/>
    <cellStyle name="Normal 44 2 2 3 2 6 2" xfId="37242" xr:uid="{00000000-0005-0000-0000-000012480000}"/>
    <cellStyle name="Normal 44 2 2 3 2 6 3" xfId="22009" xr:uid="{00000000-0005-0000-0000-000013480000}"/>
    <cellStyle name="Normal 44 2 2 3 2 7" xfId="32230" xr:uid="{00000000-0005-0000-0000-000014480000}"/>
    <cellStyle name="Normal 44 2 2 3 2 8" xfId="16996" xr:uid="{00000000-0005-0000-0000-000015480000}"/>
    <cellStyle name="Normal 44 2 2 3 3" xfId="2254" xr:uid="{00000000-0005-0000-0000-000016480000}"/>
    <cellStyle name="Normal 44 2 2 3 3 2" xfId="3944" xr:uid="{00000000-0005-0000-0000-000017480000}"/>
    <cellStyle name="Normal 44 2 2 3 3 2 2" xfId="14017" xr:uid="{00000000-0005-0000-0000-000018480000}"/>
    <cellStyle name="Normal 44 2 2 3 3 2 2 2" xfId="44348" xr:uid="{00000000-0005-0000-0000-000019480000}"/>
    <cellStyle name="Normal 44 2 2 3 3 2 2 3" xfId="29115" xr:uid="{00000000-0005-0000-0000-00001A480000}"/>
    <cellStyle name="Normal 44 2 2 3 3 2 3" xfId="8997" xr:uid="{00000000-0005-0000-0000-00001B480000}"/>
    <cellStyle name="Normal 44 2 2 3 3 2 3 2" xfId="39331" xr:uid="{00000000-0005-0000-0000-00001C480000}"/>
    <cellStyle name="Normal 44 2 2 3 3 2 3 3" xfId="24098" xr:uid="{00000000-0005-0000-0000-00001D480000}"/>
    <cellStyle name="Normal 44 2 2 3 3 2 4" xfId="34318" xr:uid="{00000000-0005-0000-0000-00001E480000}"/>
    <cellStyle name="Normal 44 2 2 3 3 2 5" xfId="19085" xr:uid="{00000000-0005-0000-0000-00001F480000}"/>
    <cellStyle name="Normal 44 2 2 3 3 3" xfId="5636" xr:uid="{00000000-0005-0000-0000-000020480000}"/>
    <cellStyle name="Normal 44 2 2 3 3 3 2" xfId="15688" xr:uid="{00000000-0005-0000-0000-000021480000}"/>
    <cellStyle name="Normal 44 2 2 3 3 3 2 2" xfId="46019" xr:uid="{00000000-0005-0000-0000-000022480000}"/>
    <cellStyle name="Normal 44 2 2 3 3 3 2 3" xfId="30786" xr:uid="{00000000-0005-0000-0000-000023480000}"/>
    <cellStyle name="Normal 44 2 2 3 3 3 3" xfId="10668" xr:uid="{00000000-0005-0000-0000-000024480000}"/>
    <cellStyle name="Normal 44 2 2 3 3 3 3 2" xfId="41002" xr:uid="{00000000-0005-0000-0000-000025480000}"/>
    <cellStyle name="Normal 44 2 2 3 3 3 3 3" xfId="25769" xr:uid="{00000000-0005-0000-0000-000026480000}"/>
    <cellStyle name="Normal 44 2 2 3 3 3 4" xfId="35989" xr:uid="{00000000-0005-0000-0000-000027480000}"/>
    <cellStyle name="Normal 44 2 2 3 3 3 5" xfId="20756" xr:uid="{00000000-0005-0000-0000-000028480000}"/>
    <cellStyle name="Normal 44 2 2 3 3 4" xfId="12346" xr:uid="{00000000-0005-0000-0000-000029480000}"/>
    <cellStyle name="Normal 44 2 2 3 3 4 2" xfId="42677" xr:uid="{00000000-0005-0000-0000-00002A480000}"/>
    <cellStyle name="Normal 44 2 2 3 3 4 3" xfId="27444" xr:uid="{00000000-0005-0000-0000-00002B480000}"/>
    <cellStyle name="Normal 44 2 2 3 3 5" xfId="7325" xr:uid="{00000000-0005-0000-0000-00002C480000}"/>
    <cellStyle name="Normal 44 2 2 3 3 5 2" xfId="37660" xr:uid="{00000000-0005-0000-0000-00002D480000}"/>
    <cellStyle name="Normal 44 2 2 3 3 5 3" xfId="22427" xr:uid="{00000000-0005-0000-0000-00002E480000}"/>
    <cellStyle name="Normal 44 2 2 3 3 6" xfId="32648" xr:uid="{00000000-0005-0000-0000-00002F480000}"/>
    <cellStyle name="Normal 44 2 2 3 3 7" xfId="17414" xr:uid="{00000000-0005-0000-0000-000030480000}"/>
    <cellStyle name="Normal 44 2 2 3 4" xfId="3107" xr:uid="{00000000-0005-0000-0000-000031480000}"/>
    <cellStyle name="Normal 44 2 2 3 4 2" xfId="13181" xr:uid="{00000000-0005-0000-0000-000032480000}"/>
    <cellStyle name="Normal 44 2 2 3 4 2 2" xfId="43512" xr:uid="{00000000-0005-0000-0000-000033480000}"/>
    <cellStyle name="Normal 44 2 2 3 4 2 3" xfId="28279" xr:uid="{00000000-0005-0000-0000-000034480000}"/>
    <cellStyle name="Normal 44 2 2 3 4 3" xfId="8161" xr:uid="{00000000-0005-0000-0000-000035480000}"/>
    <cellStyle name="Normal 44 2 2 3 4 3 2" xfId="38495" xr:uid="{00000000-0005-0000-0000-000036480000}"/>
    <cellStyle name="Normal 44 2 2 3 4 3 3" xfId="23262" xr:uid="{00000000-0005-0000-0000-000037480000}"/>
    <cellStyle name="Normal 44 2 2 3 4 4" xfId="33482" xr:uid="{00000000-0005-0000-0000-000038480000}"/>
    <cellStyle name="Normal 44 2 2 3 4 5" xfId="18249" xr:uid="{00000000-0005-0000-0000-000039480000}"/>
    <cellStyle name="Normal 44 2 2 3 5" xfId="4800" xr:uid="{00000000-0005-0000-0000-00003A480000}"/>
    <cellStyle name="Normal 44 2 2 3 5 2" xfId="14852" xr:uid="{00000000-0005-0000-0000-00003B480000}"/>
    <cellStyle name="Normal 44 2 2 3 5 2 2" xfId="45183" xr:uid="{00000000-0005-0000-0000-00003C480000}"/>
    <cellStyle name="Normal 44 2 2 3 5 2 3" xfId="29950" xr:uid="{00000000-0005-0000-0000-00003D480000}"/>
    <cellStyle name="Normal 44 2 2 3 5 3" xfId="9832" xr:uid="{00000000-0005-0000-0000-00003E480000}"/>
    <cellStyle name="Normal 44 2 2 3 5 3 2" xfId="40166" xr:uid="{00000000-0005-0000-0000-00003F480000}"/>
    <cellStyle name="Normal 44 2 2 3 5 3 3" xfId="24933" xr:uid="{00000000-0005-0000-0000-000040480000}"/>
    <cellStyle name="Normal 44 2 2 3 5 4" xfId="35153" xr:uid="{00000000-0005-0000-0000-000041480000}"/>
    <cellStyle name="Normal 44 2 2 3 5 5" xfId="19920" xr:uid="{00000000-0005-0000-0000-000042480000}"/>
    <cellStyle name="Normal 44 2 2 3 6" xfId="11510" xr:uid="{00000000-0005-0000-0000-000043480000}"/>
    <cellStyle name="Normal 44 2 2 3 6 2" xfId="41841" xr:uid="{00000000-0005-0000-0000-000044480000}"/>
    <cellStyle name="Normal 44 2 2 3 6 3" xfId="26608" xr:uid="{00000000-0005-0000-0000-000045480000}"/>
    <cellStyle name="Normal 44 2 2 3 7" xfId="6489" xr:uid="{00000000-0005-0000-0000-000046480000}"/>
    <cellStyle name="Normal 44 2 2 3 7 2" xfId="36824" xr:uid="{00000000-0005-0000-0000-000047480000}"/>
    <cellStyle name="Normal 44 2 2 3 7 3" xfId="21591" xr:uid="{00000000-0005-0000-0000-000048480000}"/>
    <cellStyle name="Normal 44 2 2 3 8" xfId="31812" xr:uid="{00000000-0005-0000-0000-000049480000}"/>
    <cellStyle name="Normal 44 2 2 3 9" xfId="16578" xr:uid="{00000000-0005-0000-0000-00004A480000}"/>
    <cellStyle name="Normal 44 2 2 4" xfId="1625" xr:uid="{00000000-0005-0000-0000-00004B480000}"/>
    <cellStyle name="Normal 44 2 2 4 2" xfId="2464" xr:uid="{00000000-0005-0000-0000-00004C480000}"/>
    <cellStyle name="Normal 44 2 2 4 2 2" xfId="4154" xr:uid="{00000000-0005-0000-0000-00004D480000}"/>
    <cellStyle name="Normal 44 2 2 4 2 2 2" xfId="14227" xr:uid="{00000000-0005-0000-0000-00004E480000}"/>
    <cellStyle name="Normal 44 2 2 4 2 2 2 2" xfId="44558" xr:uid="{00000000-0005-0000-0000-00004F480000}"/>
    <cellStyle name="Normal 44 2 2 4 2 2 2 3" xfId="29325" xr:uid="{00000000-0005-0000-0000-000050480000}"/>
    <cellStyle name="Normal 44 2 2 4 2 2 3" xfId="9207" xr:uid="{00000000-0005-0000-0000-000051480000}"/>
    <cellStyle name="Normal 44 2 2 4 2 2 3 2" xfId="39541" xr:uid="{00000000-0005-0000-0000-000052480000}"/>
    <cellStyle name="Normal 44 2 2 4 2 2 3 3" xfId="24308" xr:uid="{00000000-0005-0000-0000-000053480000}"/>
    <cellStyle name="Normal 44 2 2 4 2 2 4" xfId="34528" xr:uid="{00000000-0005-0000-0000-000054480000}"/>
    <cellStyle name="Normal 44 2 2 4 2 2 5" xfId="19295" xr:uid="{00000000-0005-0000-0000-000055480000}"/>
    <cellStyle name="Normal 44 2 2 4 2 3" xfId="5846" xr:uid="{00000000-0005-0000-0000-000056480000}"/>
    <cellStyle name="Normal 44 2 2 4 2 3 2" xfId="15898" xr:uid="{00000000-0005-0000-0000-000057480000}"/>
    <cellStyle name="Normal 44 2 2 4 2 3 2 2" xfId="46229" xr:uid="{00000000-0005-0000-0000-000058480000}"/>
    <cellStyle name="Normal 44 2 2 4 2 3 2 3" xfId="30996" xr:uid="{00000000-0005-0000-0000-000059480000}"/>
    <cellStyle name="Normal 44 2 2 4 2 3 3" xfId="10878" xr:uid="{00000000-0005-0000-0000-00005A480000}"/>
    <cellStyle name="Normal 44 2 2 4 2 3 3 2" xfId="41212" xr:uid="{00000000-0005-0000-0000-00005B480000}"/>
    <cellStyle name="Normal 44 2 2 4 2 3 3 3" xfId="25979" xr:uid="{00000000-0005-0000-0000-00005C480000}"/>
    <cellStyle name="Normal 44 2 2 4 2 3 4" xfId="36199" xr:uid="{00000000-0005-0000-0000-00005D480000}"/>
    <cellStyle name="Normal 44 2 2 4 2 3 5" xfId="20966" xr:uid="{00000000-0005-0000-0000-00005E480000}"/>
    <cellStyle name="Normal 44 2 2 4 2 4" xfId="12556" xr:uid="{00000000-0005-0000-0000-00005F480000}"/>
    <cellStyle name="Normal 44 2 2 4 2 4 2" xfId="42887" xr:uid="{00000000-0005-0000-0000-000060480000}"/>
    <cellStyle name="Normal 44 2 2 4 2 4 3" xfId="27654" xr:uid="{00000000-0005-0000-0000-000061480000}"/>
    <cellStyle name="Normal 44 2 2 4 2 5" xfId="7535" xr:uid="{00000000-0005-0000-0000-000062480000}"/>
    <cellStyle name="Normal 44 2 2 4 2 5 2" xfId="37870" xr:uid="{00000000-0005-0000-0000-000063480000}"/>
    <cellStyle name="Normal 44 2 2 4 2 5 3" xfId="22637" xr:uid="{00000000-0005-0000-0000-000064480000}"/>
    <cellStyle name="Normal 44 2 2 4 2 6" xfId="32858" xr:uid="{00000000-0005-0000-0000-000065480000}"/>
    <cellStyle name="Normal 44 2 2 4 2 7" xfId="17624" xr:uid="{00000000-0005-0000-0000-000066480000}"/>
    <cellStyle name="Normal 44 2 2 4 3" xfId="3317" xr:uid="{00000000-0005-0000-0000-000067480000}"/>
    <cellStyle name="Normal 44 2 2 4 3 2" xfId="13391" xr:uid="{00000000-0005-0000-0000-000068480000}"/>
    <cellStyle name="Normal 44 2 2 4 3 2 2" xfId="43722" xr:uid="{00000000-0005-0000-0000-000069480000}"/>
    <cellStyle name="Normal 44 2 2 4 3 2 3" xfId="28489" xr:uid="{00000000-0005-0000-0000-00006A480000}"/>
    <cellStyle name="Normal 44 2 2 4 3 3" xfId="8371" xr:uid="{00000000-0005-0000-0000-00006B480000}"/>
    <cellStyle name="Normal 44 2 2 4 3 3 2" xfId="38705" xr:uid="{00000000-0005-0000-0000-00006C480000}"/>
    <cellStyle name="Normal 44 2 2 4 3 3 3" xfId="23472" xr:uid="{00000000-0005-0000-0000-00006D480000}"/>
    <cellStyle name="Normal 44 2 2 4 3 4" xfId="33692" xr:uid="{00000000-0005-0000-0000-00006E480000}"/>
    <cellStyle name="Normal 44 2 2 4 3 5" xfId="18459" xr:uid="{00000000-0005-0000-0000-00006F480000}"/>
    <cellStyle name="Normal 44 2 2 4 4" xfId="5010" xr:uid="{00000000-0005-0000-0000-000070480000}"/>
    <cellStyle name="Normal 44 2 2 4 4 2" xfId="15062" xr:uid="{00000000-0005-0000-0000-000071480000}"/>
    <cellStyle name="Normal 44 2 2 4 4 2 2" xfId="45393" xr:uid="{00000000-0005-0000-0000-000072480000}"/>
    <cellStyle name="Normal 44 2 2 4 4 2 3" xfId="30160" xr:uid="{00000000-0005-0000-0000-000073480000}"/>
    <cellStyle name="Normal 44 2 2 4 4 3" xfId="10042" xr:uid="{00000000-0005-0000-0000-000074480000}"/>
    <cellStyle name="Normal 44 2 2 4 4 3 2" xfId="40376" xr:uid="{00000000-0005-0000-0000-000075480000}"/>
    <cellStyle name="Normal 44 2 2 4 4 3 3" xfId="25143" xr:uid="{00000000-0005-0000-0000-000076480000}"/>
    <cellStyle name="Normal 44 2 2 4 4 4" xfId="35363" xr:uid="{00000000-0005-0000-0000-000077480000}"/>
    <cellStyle name="Normal 44 2 2 4 4 5" xfId="20130" xr:uid="{00000000-0005-0000-0000-000078480000}"/>
    <cellStyle name="Normal 44 2 2 4 5" xfId="11720" xr:uid="{00000000-0005-0000-0000-000079480000}"/>
    <cellStyle name="Normal 44 2 2 4 5 2" xfId="42051" xr:uid="{00000000-0005-0000-0000-00007A480000}"/>
    <cellStyle name="Normal 44 2 2 4 5 3" xfId="26818" xr:uid="{00000000-0005-0000-0000-00007B480000}"/>
    <cellStyle name="Normal 44 2 2 4 6" xfId="6699" xr:uid="{00000000-0005-0000-0000-00007C480000}"/>
    <cellStyle name="Normal 44 2 2 4 6 2" xfId="37034" xr:uid="{00000000-0005-0000-0000-00007D480000}"/>
    <cellStyle name="Normal 44 2 2 4 6 3" xfId="21801" xr:uid="{00000000-0005-0000-0000-00007E480000}"/>
    <cellStyle name="Normal 44 2 2 4 7" xfId="32022" xr:uid="{00000000-0005-0000-0000-00007F480000}"/>
    <cellStyle name="Normal 44 2 2 4 8" xfId="16788" xr:uid="{00000000-0005-0000-0000-000080480000}"/>
    <cellStyle name="Normal 44 2 2 5" xfId="2046" xr:uid="{00000000-0005-0000-0000-000081480000}"/>
    <cellStyle name="Normal 44 2 2 5 2" xfId="3736" xr:uid="{00000000-0005-0000-0000-000082480000}"/>
    <cellStyle name="Normal 44 2 2 5 2 2" xfId="13809" xr:uid="{00000000-0005-0000-0000-000083480000}"/>
    <cellStyle name="Normal 44 2 2 5 2 2 2" xfId="44140" xr:uid="{00000000-0005-0000-0000-000084480000}"/>
    <cellStyle name="Normal 44 2 2 5 2 2 3" xfId="28907" xr:uid="{00000000-0005-0000-0000-000085480000}"/>
    <cellStyle name="Normal 44 2 2 5 2 3" xfId="8789" xr:uid="{00000000-0005-0000-0000-000086480000}"/>
    <cellStyle name="Normal 44 2 2 5 2 3 2" xfId="39123" xr:uid="{00000000-0005-0000-0000-000087480000}"/>
    <cellStyle name="Normal 44 2 2 5 2 3 3" xfId="23890" xr:uid="{00000000-0005-0000-0000-000088480000}"/>
    <cellStyle name="Normal 44 2 2 5 2 4" xfId="34110" xr:uid="{00000000-0005-0000-0000-000089480000}"/>
    <cellStyle name="Normal 44 2 2 5 2 5" xfId="18877" xr:uid="{00000000-0005-0000-0000-00008A480000}"/>
    <cellStyle name="Normal 44 2 2 5 3" xfId="5428" xr:uid="{00000000-0005-0000-0000-00008B480000}"/>
    <cellStyle name="Normal 44 2 2 5 3 2" xfId="15480" xr:uid="{00000000-0005-0000-0000-00008C480000}"/>
    <cellStyle name="Normal 44 2 2 5 3 2 2" xfId="45811" xr:uid="{00000000-0005-0000-0000-00008D480000}"/>
    <cellStyle name="Normal 44 2 2 5 3 2 3" xfId="30578" xr:uid="{00000000-0005-0000-0000-00008E480000}"/>
    <cellStyle name="Normal 44 2 2 5 3 3" xfId="10460" xr:uid="{00000000-0005-0000-0000-00008F480000}"/>
    <cellStyle name="Normal 44 2 2 5 3 3 2" xfId="40794" xr:uid="{00000000-0005-0000-0000-000090480000}"/>
    <cellStyle name="Normal 44 2 2 5 3 3 3" xfId="25561" xr:uid="{00000000-0005-0000-0000-000091480000}"/>
    <cellStyle name="Normal 44 2 2 5 3 4" xfId="35781" xr:uid="{00000000-0005-0000-0000-000092480000}"/>
    <cellStyle name="Normal 44 2 2 5 3 5" xfId="20548" xr:uid="{00000000-0005-0000-0000-000093480000}"/>
    <cellStyle name="Normal 44 2 2 5 4" xfId="12138" xr:uid="{00000000-0005-0000-0000-000094480000}"/>
    <cellStyle name="Normal 44 2 2 5 4 2" xfId="42469" xr:uid="{00000000-0005-0000-0000-000095480000}"/>
    <cellStyle name="Normal 44 2 2 5 4 3" xfId="27236" xr:uid="{00000000-0005-0000-0000-000096480000}"/>
    <cellStyle name="Normal 44 2 2 5 5" xfId="7117" xr:uid="{00000000-0005-0000-0000-000097480000}"/>
    <cellStyle name="Normal 44 2 2 5 5 2" xfId="37452" xr:uid="{00000000-0005-0000-0000-000098480000}"/>
    <cellStyle name="Normal 44 2 2 5 5 3" xfId="22219" xr:uid="{00000000-0005-0000-0000-000099480000}"/>
    <cellStyle name="Normal 44 2 2 5 6" xfId="32440" xr:uid="{00000000-0005-0000-0000-00009A480000}"/>
    <cellStyle name="Normal 44 2 2 5 7" xfId="17206" xr:uid="{00000000-0005-0000-0000-00009B480000}"/>
    <cellStyle name="Normal 44 2 2 6" xfId="2899" xr:uid="{00000000-0005-0000-0000-00009C480000}"/>
    <cellStyle name="Normal 44 2 2 6 2" xfId="12973" xr:uid="{00000000-0005-0000-0000-00009D480000}"/>
    <cellStyle name="Normal 44 2 2 6 2 2" xfId="43304" xr:uid="{00000000-0005-0000-0000-00009E480000}"/>
    <cellStyle name="Normal 44 2 2 6 2 3" xfId="28071" xr:uid="{00000000-0005-0000-0000-00009F480000}"/>
    <cellStyle name="Normal 44 2 2 6 3" xfId="7953" xr:uid="{00000000-0005-0000-0000-0000A0480000}"/>
    <cellStyle name="Normal 44 2 2 6 3 2" xfId="38287" xr:uid="{00000000-0005-0000-0000-0000A1480000}"/>
    <cellStyle name="Normal 44 2 2 6 3 3" xfId="23054" xr:uid="{00000000-0005-0000-0000-0000A2480000}"/>
    <cellStyle name="Normal 44 2 2 6 4" xfId="33274" xr:uid="{00000000-0005-0000-0000-0000A3480000}"/>
    <cellStyle name="Normal 44 2 2 6 5" xfId="18041" xr:uid="{00000000-0005-0000-0000-0000A4480000}"/>
    <cellStyle name="Normal 44 2 2 7" xfId="4592" xr:uid="{00000000-0005-0000-0000-0000A5480000}"/>
    <cellStyle name="Normal 44 2 2 7 2" xfId="14644" xr:uid="{00000000-0005-0000-0000-0000A6480000}"/>
    <cellStyle name="Normal 44 2 2 7 2 2" xfId="44975" xr:uid="{00000000-0005-0000-0000-0000A7480000}"/>
    <cellStyle name="Normal 44 2 2 7 2 3" xfId="29742" xr:uid="{00000000-0005-0000-0000-0000A8480000}"/>
    <cellStyle name="Normal 44 2 2 7 3" xfId="9624" xr:uid="{00000000-0005-0000-0000-0000A9480000}"/>
    <cellStyle name="Normal 44 2 2 7 3 2" xfId="39958" xr:uid="{00000000-0005-0000-0000-0000AA480000}"/>
    <cellStyle name="Normal 44 2 2 7 3 3" xfId="24725" xr:uid="{00000000-0005-0000-0000-0000AB480000}"/>
    <cellStyle name="Normal 44 2 2 7 4" xfId="34945" xr:uid="{00000000-0005-0000-0000-0000AC480000}"/>
    <cellStyle name="Normal 44 2 2 7 5" xfId="19712" xr:uid="{00000000-0005-0000-0000-0000AD480000}"/>
    <cellStyle name="Normal 44 2 2 8" xfId="11302" xr:uid="{00000000-0005-0000-0000-0000AE480000}"/>
    <cellStyle name="Normal 44 2 2 8 2" xfId="41633" xr:uid="{00000000-0005-0000-0000-0000AF480000}"/>
    <cellStyle name="Normal 44 2 2 8 3" xfId="26400" xr:uid="{00000000-0005-0000-0000-0000B0480000}"/>
    <cellStyle name="Normal 44 2 2 9" xfId="6281" xr:uid="{00000000-0005-0000-0000-0000B1480000}"/>
    <cellStyle name="Normal 44 2 2 9 2" xfId="36616" xr:uid="{00000000-0005-0000-0000-0000B2480000}"/>
    <cellStyle name="Normal 44 2 2 9 3" xfId="21383" xr:uid="{00000000-0005-0000-0000-0000B3480000}"/>
    <cellStyle name="Normal 44 2 3" xfId="1245" xr:uid="{00000000-0005-0000-0000-0000B4480000}"/>
    <cellStyle name="Normal 44 2 3 10" xfId="16422" xr:uid="{00000000-0005-0000-0000-0000B5480000}"/>
    <cellStyle name="Normal 44 2 3 2" xfId="1464" xr:uid="{00000000-0005-0000-0000-0000B6480000}"/>
    <cellStyle name="Normal 44 2 3 2 2" xfId="1885" xr:uid="{00000000-0005-0000-0000-0000B7480000}"/>
    <cellStyle name="Normal 44 2 3 2 2 2" xfId="2724" xr:uid="{00000000-0005-0000-0000-0000B8480000}"/>
    <cellStyle name="Normal 44 2 3 2 2 2 2" xfId="4414" xr:uid="{00000000-0005-0000-0000-0000B9480000}"/>
    <cellStyle name="Normal 44 2 3 2 2 2 2 2" xfId="14487" xr:uid="{00000000-0005-0000-0000-0000BA480000}"/>
    <cellStyle name="Normal 44 2 3 2 2 2 2 2 2" xfId="44818" xr:uid="{00000000-0005-0000-0000-0000BB480000}"/>
    <cellStyle name="Normal 44 2 3 2 2 2 2 2 3" xfId="29585" xr:uid="{00000000-0005-0000-0000-0000BC480000}"/>
    <cellStyle name="Normal 44 2 3 2 2 2 2 3" xfId="9467" xr:uid="{00000000-0005-0000-0000-0000BD480000}"/>
    <cellStyle name="Normal 44 2 3 2 2 2 2 3 2" xfId="39801" xr:uid="{00000000-0005-0000-0000-0000BE480000}"/>
    <cellStyle name="Normal 44 2 3 2 2 2 2 3 3" xfId="24568" xr:uid="{00000000-0005-0000-0000-0000BF480000}"/>
    <cellStyle name="Normal 44 2 3 2 2 2 2 4" xfId="34788" xr:uid="{00000000-0005-0000-0000-0000C0480000}"/>
    <cellStyle name="Normal 44 2 3 2 2 2 2 5" xfId="19555" xr:uid="{00000000-0005-0000-0000-0000C1480000}"/>
    <cellStyle name="Normal 44 2 3 2 2 2 3" xfId="6106" xr:uid="{00000000-0005-0000-0000-0000C2480000}"/>
    <cellStyle name="Normal 44 2 3 2 2 2 3 2" xfId="16158" xr:uid="{00000000-0005-0000-0000-0000C3480000}"/>
    <cellStyle name="Normal 44 2 3 2 2 2 3 2 2" xfId="46489" xr:uid="{00000000-0005-0000-0000-0000C4480000}"/>
    <cellStyle name="Normal 44 2 3 2 2 2 3 2 3" xfId="31256" xr:uid="{00000000-0005-0000-0000-0000C5480000}"/>
    <cellStyle name="Normal 44 2 3 2 2 2 3 3" xfId="11138" xr:uid="{00000000-0005-0000-0000-0000C6480000}"/>
    <cellStyle name="Normal 44 2 3 2 2 2 3 3 2" xfId="41472" xr:uid="{00000000-0005-0000-0000-0000C7480000}"/>
    <cellStyle name="Normal 44 2 3 2 2 2 3 3 3" xfId="26239" xr:uid="{00000000-0005-0000-0000-0000C8480000}"/>
    <cellStyle name="Normal 44 2 3 2 2 2 3 4" xfId="36459" xr:uid="{00000000-0005-0000-0000-0000C9480000}"/>
    <cellStyle name="Normal 44 2 3 2 2 2 3 5" xfId="21226" xr:uid="{00000000-0005-0000-0000-0000CA480000}"/>
    <cellStyle name="Normal 44 2 3 2 2 2 4" xfId="12816" xr:uid="{00000000-0005-0000-0000-0000CB480000}"/>
    <cellStyle name="Normal 44 2 3 2 2 2 4 2" xfId="43147" xr:uid="{00000000-0005-0000-0000-0000CC480000}"/>
    <cellStyle name="Normal 44 2 3 2 2 2 4 3" xfId="27914" xr:uid="{00000000-0005-0000-0000-0000CD480000}"/>
    <cellStyle name="Normal 44 2 3 2 2 2 5" xfId="7795" xr:uid="{00000000-0005-0000-0000-0000CE480000}"/>
    <cellStyle name="Normal 44 2 3 2 2 2 5 2" xfId="38130" xr:uid="{00000000-0005-0000-0000-0000CF480000}"/>
    <cellStyle name="Normal 44 2 3 2 2 2 5 3" xfId="22897" xr:uid="{00000000-0005-0000-0000-0000D0480000}"/>
    <cellStyle name="Normal 44 2 3 2 2 2 6" xfId="33118" xr:uid="{00000000-0005-0000-0000-0000D1480000}"/>
    <cellStyle name="Normal 44 2 3 2 2 2 7" xfId="17884" xr:uid="{00000000-0005-0000-0000-0000D2480000}"/>
    <cellStyle name="Normal 44 2 3 2 2 3" xfId="3577" xr:uid="{00000000-0005-0000-0000-0000D3480000}"/>
    <cellStyle name="Normal 44 2 3 2 2 3 2" xfId="13651" xr:uid="{00000000-0005-0000-0000-0000D4480000}"/>
    <cellStyle name="Normal 44 2 3 2 2 3 2 2" xfId="43982" xr:uid="{00000000-0005-0000-0000-0000D5480000}"/>
    <cellStyle name="Normal 44 2 3 2 2 3 2 3" xfId="28749" xr:uid="{00000000-0005-0000-0000-0000D6480000}"/>
    <cellStyle name="Normal 44 2 3 2 2 3 3" xfId="8631" xr:uid="{00000000-0005-0000-0000-0000D7480000}"/>
    <cellStyle name="Normal 44 2 3 2 2 3 3 2" xfId="38965" xr:uid="{00000000-0005-0000-0000-0000D8480000}"/>
    <cellStyle name="Normal 44 2 3 2 2 3 3 3" xfId="23732" xr:uid="{00000000-0005-0000-0000-0000D9480000}"/>
    <cellStyle name="Normal 44 2 3 2 2 3 4" xfId="33952" xr:uid="{00000000-0005-0000-0000-0000DA480000}"/>
    <cellStyle name="Normal 44 2 3 2 2 3 5" xfId="18719" xr:uid="{00000000-0005-0000-0000-0000DB480000}"/>
    <cellStyle name="Normal 44 2 3 2 2 4" xfId="5270" xr:uid="{00000000-0005-0000-0000-0000DC480000}"/>
    <cellStyle name="Normal 44 2 3 2 2 4 2" xfId="15322" xr:uid="{00000000-0005-0000-0000-0000DD480000}"/>
    <cellStyle name="Normal 44 2 3 2 2 4 2 2" xfId="45653" xr:uid="{00000000-0005-0000-0000-0000DE480000}"/>
    <cellStyle name="Normal 44 2 3 2 2 4 2 3" xfId="30420" xr:uid="{00000000-0005-0000-0000-0000DF480000}"/>
    <cellStyle name="Normal 44 2 3 2 2 4 3" xfId="10302" xr:uid="{00000000-0005-0000-0000-0000E0480000}"/>
    <cellStyle name="Normal 44 2 3 2 2 4 3 2" xfId="40636" xr:uid="{00000000-0005-0000-0000-0000E1480000}"/>
    <cellStyle name="Normal 44 2 3 2 2 4 3 3" xfId="25403" xr:uid="{00000000-0005-0000-0000-0000E2480000}"/>
    <cellStyle name="Normal 44 2 3 2 2 4 4" xfId="35623" xr:uid="{00000000-0005-0000-0000-0000E3480000}"/>
    <cellStyle name="Normal 44 2 3 2 2 4 5" xfId="20390" xr:uid="{00000000-0005-0000-0000-0000E4480000}"/>
    <cellStyle name="Normal 44 2 3 2 2 5" xfId="11980" xr:uid="{00000000-0005-0000-0000-0000E5480000}"/>
    <cellStyle name="Normal 44 2 3 2 2 5 2" xfId="42311" xr:uid="{00000000-0005-0000-0000-0000E6480000}"/>
    <cellStyle name="Normal 44 2 3 2 2 5 3" xfId="27078" xr:uid="{00000000-0005-0000-0000-0000E7480000}"/>
    <cellStyle name="Normal 44 2 3 2 2 6" xfId="6959" xr:uid="{00000000-0005-0000-0000-0000E8480000}"/>
    <cellStyle name="Normal 44 2 3 2 2 6 2" xfId="37294" xr:uid="{00000000-0005-0000-0000-0000E9480000}"/>
    <cellStyle name="Normal 44 2 3 2 2 6 3" xfId="22061" xr:uid="{00000000-0005-0000-0000-0000EA480000}"/>
    <cellStyle name="Normal 44 2 3 2 2 7" xfId="32282" xr:uid="{00000000-0005-0000-0000-0000EB480000}"/>
    <cellStyle name="Normal 44 2 3 2 2 8" xfId="17048" xr:uid="{00000000-0005-0000-0000-0000EC480000}"/>
    <cellStyle name="Normal 44 2 3 2 3" xfId="2306" xr:uid="{00000000-0005-0000-0000-0000ED480000}"/>
    <cellStyle name="Normal 44 2 3 2 3 2" xfId="3996" xr:uid="{00000000-0005-0000-0000-0000EE480000}"/>
    <cellStyle name="Normal 44 2 3 2 3 2 2" xfId="14069" xr:uid="{00000000-0005-0000-0000-0000EF480000}"/>
    <cellStyle name="Normal 44 2 3 2 3 2 2 2" xfId="44400" xr:uid="{00000000-0005-0000-0000-0000F0480000}"/>
    <cellStyle name="Normal 44 2 3 2 3 2 2 3" xfId="29167" xr:uid="{00000000-0005-0000-0000-0000F1480000}"/>
    <cellStyle name="Normal 44 2 3 2 3 2 3" xfId="9049" xr:uid="{00000000-0005-0000-0000-0000F2480000}"/>
    <cellStyle name="Normal 44 2 3 2 3 2 3 2" xfId="39383" xr:uid="{00000000-0005-0000-0000-0000F3480000}"/>
    <cellStyle name="Normal 44 2 3 2 3 2 3 3" xfId="24150" xr:uid="{00000000-0005-0000-0000-0000F4480000}"/>
    <cellStyle name="Normal 44 2 3 2 3 2 4" xfId="34370" xr:uid="{00000000-0005-0000-0000-0000F5480000}"/>
    <cellStyle name="Normal 44 2 3 2 3 2 5" xfId="19137" xr:uid="{00000000-0005-0000-0000-0000F6480000}"/>
    <cellStyle name="Normal 44 2 3 2 3 3" xfId="5688" xr:uid="{00000000-0005-0000-0000-0000F7480000}"/>
    <cellStyle name="Normal 44 2 3 2 3 3 2" xfId="15740" xr:uid="{00000000-0005-0000-0000-0000F8480000}"/>
    <cellStyle name="Normal 44 2 3 2 3 3 2 2" xfId="46071" xr:uid="{00000000-0005-0000-0000-0000F9480000}"/>
    <cellStyle name="Normal 44 2 3 2 3 3 2 3" xfId="30838" xr:uid="{00000000-0005-0000-0000-0000FA480000}"/>
    <cellStyle name="Normal 44 2 3 2 3 3 3" xfId="10720" xr:uid="{00000000-0005-0000-0000-0000FB480000}"/>
    <cellStyle name="Normal 44 2 3 2 3 3 3 2" xfId="41054" xr:uid="{00000000-0005-0000-0000-0000FC480000}"/>
    <cellStyle name="Normal 44 2 3 2 3 3 3 3" xfId="25821" xr:uid="{00000000-0005-0000-0000-0000FD480000}"/>
    <cellStyle name="Normal 44 2 3 2 3 3 4" xfId="36041" xr:uid="{00000000-0005-0000-0000-0000FE480000}"/>
    <cellStyle name="Normal 44 2 3 2 3 3 5" xfId="20808" xr:uid="{00000000-0005-0000-0000-0000FF480000}"/>
    <cellStyle name="Normal 44 2 3 2 3 4" xfId="12398" xr:uid="{00000000-0005-0000-0000-000000490000}"/>
    <cellStyle name="Normal 44 2 3 2 3 4 2" xfId="42729" xr:uid="{00000000-0005-0000-0000-000001490000}"/>
    <cellStyle name="Normal 44 2 3 2 3 4 3" xfId="27496" xr:uid="{00000000-0005-0000-0000-000002490000}"/>
    <cellStyle name="Normal 44 2 3 2 3 5" xfId="7377" xr:uid="{00000000-0005-0000-0000-000003490000}"/>
    <cellStyle name="Normal 44 2 3 2 3 5 2" xfId="37712" xr:uid="{00000000-0005-0000-0000-000004490000}"/>
    <cellStyle name="Normal 44 2 3 2 3 5 3" xfId="22479" xr:uid="{00000000-0005-0000-0000-000005490000}"/>
    <cellStyle name="Normal 44 2 3 2 3 6" xfId="32700" xr:uid="{00000000-0005-0000-0000-000006490000}"/>
    <cellStyle name="Normal 44 2 3 2 3 7" xfId="17466" xr:uid="{00000000-0005-0000-0000-000007490000}"/>
    <cellStyle name="Normal 44 2 3 2 4" xfId="3159" xr:uid="{00000000-0005-0000-0000-000008490000}"/>
    <cellStyle name="Normal 44 2 3 2 4 2" xfId="13233" xr:uid="{00000000-0005-0000-0000-000009490000}"/>
    <cellStyle name="Normal 44 2 3 2 4 2 2" xfId="43564" xr:uid="{00000000-0005-0000-0000-00000A490000}"/>
    <cellStyle name="Normal 44 2 3 2 4 2 3" xfId="28331" xr:uid="{00000000-0005-0000-0000-00000B490000}"/>
    <cellStyle name="Normal 44 2 3 2 4 3" xfId="8213" xr:uid="{00000000-0005-0000-0000-00000C490000}"/>
    <cellStyle name="Normal 44 2 3 2 4 3 2" xfId="38547" xr:uid="{00000000-0005-0000-0000-00000D490000}"/>
    <cellStyle name="Normal 44 2 3 2 4 3 3" xfId="23314" xr:uid="{00000000-0005-0000-0000-00000E490000}"/>
    <cellStyle name="Normal 44 2 3 2 4 4" xfId="33534" xr:uid="{00000000-0005-0000-0000-00000F490000}"/>
    <cellStyle name="Normal 44 2 3 2 4 5" xfId="18301" xr:uid="{00000000-0005-0000-0000-000010490000}"/>
    <cellStyle name="Normal 44 2 3 2 5" xfId="4852" xr:uid="{00000000-0005-0000-0000-000011490000}"/>
    <cellStyle name="Normal 44 2 3 2 5 2" xfId="14904" xr:uid="{00000000-0005-0000-0000-000012490000}"/>
    <cellStyle name="Normal 44 2 3 2 5 2 2" xfId="45235" xr:uid="{00000000-0005-0000-0000-000013490000}"/>
    <cellStyle name="Normal 44 2 3 2 5 2 3" xfId="30002" xr:uid="{00000000-0005-0000-0000-000014490000}"/>
    <cellStyle name="Normal 44 2 3 2 5 3" xfId="9884" xr:uid="{00000000-0005-0000-0000-000015490000}"/>
    <cellStyle name="Normal 44 2 3 2 5 3 2" xfId="40218" xr:uid="{00000000-0005-0000-0000-000016490000}"/>
    <cellStyle name="Normal 44 2 3 2 5 3 3" xfId="24985" xr:uid="{00000000-0005-0000-0000-000017490000}"/>
    <cellStyle name="Normal 44 2 3 2 5 4" xfId="35205" xr:uid="{00000000-0005-0000-0000-000018490000}"/>
    <cellStyle name="Normal 44 2 3 2 5 5" xfId="19972" xr:uid="{00000000-0005-0000-0000-000019490000}"/>
    <cellStyle name="Normal 44 2 3 2 6" xfId="11562" xr:uid="{00000000-0005-0000-0000-00001A490000}"/>
    <cellStyle name="Normal 44 2 3 2 6 2" xfId="41893" xr:uid="{00000000-0005-0000-0000-00001B490000}"/>
    <cellStyle name="Normal 44 2 3 2 6 3" xfId="26660" xr:uid="{00000000-0005-0000-0000-00001C490000}"/>
    <cellStyle name="Normal 44 2 3 2 7" xfId="6541" xr:uid="{00000000-0005-0000-0000-00001D490000}"/>
    <cellStyle name="Normal 44 2 3 2 7 2" xfId="36876" xr:uid="{00000000-0005-0000-0000-00001E490000}"/>
    <cellStyle name="Normal 44 2 3 2 7 3" xfId="21643" xr:uid="{00000000-0005-0000-0000-00001F490000}"/>
    <cellStyle name="Normal 44 2 3 2 8" xfId="31864" xr:uid="{00000000-0005-0000-0000-000020490000}"/>
    <cellStyle name="Normal 44 2 3 2 9" xfId="16630" xr:uid="{00000000-0005-0000-0000-000021490000}"/>
    <cellStyle name="Normal 44 2 3 3" xfId="1677" xr:uid="{00000000-0005-0000-0000-000022490000}"/>
    <cellStyle name="Normal 44 2 3 3 2" xfId="2516" xr:uid="{00000000-0005-0000-0000-000023490000}"/>
    <cellStyle name="Normal 44 2 3 3 2 2" xfId="4206" xr:uid="{00000000-0005-0000-0000-000024490000}"/>
    <cellStyle name="Normal 44 2 3 3 2 2 2" xfId="14279" xr:uid="{00000000-0005-0000-0000-000025490000}"/>
    <cellStyle name="Normal 44 2 3 3 2 2 2 2" xfId="44610" xr:uid="{00000000-0005-0000-0000-000026490000}"/>
    <cellStyle name="Normal 44 2 3 3 2 2 2 3" xfId="29377" xr:uid="{00000000-0005-0000-0000-000027490000}"/>
    <cellStyle name="Normal 44 2 3 3 2 2 3" xfId="9259" xr:uid="{00000000-0005-0000-0000-000028490000}"/>
    <cellStyle name="Normal 44 2 3 3 2 2 3 2" xfId="39593" xr:uid="{00000000-0005-0000-0000-000029490000}"/>
    <cellStyle name="Normal 44 2 3 3 2 2 3 3" xfId="24360" xr:uid="{00000000-0005-0000-0000-00002A490000}"/>
    <cellStyle name="Normal 44 2 3 3 2 2 4" xfId="34580" xr:uid="{00000000-0005-0000-0000-00002B490000}"/>
    <cellStyle name="Normal 44 2 3 3 2 2 5" xfId="19347" xr:uid="{00000000-0005-0000-0000-00002C490000}"/>
    <cellStyle name="Normal 44 2 3 3 2 3" xfId="5898" xr:uid="{00000000-0005-0000-0000-00002D490000}"/>
    <cellStyle name="Normal 44 2 3 3 2 3 2" xfId="15950" xr:uid="{00000000-0005-0000-0000-00002E490000}"/>
    <cellStyle name="Normal 44 2 3 3 2 3 2 2" xfId="46281" xr:uid="{00000000-0005-0000-0000-00002F490000}"/>
    <cellStyle name="Normal 44 2 3 3 2 3 2 3" xfId="31048" xr:uid="{00000000-0005-0000-0000-000030490000}"/>
    <cellStyle name="Normal 44 2 3 3 2 3 3" xfId="10930" xr:uid="{00000000-0005-0000-0000-000031490000}"/>
    <cellStyle name="Normal 44 2 3 3 2 3 3 2" xfId="41264" xr:uid="{00000000-0005-0000-0000-000032490000}"/>
    <cellStyle name="Normal 44 2 3 3 2 3 3 3" xfId="26031" xr:uid="{00000000-0005-0000-0000-000033490000}"/>
    <cellStyle name="Normal 44 2 3 3 2 3 4" xfId="36251" xr:uid="{00000000-0005-0000-0000-000034490000}"/>
    <cellStyle name="Normal 44 2 3 3 2 3 5" xfId="21018" xr:uid="{00000000-0005-0000-0000-000035490000}"/>
    <cellStyle name="Normal 44 2 3 3 2 4" xfId="12608" xr:uid="{00000000-0005-0000-0000-000036490000}"/>
    <cellStyle name="Normal 44 2 3 3 2 4 2" xfId="42939" xr:uid="{00000000-0005-0000-0000-000037490000}"/>
    <cellStyle name="Normal 44 2 3 3 2 4 3" xfId="27706" xr:uid="{00000000-0005-0000-0000-000038490000}"/>
    <cellStyle name="Normal 44 2 3 3 2 5" xfId="7587" xr:uid="{00000000-0005-0000-0000-000039490000}"/>
    <cellStyle name="Normal 44 2 3 3 2 5 2" xfId="37922" xr:uid="{00000000-0005-0000-0000-00003A490000}"/>
    <cellStyle name="Normal 44 2 3 3 2 5 3" xfId="22689" xr:uid="{00000000-0005-0000-0000-00003B490000}"/>
    <cellStyle name="Normal 44 2 3 3 2 6" xfId="32910" xr:uid="{00000000-0005-0000-0000-00003C490000}"/>
    <cellStyle name="Normal 44 2 3 3 2 7" xfId="17676" xr:uid="{00000000-0005-0000-0000-00003D490000}"/>
    <cellStyle name="Normal 44 2 3 3 3" xfId="3369" xr:uid="{00000000-0005-0000-0000-00003E490000}"/>
    <cellStyle name="Normal 44 2 3 3 3 2" xfId="13443" xr:uid="{00000000-0005-0000-0000-00003F490000}"/>
    <cellStyle name="Normal 44 2 3 3 3 2 2" xfId="43774" xr:uid="{00000000-0005-0000-0000-000040490000}"/>
    <cellStyle name="Normal 44 2 3 3 3 2 3" xfId="28541" xr:uid="{00000000-0005-0000-0000-000041490000}"/>
    <cellStyle name="Normal 44 2 3 3 3 3" xfId="8423" xr:uid="{00000000-0005-0000-0000-000042490000}"/>
    <cellStyle name="Normal 44 2 3 3 3 3 2" xfId="38757" xr:uid="{00000000-0005-0000-0000-000043490000}"/>
    <cellStyle name="Normal 44 2 3 3 3 3 3" xfId="23524" xr:uid="{00000000-0005-0000-0000-000044490000}"/>
    <cellStyle name="Normal 44 2 3 3 3 4" xfId="33744" xr:uid="{00000000-0005-0000-0000-000045490000}"/>
    <cellStyle name="Normal 44 2 3 3 3 5" xfId="18511" xr:uid="{00000000-0005-0000-0000-000046490000}"/>
    <cellStyle name="Normal 44 2 3 3 4" xfId="5062" xr:uid="{00000000-0005-0000-0000-000047490000}"/>
    <cellStyle name="Normal 44 2 3 3 4 2" xfId="15114" xr:uid="{00000000-0005-0000-0000-000048490000}"/>
    <cellStyle name="Normal 44 2 3 3 4 2 2" xfId="45445" xr:uid="{00000000-0005-0000-0000-000049490000}"/>
    <cellStyle name="Normal 44 2 3 3 4 2 3" xfId="30212" xr:uid="{00000000-0005-0000-0000-00004A490000}"/>
    <cellStyle name="Normal 44 2 3 3 4 3" xfId="10094" xr:uid="{00000000-0005-0000-0000-00004B490000}"/>
    <cellStyle name="Normal 44 2 3 3 4 3 2" xfId="40428" xr:uid="{00000000-0005-0000-0000-00004C490000}"/>
    <cellStyle name="Normal 44 2 3 3 4 3 3" xfId="25195" xr:uid="{00000000-0005-0000-0000-00004D490000}"/>
    <cellStyle name="Normal 44 2 3 3 4 4" xfId="35415" xr:uid="{00000000-0005-0000-0000-00004E490000}"/>
    <cellStyle name="Normal 44 2 3 3 4 5" xfId="20182" xr:uid="{00000000-0005-0000-0000-00004F490000}"/>
    <cellStyle name="Normal 44 2 3 3 5" xfId="11772" xr:uid="{00000000-0005-0000-0000-000050490000}"/>
    <cellStyle name="Normal 44 2 3 3 5 2" xfId="42103" xr:uid="{00000000-0005-0000-0000-000051490000}"/>
    <cellStyle name="Normal 44 2 3 3 5 3" xfId="26870" xr:uid="{00000000-0005-0000-0000-000052490000}"/>
    <cellStyle name="Normal 44 2 3 3 6" xfId="6751" xr:uid="{00000000-0005-0000-0000-000053490000}"/>
    <cellStyle name="Normal 44 2 3 3 6 2" xfId="37086" xr:uid="{00000000-0005-0000-0000-000054490000}"/>
    <cellStyle name="Normal 44 2 3 3 6 3" xfId="21853" xr:uid="{00000000-0005-0000-0000-000055490000}"/>
    <cellStyle name="Normal 44 2 3 3 7" xfId="32074" xr:uid="{00000000-0005-0000-0000-000056490000}"/>
    <cellStyle name="Normal 44 2 3 3 8" xfId="16840" xr:uid="{00000000-0005-0000-0000-000057490000}"/>
    <cellStyle name="Normal 44 2 3 4" xfId="2098" xr:uid="{00000000-0005-0000-0000-000058490000}"/>
    <cellStyle name="Normal 44 2 3 4 2" xfId="3788" xr:uid="{00000000-0005-0000-0000-000059490000}"/>
    <cellStyle name="Normal 44 2 3 4 2 2" xfId="13861" xr:uid="{00000000-0005-0000-0000-00005A490000}"/>
    <cellStyle name="Normal 44 2 3 4 2 2 2" xfId="44192" xr:uid="{00000000-0005-0000-0000-00005B490000}"/>
    <cellStyle name="Normal 44 2 3 4 2 2 3" xfId="28959" xr:uid="{00000000-0005-0000-0000-00005C490000}"/>
    <cellStyle name="Normal 44 2 3 4 2 3" xfId="8841" xr:uid="{00000000-0005-0000-0000-00005D490000}"/>
    <cellStyle name="Normal 44 2 3 4 2 3 2" xfId="39175" xr:uid="{00000000-0005-0000-0000-00005E490000}"/>
    <cellStyle name="Normal 44 2 3 4 2 3 3" xfId="23942" xr:uid="{00000000-0005-0000-0000-00005F490000}"/>
    <cellStyle name="Normal 44 2 3 4 2 4" xfId="34162" xr:uid="{00000000-0005-0000-0000-000060490000}"/>
    <cellStyle name="Normal 44 2 3 4 2 5" xfId="18929" xr:uid="{00000000-0005-0000-0000-000061490000}"/>
    <cellStyle name="Normal 44 2 3 4 3" xfId="5480" xr:uid="{00000000-0005-0000-0000-000062490000}"/>
    <cellStyle name="Normal 44 2 3 4 3 2" xfId="15532" xr:uid="{00000000-0005-0000-0000-000063490000}"/>
    <cellStyle name="Normal 44 2 3 4 3 2 2" xfId="45863" xr:uid="{00000000-0005-0000-0000-000064490000}"/>
    <cellStyle name="Normal 44 2 3 4 3 2 3" xfId="30630" xr:uid="{00000000-0005-0000-0000-000065490000}"/>
    <cellStyle name="Normal 44 2 3 4 3 3" xfId="10512" xr:uid="{00000000-0005-0000-0000-000066490000}"/>
    <cellStyle name="Normal 44 2 3 4 3 3 2" xfId="40846" xr:uid="{00000000-0005-0000-0000-000067490000}"/>
    <cellStyle name="Normal 44 2 3 4 3 3 3" xfId="25613" xr:uid="{00000000-0005-0000-0000-000068490000}"/>
    <cellStyle name="Normal 44 2 3 4 3 4" xfId="35833" xr:uid="{00000000-0005-0000-0000-000069490000}"/>
    <cellStyle name="Normal 44 2 3 4 3 5" xfId="20600" xr:uid="{00000000-0005-0000-0000-00006A490000}"/>
    <cellStyle name="Normal 44 2 3 4 4" xfId="12190" xr:uid="{00000000-0005-0000-0000-00006B490000}"/>
    <cellStyle name="Normal 44 2 3 4 4 2" xfId="42521" xr:uid="{00000000-0005-0000-0000-00006C490000}"/>
    <cellStyle name="Normal 44 2 3 4 4 3" xfId="27288" xr:uid="{00000000-0005-0000-0000-00006D490000}"/>
    <cellStyle name="Normal 44 2 3 4 5" xfId="7169" xr:uid="{00000000-0005-0000-0000-00006E490000}"/>
    <cellStyle name="Normal 44 2 3 4 5 2" xfId="37504" xr:uid="{00000000-0005-0000-0000-00006F490000}"/>
    <cellStyle name="Normal 44 2 3 4 5 3" xfId="22271" xr:uid="{00000000-0005-0000-0000-000070490000}"/>
    <cellStyle name="Normal 44 2 3 4 6" xfId="32492" xr:uid="{00000000-0005-0000-0000-000071490000}"/>
    <cellStyle name="Normal 44 2 3 4 7" xfId="17258" xr:uid="{00000000-0005-0000-0000-000072490000}"/>
    <cellStyle name="Normal 44 2 3 5" xfId="2951" xr:uid="{00000000-0005-0000-0000-000073490000}"/>
    <cellStyle name="Normal 44 2 3 5 2" xfId="13025" xr:uid="{00000000-0005-0000-0000-000074490000}"/>
    <cellStyle name="Normal 44 2 3 5 2 2" xfId="43356" xr:uid="{00000000-0005-0000-0000-000075490000}"/>
    <cellStyle name="Normal 44 2 3 5 2 3" xfId="28123" xr:uid="{00000000-0005-0000-0000-000076490000}"/>
    <cellStyle name="Normal 44 2 3 5 3" xfId="8005" xr:uid="{00000000-0005-0000-0000-000077490000}"/>
    <cellStyle name="Normal 44 2 3 5 3 2" xfId="38339" xr:uid="{00000000-0005-0000-0000-000078490000}"/>
    <cellStyle name="Normal 44 2 3 5 3 3" xfId="23106" xr:uid="{00000000-0005-0000-0000-000079490000}"/>
    <cellStyle name="Normal 44 2 3 5 4" xfId="33326" xr:uid="{00000000-0005-0000-0000-00007A490000}"/>
    <cellStyle name="Normal 44 2 3 5 5" xfId="18093" xr:uid="{00000000-0005-0000-0000-00007B490000}"/>
    <cellStyle name="Normal 44 2 3 6" xfId="4644" xr:uid="{00000000-0005-0000-0000-00007C490000}"/>
    <cellStyle name="Normal 44 2 3 6 2" xfId="14696" xr:uid="{00000000-0005-0000-0000-00007D490000}"/>
    <cellStyle name="Normal 44 2 3 6 2 2" xfId="45027" xr:uid="{00000000-0005-0000-0000-00007E490000}"/>
    <cellStyle name="Normal 44 2 3 6 2 3" xfId="29794" xr:uid="{00000000-0005-0000-0000-00007F490000}"/>
    <cellStyle name="Normal 44 2 3 6 3" xfId="9676" xr:uid="{00000000-0005-0000-0000-000080490000}"/>
    <cellStyle name="Normal 44 2 3 6 3 2" xfId="40010" xr:uid="{00000000-0005-0000-0000-000081490000}"/>
    <cellStyle name="Normal 44 2 3 6 3 3" xfId="24777" xr:uid="{00000000-0005-0000-0000-000082490000}"/>
    <cellStyle name="Normal 44 2 3 6 4" xfId="34997" xr:uid="{00000000-0005-0000-0000-000083490000}"/>
    <cellStyle name="Normal 44 2 3 6 5" xfId="19764" xr:uid="{00000000-0005-0000-0000-000084490000}"/>
    <cellStyle name="Normal 44 2 3 7" xfId="11354" xr:uid="{00000000-0005-0000-0000-000085490000}"/>
    <cellStyle name="Normal 44 2 3 7 2" xfId="41685" xr:uid="{00000000-0005-0000-0000-000086490000}"/>
    <cellStyle name="Normal 44 2 3 7 3" xfId="26452" xr:uid="{00000000-0005-0000-0000-000087490000}"/>
    <cellStyle name="Normal 44 2 3 8" xfId="6333" xr:uid="{00000000-0005-0000-0000-000088490000}"/>
    <cellStyle name="Normal 44 2 3 8 2" xfId="36668" xr:uid="{00000000-0005-0000-0000-000089490000}"/>
    <cellStyle name="Normal 44 2 3 8 3" xfId="21435" xr:uid="{00000000-0005-0000-0000-00008A490000}"/>
    <cellStyle name="Normal 44 2 3 9" xfId="31657" xr:uid="{00000000-0005-0000-0000-00008B490000}"/>
    <cellStyle name="Normal 44 2 4" xfId="1358" xr:uid="{00000000-0005-0000-0000-00008C490000}"/>
    <cellStyle name="Normal 44 2 4 2" xfId="1781" xr:uid="{00000000-0005-0000-0000-00008D490000}"/>
    <cellStyle name="Normal 44 2 4 2 2" xfId="2620" xr:uid="{00000000-0005-0000-0000-00008E490000}"/>
    <cellStyle name="Normal 44 2 4 2 2 2" xfId="4310" xr:uid="{00000000-0005-0000-0000-00008F490000}"/>
    <cellStyle name="Normal 44 2 4 2 2 2 2" xfId="14383" xr:uid="{00000000-0005-0000-0000-000090490000}"/>
    <cellStyle name="Normal 44 2 4 2 2 2 2 2" xfId="44714" xr:uid="{00000000-0005-0000-0000-000091490000}"/>
    <cellStyle name="Normal 44 2 4 2 2 2 2 3" xfId="29481" xr:uid="{00000000-0005-0000-0000-000092490000}"/>
    <cellStyle name="Normal 44 2 4 2 2 2 3" xfId="9363" xr:uid="{00000000-0005-0000-0000-000093490000}"/>
    <cellStyle name="Normal 44 2 4 2 2 2 3 2" xfId="39697" xr:uid="{00000000-0005-0000-0000-000094490000}"/>
    <cellStyle name="Normal 44 2 4 2 2 2 3 3" xfId="24464" xr:uid="{00000000-0005-0000-0000-000095490000}"/>
    <cellStyle name="Normal 44 2 4 2 2 2 4" xfId="34684" xr:uid="{00000000-0005-0000-0000-000096490000}"/>
    <cellStyle name="Normal 44 2 4 2 2 2 5" xfId="19451" xr:uid="{00000000-0005-0000-0000-000097490000}"/>
    <cellStyle name="Normal 44 2 4 2 2 3" xfId="6002" xr:uid="{00000000-0005-0000-0000-000098490000}"/>
    <cellStyle name="Normal 44 2 4 2 2 3 2" xfId="16054" xr:uid="{00000000-0005-0000-0000-000099490000}"/>
    <cellStyle name="Normal 44 2 4 2 2 3 2 2" xfId="46385" xr:uid="{00000000-0005-0000-0000-00009A490000}"/>
    <cellStyle name="Normal 44 2 4 2 2 3 2 3" xfId="31152" xr:uid="{00000000-0005-0000-0000-00009B490000}"/>
    <cellStyle name="Normal 44 2 4 2 2 3 3" xfId="11034" xr:uid="{00000000-0005-0000-0000-00009C490000}"/>
    <cellStyle name="Normal 44 2 4 2 2 3 3 2" xfId="41368" xr:uid="{00000000-0005-0000-0000-00009D490000}"/>
    <cellStyle name="Normal 44 2 4 2 2 3 3 3" xfId="26135" xr:uid="{00000000-0005-0000-0000-00009E490000}"/>
    <cellStyle name="Normal 44 2 4 2 2 3 4" xfId="36355" xr:uid="{00000000-0005-0000-0000-00009F490000}"/>
    <cellStyle name="Normal 44 2 4 2 2 3 5" xfId="21122" xr:uid="{00000000-0005-0000-0000-0000A0490000}"/>
    <cellStyle name="Normal 44 2 4 2 2 4" xfId="12712" xr:uid="{00000000-0005-0000-0000-0000A1490000}"/>
    <cellStyle name="Normal 44 2 4 2 2 4 2" xfId="43043" xr:uid="{00000000-0005-0000-0000-0000A2490000}"/>
    <cellStyle name="Normal 44 2 4 2 2 4 3" xfId="27810" xr:uid="{00000000-0005-0000-0000-0000A3490000}"/>
    <cellStyle name="Normal 44 2 4 2 2 5" xfId="7691" xr:uid="{00000000-0005-0000-0000-0000A4490000}"/>
    <cellStyle name="Normal 44 2 4 2 2 5 2" xfId="38026" xr:uid="{00000000-0005-0000-0000-0000A5490000}"/>
    <cellStyle name="Normal 44 2 4 2 2 5 3" xfId="22793" xr:uid="{00000000-0005-0000-0000-0000A6490000}"/>
    <cellStyle name="Normal 44 2 4 2 2 6" xfId="33014" xr:uid="{00000000-0005-0000-0000-0000A7490000}"/>
    <cellStyle name="Normal 44 2 4 2 2 7" xfId="17780" xr:uid="{00000000-0005-0000-0000-0000A8490000}"/>
    <cellStyle name="Normal 44 2 4 2 3" xfId="3473" xr:uid="{00000000-0005-0000-0000-0000A9490000}"/>
    <cellStyle name="Normal 44 2 4 2 3 2" xfId="13547" xr:uid="{00000000-0005-0000-0000-0000AA490000}"/>
    <cellStyle name="Normal 44 2 4 2 3 2 2" xfId="43878" xr:uid="{00000000-0005-0000-0000-0000AB490000}"/>
    <cellStyle name="Normal 44 2 4 2 3 2 3" xfId="28645" xr:uid="{00000000-0005-0000-0000-0000AC490000}"/>
    <cellStyle name="Normal 44 2 4 2 3 3" xfId="8527" xr:uid="{00000000-0005-0000-0000-0000AD490000}"/>
    <cellStyle name="Normal 44 2 4 2 3 3 2" xfId="38861" xr:uid="{00000000-0005-0000-0000-0000AE490000}"/>
    <cellStyle name="Normal 44 2 4 2 3 3 3" xfId="23628" xr:uid="{00000000-0005-0000-0000-0000AF490000}"/>
    <cellStyle name="Normal 44 2 4 2 3 4" xfId="33848" xr:uid="{00000000-0005-0000-0000-0000B0490000}"/>
    <cellStyle name="Normal 44 2 4 2 3 5" xfId="18615" xr:uid="{00000000-0005-0000-0000-0000B1490000}"/>
    <cellStyle name="Normal 44 2 4 2 4" xfId="5166" xr:uid="{00000000-0005-0000-0000-0000B2490000}"/>
    <cellStyle name="Normal 44 2 4 2 4 2" xfId="15218" xr:uid="{00000000-0005-0000-0000-0000B3490000}"/>
    <cellStyle name="Normal 44 2 4 2 4 2 2" xfId="45549" xr:uid="{00000000-0005-0000-0000-0000B4490000}"/>
    <cellStyle name="Normal 44 2 4 2 4 2 3" xfId="30316" xr:uid="{00000000-0005-0000-0000-0000B5490000}"/>
    <cellStyle name="Normal 44 2 4 2 4 3" xfId="10198" xr:uid="{00000000-0005-0000-0000-0000B6490000}"/>
    <cellStyle name="Normal 44 2 4 2 4 3 2" xfId="40532" xr:uid="{00000000-0005-0000-0000-0000B7490000}"/>
    <cellStyle name="Normal 44 2 4 2 4 3 3" xfId="25299" xr:uid="{00000000-0005-0000-0000-0000B8490000}"/>
    <cellStyle name="Normal 44 2 4 2 4 4" xfId="35519" xr:uid="{00000000-0005-0000-0000-0000B9490000}"/>
    <cellStyle name="Normal 44 2 4 2 4 5" xfId="20286" xr:uid="{00000000-0005-0000-0000-0000BA490000}"/>
    <cellStyle name="Normal 44 2 4 2 5" xfId="11876" xr:uid="{00000000-0005-0000-0000-0000BB490000}"/>
    <cellStyle name="Normal 44 2 4 2 5 2" xfId="42207" xr:uid="{00000000-0005-0000-0000-0000BC490000}"/>
    <cellStyle name="Normal 44 2 4 2 5 3" xfId="26974" xr:uid="{00000000-0005-0000-0000-0000BD490000}"/>
    <cellStyle name="Normal 44 2 4 2 6" xfId="6855" xr:uid="{00000000-0005-0000-0000-0000BE490000}"/>
    <cellStyle name="Normal 44 2 4 2 6 2" xfId="37190" xr:uid="{00000000-0005-0000-0000-0000BF490000}"/>
    <cellStyle name="Normal 44 2 4 2 6 3" xfId="21957" xr:uid="{00000000-0005-0000-0000-0000C0490000}"/>
    <cellStyle name="Normal 44 2 4 2 7" xfId="32178" xr:uid="{00000000-0005-0000-0000-0000C1490000}"/>
    <cellStyle name="Normal 44 2 4 2 8" xfId="16944" xr:uid="{00000000-0005-0000-0000-0000C2490000}"/>
    <cellStyle name="Normal 44 2 4 3" xfId="2202" xr:uid="{00000000-0005-0000-0000-0000C3490000}"/>
    <cellStyle name="Normal 44 2 4 3 2" xfId="3892" xr:uid="{00000000-0005-0000-0000-0000C4490000}"/>
    <cellStyle name="Normal 44 2 4 3 2 2" xfId="13965" xr:uid="{00000000-0005-0000-0000-0000C5490000}"/>
    <cellStyle name="Normal 44 2 4 3 2 2 2" xfId="44296" xr:uid="{00000000-0005-0000-0000-0000C6490000}"/>
    <cellStyle name="Normal 44 2 4 3 2 2 3" xfId="29063" xr:uid="{00000000-0005-0000-0000-0000C7490000}"/>
    <cellStyle name="Normal 44 2 4 3 2 3" xfId="8945" xr:uid="{00000000-0005-0000-0000-0000C8490000}"/>
    <cellStyle name="Normal 44 2 4 3 2 3 2" xfId="39279" xr:uid="{00000000-0005-0000-0000-0000C9490000}"/>
    <cellStyle name="Normal 44 2 4 3 2 3 3" xfId="24046" xr:uid="{00000000-0005-0000-0000-0000CA490000}"/>
    <cellStyle name="Normal 44 2 4 3 2 4" xfId="34266" xr:uid="{00000000-0005-0000-0000-0000CB490000}"/>
    <cellStyle name="Normal 44 2 4 3 2 5" xfId="19033" xr:uid="{00000000-0005-0000-0000-0000CC490000}"/>
    <cellStyle name="Normal 44 2 4 3 3" xfId="5584" xr:uid="{00000000-0005-0000-0000-0000CD490000}"/>
    <cellStyle name="Normal 44 2 4 3 3 2" xfId="15636" xr:uid="{00000000-0005-0000-0000-0000CE490000}"/>
    <cellStyle name="Normal 44 2 4 3 3 2 2" xfId="45967" xr:uid="{00000000-0005-0000-0000-0000CF490000}"/>
    <cellStyle name="Normal 44 2 4 3 3 2 3" xfId="30734" xr:uid="{00000000-0005-0000-0000-0000D0490000}"/>
    <cellStyle name="Normal 44 2 4 3 3 3" xfId="10616" xr:uid="{00000000-0005-0000-0000-0000D1490000}"/>
    <cellStyle name="Normal 44 2 4 3 3 3 2" xfId="40950" xr:uid="{00000000-0005-0000-0000-0000D2490000}"/>
    <cellStyle name="Normal 44 2 4 3 3 3 3" xfId="25717" xr:uid="{00000000-0005-0000-0000-0000D3490000}"/>
    <cellStyle name="Normal 44 2 4 3 3 4" xfId="35937" xr:uid="{00000000-0005-0000-0000-0000D4490000}"/>
    <cellStyle name="Normal 44 2 4 3 3 5" xfId="20704" xr:uid="{00000000-0005-0000-0000-0000D5490000}"/>
    <cellStyle name="Normal 44 2 4 3 4" xfId="12294" xr:uid="{00000000-0005-0000-0000-0000D6490000}"/>
    <cellStyle name="Normal 44 2 4 3 4 2" xfId="42625" xr:uid="{00000000-0005-0000-0000-0000D7490000}"/>
    <cellStyle name="Normal 44 2 4 3 4 3" xfId="27392" xr:uid="{00000000-0005-0000-0000-0000D8490000}"/>
    <cellStyle name="Normal 44 2 4 3 5" xfId="7273" xr:uid="{00000000-0005-0000-0000-0000D9490000}"/>
    <cellStyle name="Normal 44 2 4 3 5 2" xfId="37608" xr:uid="{00000000-0005-0000-0000-0000DA490000}"/>
    <cellStyle name="Normal 44 2 4 3 5 3" xfId="22375" xr:uid="{00000000-0005-0000-0000-0000DB490000}"/>
    <cellStyle name="Normal 44 2 4 3 6" xfId="32596" xr:uid="{00000000-0005-0000-0000-0000DC490000}"/>
    <cellStyle name="Normal 44 2 4 3 7" xfId="17362" xr:uid="{00000000-0005-0000-0000-0000DD490000}"/>
    <cellStyle name="Normal 44 2 4 4" xfId="3055" xr:uid="{00000000-0005-0000-0000-0000DE490000}"/>
    <cellStyle name="Normal 44 2 4 4 2" xfId="13129" xr:uid="{00000000-0005-0000-0000-0000DF490000}"/>
    <cellStyle name="Normal 44 2 4 4 2 2" xfId="43460" xr:uid="{00000000-0005-0000-0000-0000E0490000}"/>
    <cellStyle name="Normal 44 2 4 4 2 3" xfId="28227" xr:uid="{00000000-0005-0000-0000-0000E1490000}"/>
    <cellStyle name="Normal 44 2 4 4 3" xfId="8109" xr:uid="{00000000-0005-0000-0000-0000E2490000}"/>
    <cellStyle name="Normal 44 2 4 4 3 2" xfId="38443" xr:uid="{00000000-0005-0000-0000-0000E3490000}"/>
    <cellStyle name="Normal 44 2 4 4 3 3" xfId="23210" xr:uid="{00000000-0005-0000-0000-0000E4490000}"/>
    <cellStyle name="Normal 44 2 4 4 4" xfId="33430" xr:uid="{00000000-0005-0000-0000-0000E5490000}"/>
    <cellStyle name="Normal 44 2 4 4 5" xfId="18197" xr:uid="{00000000-0005-0000-0000-0000E6490000}"/>
    <cellStyle name="Normal 44 2 4 5" xfId="4748" xr:uid="{00000000-0005-0000-0000-0000E7490000}"/>
    <cellStyle name="Normal 44 2 4 5 2" xfId="14800" xr:uid="{00000000-0005-0000-0000-0000E8490000}"/>
    <cellStyle name="Normal 44 2 4 5 2 2" xfId="45131" xr:uid="{00000000-0005-0000-0000-0000E9490000}"/>
    <cellStyle name="Normal 44 2 4 5 2 3" xfId="29898" xr:uid="{00000000-0005-0000-0000-0000EA490000}"/>
    <cellStyle name="Normal 44 2 4 5 3" xfId="9780" xr:uid="{00000000-0005-0000-0000-0000EB490000}"/>
    <cellStyle name="Normal 44 2 4 5 3 2" xfId="40114" xr:uid="{00000000-0005-0000-0000-0000EC490000}"/>
    <cellStyle name="Normal 44 2 4 5 3 3" xfId="24881" xr:uid="{00000000-0005-0000-0000-0000ED490000}"/>
    <cellStyle name="Normal 44 2 4 5 4" xfId="35101" xr:uid="{00000000-0005-0000-0000-0000EE490000}"/>
    <cellStyle name="Normal 44 2 4 5 5" xfId="19868" xr:uid="{00000000-0005-0000-0000-0000EF490000}"/>
    <cellStyle name="Normal 44 2 4 6" xfId="11458" xr:uid="{00000000-0005-0000-0000-0000F0490000}"/>
    <cellStyle name="Normal 44 2 4 6 2" xfId="41789" xr:uid="{00000000-0005-0000-0000-0000F1490000}"/>
    <cellStyle name="Normal 44 2 4 6 3" xfId="26556" xr:uid="{00000000-0005-0000-0000-0000F2490000}"/>
    <cellStyle name="Normal 44 2 4 7" xfId="6437" xr:uid="{00000000-0005-0000-0000-0000F3490000}"/>
    <cellStyle name="Normal 44 2 4 7 2" xfId="36772" xr:uid="{00000000-0005-0000-0000-0000F4490000}"/>
    <cellStyle name="Normal 44 2 4 7 3" xfId="21539" xr:uid="{00000000-0005-0000-0000-0000F5490000}"/>
    <cellStyle name="Normal 44 2 4 8" xfId="31760" xr:uid="{00000000-0005-0000-0000-0000F6490000}"/>
    <cellStyle name="Normal 44 2 4 9" xfId="16526" xr:uid="{00000000-0005-0000-0000-0000F7490000}"/>
    <cellStyle name="Normal 44 2 5" xfId="1571" xr:uid="{00000000-0005-0000-0000-0000F8490000}"/>
    <cellStyle name="Normal 44 2 5 2" xfId="2412" xr:uid="{00000000-0005-0000-0000-0000F9490000}"/>
    <cellStyle name="Normal 44 2 5 2 2" xfId="4102" xr:uid="{00000000-0005-0000-0000-0000FA490000}"/>
    <cellStyle name="Normal 44 2 5 2 2 2" xfId="14175" xr:uid="{00000000-0005-0000-0000-0000FB490000}"/>
    <cellStyle name="Normal 44 2 5 2 2 2 2" xfId="44506" xr:uid="{00000000-0005-0000-0000-0000FC490000}"/>
    <cellStyle name="Normal 44 2 5 2 2 2 3" xfId="29273" xr:uid="{00000000-0005-0000-0000-0000FD490000}"/>
    <cellStyle name="Normal 44 2 5 2 2 3" xfId="9155" xr:uid="{00000000-0005-0000-0000-0000FE490000}"/>
    <cellStyle name="Normal 44 2 5 2 2 3 2" xfId="39489" xr:uid="{00000000-0005-0000-0000-0000FF490000}"/>
    <cellStyle name="Normal 44 2 5 2 2 3 3" xfId="24256" xr:uid="{00000000-0005-0000-0000-0000004A0000}"/>
    <cellStyle name="Normal 44 2 5 2 2 4" xfId="34476" xr:uid="{00000000-0005-0000-0000-0000014A0000}"/>
    <cellStyle name="Normal 44 2 5 2 2 5" xfId="19243" xr:uid="{00000000-0005-0000-0000-0000024A0000}"/>
    <cellStyle name="Normal 44 2 5 2 3" xfId="5794" xr:uid="{00000000-0005-0000-0000-0000034A0000}"/>
    <cellStyle name="Normal 44 2 5 2 3 2" xfId="15846" xr:uid="{00000000-0005-0000-0000-0000044A0000}"/>
    <cellStyle name="Normal 44 2 5 2 3 2 2" xfId="46177" xr:uid="{00000000-0005-0000-0000-0000054A0000}"/>
    <cellStyle name="Normal 44 2 5 2 3 2 3" xfId="30944" xr:uid="{00000000-0005-0000-0000-0000064A0000}"/>
    <cellStyle name="Normal 44 2 5 2 3 3" xfId="10826" xr:uid="{00000000-0005-0000-0000-0000074A0000}"/>
    <cellStyle name="Normal 44 2 5 2 3 3 2" xfId="41160" xr:uid="{00000000-0005-0000-0000-0000084A0000}"/>
    <cellStyle name="Normal 44 2 5 2 3 3 3" xfId="25927" xr:uid="{00000000-0005-0000-0000-0000094A0000}"/>
    <cellStyle name="Normal 44 2 5 2 3 4" xfId="36147" xr:uid="{00000000-0005-0000-0000-00000A4A0000}"/>
    <cellStyle name="Normal 44 2 5 2 3 5" xfId="20914" xr:uid="{00000000-0005-0000-0000-00000B4A0000}"/>
    <cellStyle name="Normal 44 2 5 2 4" xfId="12504" xr:uid="{00000000-0005-0000-0000-00000C4A0000}"/>
    <cellStyle name="Normal 44 2 5 2 4 2" xfId="42835" xr:uid="{00000000-0005-0000-0000-00000D4A0000}"/>
    <cellStyle name="Normal 44 2 5 2 4 3" xfId="27602" xr:uid="{00000000-0005-0000-0000-00000E4A0000}"/>
    <cellStyle name="Normal 44 2 5 2 5" xfId="7483" xr:uid="{00000000-0005-0000-0000-00000F4A0000}"/>
    <cellStyle name="Normal 44 2 5 2 5 2" xfId="37818" xr:uid="{00000000-0005-0000-0000-0000104A0000}"/>
    <cellStyle name="Normal 44 2 5 2 5 3" xfId="22585" xr:uid="{00000000-0005-0000-0000-0000114A0000}"/>
    <cellStyle name="Normal 44 2 5 2 6" xfId="32806" xr:uid="{00000000-0005-0000-0000-0000124A0000}"/>
    <cellStyle name="Normal 44 2 5 2 7" xfId="17572" xr:uid="{00000000-0005-0000-0000-0000134A0000}"/>
    <cellStyle name="Normal 44 2 5 3" xfId="3265" xr:uid="{00000000-0005-0000-0000-0000144A0000}"/>
    <cellStyle name="Normal 44 2 5 3 2" xfId="13339" xr:uid="{00000000-0005-0000-0000-0000154A0000}"/>
    <cellStyle name="Normal 44 2 5 3 2 2" xfId="43670" xr:uid="{00000000-0005-0000-0000-0000164A0000}"/>
    <cellStyle name="Normal 44 2 5 3 2 3" xfId="28437" xr:uid="{00000000-0005-0000-0000-0000174A0000}"/>
    <cellStyle name="Normal 44 2 5 3 3" xfId="8319" xr:uid="{00000000-0005-0000-0000-0000184A0000}"/>
    <cellStyle name="Normal 44 2 5 3 3 2" xfId="38653" xr:uid="{00000000-0005-0000-0000-0000194A0000}"/>
    <cellStyle name="Normal 44 2 5 3 3 3" xfId="23420" xr:uid="{00000000-0005-0000-0000-00001A4A0000}"/>
    <cellStyle name="Normal 44 2 5 3 4" xfId="33640" xr:uid="{00000000-0005-0000-0000-00001B4A0000}"/>
    <cellStyle name="Normal 44 2 5 3 5" xfId="18407" xr:uid="{00000000-0005-0000-0000-00001C4A0000}"/>
    <cellStyle name="Normal 44 2 5 4" xfId="4958" xr:uid="{00000000-0005-0000-0000-00001D4A0000}"/>
    <cellStyle name="Normal 44 2 5 4 2" xfId="15010" xr:uid="{00000000-0005-0000-0000-00001E4A0000}"/>
    <cellStyle name="Normal 44 2 5 4 2 2" xfId="45341" xr:uid="{00000000-0005-0000-0000-00001F4A0000}"/>
    <cellStyle name="Normal 44 2 5 4 2 3" xfId="30108" xr:uid="{00000000-0005-0000-0000-0000204A0000}"/>
    <cellStyle name="Normal 44 2 5 4 3" xfId="9990" xr:uid="{00000000-0005-0000-0000-0000214A0000}"/>
    <cellStyle name="Normal 44 2 5 4 3 2" xfId="40324" xr:uid="{00000000-0005-0000-0000-0000224A0000}"/>
    <cellStyle name="Normal 44 2 5 4 3 3" xfId="25091" xr:uid="{00000000-0005-0000-0000-0000234A0000}"/>
    <cellStyle name="Normal 44 2 5 4 4" xfId="35311" xr:uid="{00000000-0005-0000-0000-0000244A0000}"/>
    <cellStyle name="Normal 44 2 5 4 5" xfId="20078" xr:uid="{00000000-0005-0000-0000-0000254A0000}"/>
    <cellStyle name="Normal 44 2 5 5" xfId="11668" xr:uid="{00000000-0005-0000-0000-0000264A0000}"/>
    <cellStyle name="Normal 44 2 5 5 2" xfId="41999" xr:uid="{00000000-0005-0000-0000-0000274A0000}"/>
    <cellStyle name="Normal 44 2 5 5 3" xfId="26766" xr:uid="{00000000-0005-0000-0000-0000284A0000}"/>
    <cellStyle name="Normal 44 2 5 6" xfId="6647" xr:uid="{00000000-0005-0000-0000-0000294A0000}"/>
    <cellStyle name="Normal 44 2 5 6 2" xfId="36982" xr:uid="{00000000-0005-0000-0000-00002A4A0000}"/>
    <cellStyle name="Normal 44 2 5 6 3" xfId="21749" xr:uid="{00000000-0005-0000-0000-00002B4A0000}"/>
    <cellStyle name="Normal 44 2 5 7" xfId="31970" xr:uid="{00000000-0005-0000-0000-00002C4A0000}"/>
    <cellStyle name="Normal 44 2 5 8" xfId="16736" xr:uid="{00000000-0005-0000-0000-00002D4A0000}"/>
    <cellStyle name="Normal 44 2 6" xfId="1992" xr:uid="{00000000-0005-0000-0000-00002E4A0000}"/>
    <cellStyle name="Normal 44 2 6 2" xfId="3684" xr:uid="{00000000-0005-0000-0000-00002F4A0000}"/>
    <cellStyle name="Normal 44 2 6 2 2" xfId="13757" xr:uid="{00000000-0005-0000-0000-0000304A0000}"/>
    <cellStyle name="Normal 44 2 6 2 2 2" xfId="44088" xr:uid="{00000000-0005-0000-0000-0000314A0000}"/>
    <cellStyle name="Normal 44 2 6 2 2 3" xfId="28855" xr:uid="{00000000-0005-0000-0000-0000324A0000}"/>
    <cellStyle name="Normal 44 2 6 2 3" xfId="8737" xr:uid="{00000000-0005-0000-0000-0000334A0000}"/>
    <cellStyle name="Normal 44 2 6 2 3 2" xfId="39071" xr:uid="{00000000-0005-0000-0000-0000344A0000}"/>
    <cellStyle name="Normal 44 2 6 2 3 3" xfId="23838" xr:uid="{00000000-0005-0000-0000-0000354A0000}"/>
    <cellStyle name="Normal 44 2 6 2 4" xfId="34058" xr:uid="{00000000-0005-0000-0000-0000364A0000}"/>
    <cellStyle name="Normal 44 2 6 2 5" xfId="18825" xr:uid="{00000000-0005-0000-0000-0000374A0000}"/>
    <cellStyle name="Normal 44 2 6 3" xfId="5376" xr:uid="{00000000-0005-0000-0000-0000384A0000}"/>
    <cellStyle name="Normal 44 2 6 3 2" xfId="15428" xr:uid="{00000000-0005-0000-0000-0000394A0000}"/>
    <cellStyle name="Normal 44 2 6 3 2 2" xfId="45759" xr:uid="{00000000-0005-0000-0000-00003A4A0000}"/>
    <cellStyle name="Normal 44 2 6 3 2 3" xfId="30526" xr:uid="{00000000-0005-0000-0000-00003B4A0000}"/>
    <cellStyle name="Normal 44 2 6 3 3" xfId="10408" xr:uid="{00000000-0005-0000-0000-00003C4A0000}"/>
    <cellStyle name="Normal 44 2 6 3 3 2" xfId="40742" xr:uid="{00000000-0005-0000-0000-00003D4A0000}"/>
    <cellStyle name="Normal 44 2 6 3 3 3" xfId="25509" xr:uid="{00000000-0005-0000-0000-00003E4A0000}"/>
    <cellStyle name="Normal 44 2 6 3 4" xfId="35729" xr:uid="{00000000-0005-0000-0000-00003F4A0000}"/>
    <cellStyle name="Normal 44 2 6 3 5" xfId="20496" xr:uid="{00000000-0005-0000-0000-0000404A0000}"/>
    <cellStyle name="Normal 44 2 6 4" xfId="12086" xr:uid="{00000000-0005-0000-0000-0000414A0000}"/>
    <cellStyle name="Normal 44 2 6 4 2" xfId="42417" xr:uid="{00000000-0005-0000-0000-0000424A0000}"/>
    <cellStyle name="Normal 44 2 6 4 3" xfId="27184" xr:uid="{00000000-0005-0000-0000-0000434A0000}"/>
    <cellStyle name="Normal 44 2 6 5" xfId="7065" xr:uid="{00000000-0005-0000-0000-0000444A0000}"/>
    <cellStyle name="Normal 44 2 6 5 2" xfId="37400" xr:uid="{00000000-0005-0000-0000-0000454A0000}"/>
    <cellStyle name="Normal 44 2 6 5 3" xfId="22167" xr:uid="{00000000-0005-0000-0000-0000464A0000}"/>
    <cellStyle name="Normal 44 2 6 6" xfId="32388" xr:uid="{00000000-0005-0000-0000-0000474A0000}"/>
    <cellStyle name="Normal 44 2 6 7" xfId="17154" xr:uid="{00000000-0005-0000-0000-0000484A0000}"/>
    <cellStyle name="Normal 44 2 7" xfId="2843" xr:uid="{00000000-0005-0000-0000-0000494A0000}"/>
    <cellStyle name="Normal 44 2 7 2" xfId="12921" xr:uid="{00000000-0005-0000-0000-00004A4A0000}"/>
    <cellStyle name="Normal 44 2 7 2 2" xfId="43252" xr:uid="{00000000-0005-0000-0000-00004B4A0000}"/>
    <cellStyle name="Normal 44 2 7 2 3" xfId="28019" xr:uid="{00000000-0005-0000-0000-00004C4A0000}"/>
    <cellStyle name="Normal 44 2 7 3" xfId="7901" xr:uid="{00000000-0005-0000-0000-00004D4A0000}"/>
    <cellStyle name="Normal 44 2 7 3 2" xfId="38235" xr:uid="{00000000-0005-0000-0000-00004E4A0000}"/>
    <cellStyle name="Normal 44 2 7 3 3" xfId="23002" xr:uid="{00000000-0005-0000-0000-00004F4A0000}"/>
    <cellStyle name="Normal 44 2 7 4" xfId="33222" xr:uid="{00000000-0005-0000-0000-0000504A0000}"/>
    <cellStyle name="Normal 44 2 7 5" xfId="17989" xr:uid="{00000000-0005-0000-0000-0000514A0000}"/>
    <cellStyle name="Normal 44 2 8" xfId="4537" xr:uid="{00000000-0005-0000-0000-0000524A0000}"/>
    <cellStyle name="Normal 44 2 8 2" xfId="14592" xr:uid="{00000000-0005-0000-0000-0000534A0000}"/>
    <cellStyle name="Normal 44 2 8 2 2" xfId="44923" xr:uid="{00000000-0005-0000-0000-0000544A0000}"/>
    <cellStyle name="Normal 44 2 8 2 3" xfId="29690" xr:uid="{00000000-0005-0000-0000-0000554A0000}"/>
    <cellStyle name="Normal 44 2 8 3" xfId="9572" xr:uid="{00000000-0005-0000-0000-0000564A0000}"/>
    <cellStyle name="Normal 44 2 8 3 2" xfId="39906" xr:uid="{00000000-0005-0000-0000-0000574A0000}"/>
    <cellStyle name="Normal 44 2 8 3 3" xfId="24673" xr:uid="{00000000-0005-0000-0000-0000584A0000}"/>
    <cellStyle name="Normal 44 2 8 4" xfId="34893" xr:uid="{00000000-0005-0000-0000-0000594A0000}"/>
    <cellStyle name="Normal 44 2 8 5" xfId="19660" xr:uid="{00000000-0005-0000-0000-00005A4A0000}"/>
    <cellStyle name="Normal 44 2 9" xfId="11248" xr:uid="{00000000-0005-0000-0000-00005B4A0000}"/>
    <cellStyle name="Normal 44 2 9 2" xfId="41581" xr:uid="{00000000-0005-0000-0000-00005C4A0000}"/>
    <cellStyle name="Normal 44 2 9 3" xfId="26348" xr:uid="{00000000-0005-0000-0000-00005D4A0000}"/>
    <cellStyle name="Normal 45" xfId="176" xr:uid="{00000000-0005-0000-0000-00005E4A0000}"/>
    <cellStyle name="Normal 45 2" xfId="865" xr:uid="{00000000-0005-0000-0000-00005F4A0000}"/>
    <cellStyle name="Normal 45 2 10" xfId="6228" xr:uid="{00000000-0005-0000-0000-0000604A0000}"/>
    <cellStyle name="Normal 45 2 10 2" xfId="36565" xr:uid="{00000000-0005-0000-0000-0000614A0000}"/>
    <cellStyle name="Normal 45 2 10 3" xfId="21332" xr:uid="{00000000-0005-0000-0000-0000624A0000}"/>
    <cellStyle name="Normal 45 2 11" xfId="31556" xr:uid="{00000000-0005-0000-0000-0000634A0000}"/>
    <cellStyle name="Normal 45 2 12" xfId="16317" xr:uid="{00000000-0005-0000-0000-0000644A0000}"/>
    <cellStyle name="Normal 45 2 2" xfId="1192" xr:uid="{00000000-0005-0000-0000-0000654A0000}"/>
    <cellStyle name="Normal 45 2 2 10" xfId="31608" xr:uid="{00000000-0005-0000-0000-0000664A0000}"/>
    <cellStyle name="Normal 45 2 2 11" xfId="16371" xr:uid="{00000000-0005-0000-0000-0000674A0000}"/>
    <cellStyle name="Normal 45 2 2 2" xfId="1300" xr:uid="{00000000-0005-0000-0000-0000684A0000}"/>
    <cellStyle name="Normal 45 2 2 2 10" xfId="16475" xr:uid="{00000000-0005-0000-0000-0000694A0000}"/>
    <cellStyle name="Normal 45 2 2 2 2" xfId="1517" xr:uid="{00000000-0005-0000-0000-00006A4A0000}"/>
    <cellStyle name="Normal 45 2 2 2 2 2" xfId="1938" xr:uid="{00000000-0005-0000-0000-00006B4A0000}"/>
    <cellStyle name="Normal 45 2 2 2 2 2 2" xfId="2777" xr:uid="{00000000-0005-0000-0000-00006C4A0000}"/>
    <cellStyle name="Normal 45 2 2 2 2 2 2 2" xfId="4467" xr:uid="{00000000-0005-0000-0000-00006D4A0000}"/>
    <cellStyle name="Normal 45 2 2 2 2 2 2 2 2" xfId="14540" xr:uid="{00000000-0005-0000-0000-00006E4A0000}"/>
    <cellStyle name="Normal 45 2 2 2 2 2 2 2 2 2" xfId="44871" xr:uid="{00000000-0005-0000-0000-00006F4A0000}"/>
    <cellStyle name="Normal 45 2 2 2 2 2 2 2 2 3" xfId="29638" xr:uid="{00000000-0005-0000-0000-0000704A0000}"/>
    <cellStyle name="Normal 45 2 2 2 2 2 2 2 3" xfId="9520" xr:uid="{00000000-0005-0000-0000-0000714A0000}"/>
    <cellStyle name="Normal 45 2 2 2 2 2 2 2 3 2" xfId="39854" xr:uid="{00000000-0005-0000-0000-0000724A0000}"/>
    <cellStyle name="Normal 45 2 2 2 2 2 2 2 3 3" xfId="24621" xr:uid="{00000000-0005-0000-0000-0000734A0000}"/>
    <cellStyle name="Normal 45 2 2 2 2 2 2 2 4" xfId="34841" xr:uid="{00000000-0005-0000-0000-0000744A0000}"/>
    <cellStyle name="Normal 45 2 2 2 2 2 2 2 5" xfId="19608" xr:uid="{00000000-0005-0000-0000-0000754A0000}"/>
    <cellStyle name="Normal 45 2 2 2 2 2 2 3" xfId="6159" xr:uid="{00000000-0005-0000-0000-0000764A0000}"/>
    <cellStyle name="Normal 45 2 2 2 2 2 2 3 2" xfId="16211" xr:uid="{00000000-0005-0000-0000-0000774A0000}"/>
    <cellStyle name="Normal 45 2 2 2 2 2 2 3 2 2" xfId="46542" xr:uid="{00000000-0005-0000-0000-0000784A0000}"/>
    <cellStyle name="Normal 45 2 2 2 2 2 2 3 2 3" xfId="31309" xr:uid="{00000000-0005-0000-0000-0000794A0000}"/>
    <cellStyle name="Normal 45 2 2 2 2 2 2 3 3" xfId="11191" xr:uid="{00000000-0005-0000-0000-00007A4A0000}"/>
    <cellStyle name="Normal 45 2 2 2 2 2 2 3 3 2" xfId="41525" xr:uid="{00000000-0005-0000-0000-00007B4A0000}"/>
    <cellStyle name="Normal 45 2 2 2 2 2 2 3 3 3" xfId="26292" xr:uid="{00000000-0005-0000-0000-00007C4A0000}"/>
    <cellStyle name="Normal 45 2 2 2 2 2 2 3 4" xfId="36512" xr:uid="{00000000-0005-0000-0000-00007D4A0000}"/>
    <cellStyle name="Normal 45 2 2 2 2 2 2 3 5" xfId="21279" xr:uid="{00000000-0005-0000-0000-00007E4A0000}"/>
    <cellStyle name="Normal 45 2 2 2 2 2 2 4" xfId="12869" xr:uid="{00000000-0005-0000-0000-00007F4A0000}"/>
    <cellStyle name="Normal 45 2 2 2 2 2 2 4 2" xfId="43200" xr:uid="{00000000-0005-0000-0000-0000804A0000}"/>
    <cellStyle name="Normal 45 2 2 2 2 2 2 4 3" xfId="27967" xr:uid="{00000000-0005-0000-0000-0000814A0000}"/>
    <cellStyle name="Normal 45 2 2 2 2 2 2 5" xfId="7848" xr:uid="{00000000-0005-0000-0000-0000824A0000}"/>
    <cellStyle name="Normal 45 2 2 2 2 2 2 5 2" xfId="38183" xr:uid="{00000000-0005-0000-0000-0000834A0000}"/>
    <cellStyle name="Normal 45 2 2 2 2 2 2 5 3" xfId="22950" xr:uid="{00000000-0005-0000-0000-0000844A0000}"/>
    <cellStyle name="Normal 45 2 2 2 2 2 2 6" xfId="33171" xr:uid="{00000000-0005-0000-0000-0000854A0000}"/>
    <cellStyle name="Normal 45 2 2 2 2 2 2 7" xfId="17937" xr:uid="{00000000-0005-0000-0000-0000864A0000}"/>
    <cellStyle name="Normal 45 2 2 2 2 2 3" xfId="3630" xr:uid="{00000000-0005-0000-0000-0000874A0000}"/>
    <cellStyle name="Normal 45 2 2 2 2 2 3 2" xfId="13704" xr:uid="{00000000-0005-0000-0000-0000884A0000}"/>
    <cellStyle name="Normal 45 2 2 2 2 2 3 2 2" xfId="44035" xr:uid="{00000000-0005-0000-0000-0000894A0000}"/>
    <cellStyle name="Normal 45 2 2 2 2 2 3 2 3" xfId="28802" xr:uid="{00000000-0005-0000-0000-00008A4A0000}"/>
    <cellStyle name="Normal 45 2 2 2 2 2 3 3" xfId="8684" xr:uid="{00000000-0005-0000-0000-00008B4A0000}"/>
    <cellStyle name="Normal 45 2 2 2 2 2 3 3 2" xfId="39018" xr:uid="{00000000-0005-0000-0000-00008C4A0000}"/>
    <cellStyle name="Normal 45 2 2 2 2 2 3 3 3" xfId="23785" xr:uid="{00000000-0005-0000-0000-00008D4A0000}"/>
    <cellStyle name="Normal 45 2 2 2 2 2 3 4" xfId="34005" xr:uid="{00000000-0005-0000-0000-00008E4A0000}"/>
    <cellStyle name="Normal 45 2 2 2 2 2 3 5" xfId="18772" xr:uid="{00000000-0005-0000-0000-00008F4A0000}"/>
    <cellStyle name="Normal 45 2 2 2 2 2 4" xfId="5323" xr:uid="{00000000-0005-0000-0000-0000904A0000}"/>
    <cellStyle name="Normal 45 2 2 2 2 2 4 2" xfId="15375" xr:uid="{00000000-0005-0000-0000-0000914A0000}"/>
    <cellStyle name="Normal 45 2 2 2 2 2 4 2 2" xfId="45706" xr:uid="{00000000-0005-0000-0000-0000924A0000}"/>
    <cellStyle name="Normal 45 2 2 2 2 2 4 2 3" xfId="30473" xr:uid="{00000000-0005-0000-0000-0000934A0000}"/>
    <cellStyle name="Normal 45 2 2 2 2 2 4 3" xfId="10355" xr:uid="{00000000-0005-0000-0000-0000944A0000}"/>
    <cellStyle name="Normal 45 2 2 2 2 2 4 3 2" xfId="40689" xr:uid="{00000000-0005-0000-0000-0000954A0000}"/>
    <cellStyle name="Normal 45 2 2 2 2 2 4 3 3" xfId="25456" xr:uid="{00000000-0005-0000-0000-0000964A0000}"/>
    <cellStyle name="Normal 45 2 2 2 2 2 4 4" xfId="35676" xr:uid="{00000000-0005-0000-0000-0000974A0000}"/>
    <cellStyle name="Normal 45 2 2 2 2 2 4 5" xfId="20443" xr:uid="{00000000-0005-0000-0000-0000984A0000}"/>
    <cellStyle name="Normal 45 2 2 2 2 2 5" xfId="12033" xr:uid="{00000000-0005-0000-0000-0000994A0000}"/>
    <cellStyle name="Normal 45 2 2 2 2 2 5 2" xfId="42364" xr:uid="{00000000-0005-0000-0000-00009A4A0000}"/>
    <cellStyle name="Normal 45 2 2 2 2 2 5 3" xfId="27131" xr:uid="{00000000-0005-0000-0000-00009B4A0000}"/>
    <cellStyle name="Normal 45 2 2 2 2 2 6" xfId="7012" xr:uid="{00000000-0005-0000-0000-00009C4A0000}"/>
    <cellStyle name="Normal 45 2 2 2 2 2 6 2" xfId="37347" xr:uid="{00000000-0005-0000-0000-00009D4A0000}"/>
    <cellStyle name="Normal 45 2 2 2 2 2 6 3" xfId="22114" xr:uid="{00000000-0005-0000-0000-00009E4A0000}"/>
    <cellStyle name="Normal 45 2 2 2 2 2 7" xfId="32335" xr:uid="{00000000-0005-0000-0000-00009F4A0000}"/>
    <cellStyle name="Normal 45 2 2 2 2 2 8" xfId="17101" xr:uid="{00000000-0005-0000-0000-0000A04A0000}"/>
    <cellStyle name="Normal 45 2 2 2 2 3" xfId="2359" xr:uid="{00000000-0005-0000-0000-0000A14A0000}"/>
    <cellStyle name="Normal 45 2 2 2 2 3 2" xfId="4049" xr:uid="{00000000-0005-0000-0000-0000A24A0000}"/>
    <cellStyle name="Normal 45 2 2 2 2 3 2 2" xfId="14122" xr:uid="{00000000-0005-0000-0000-0000A34A0000}"/>
    <cellStyle name="Normal 45 2 2 2 2 3 2 2 2" xfId="44453" xr:uid="{00000000-0005-0000-0000-0000A44A0000}"/>
    <cellStyle name="Normal 45 2 2 2 2 3 2 2 3" xfId="29220" xr:uid="{00000000-0005-0000-0000-0000A54A0000}"/>
    <cellStyle name="Normal 45 2 2 2 2 3 2 3" xfId="9102" xr:uid="{00000000-0005-0000-0000-0000A64A0000}"/>
    <cellStyle name="Normal 45 2 2 2 2 3 2 3 2" xfId="39436" xr:uid="{00000000-0005-0000-0000-0000A74A0000}"/>
    <cellStyle name="Normal 45 2 2 2 2 3 2 3 3" xfId="24203" xr:uid="{00000000-0005-0000-0000-0000A84A0000}"/>
    <cellStyle name="Normal 45 2 2 2 2 3 2 4" xfId="34423" xr:uid="{00000000-0005-0000-0000-0000A94A0000}"/>
    <cellStyle name="Normal 45 2 2 2 2 3 2 5" xfId="19190" xr:uid="{00000000-0005-0000-0000-0000AA4A0000}"/>
    <cellStyle name="Normal 45 2 2 2 2 3 3" xfId="5741" xr:uid="{00000000-0005-0000-0000-0000AB4A0000}"/>
    <cellStyle name="Normal 45 2 2 2 2 3 3 2" xfId="15793" xr:uid="{00000000-0005-0000-0000-0000AC4A0000}"/>
    <cellStyle name="Normal 45 2 2 2 2 3 3 2 2" xfId="46124" xr:uid="{00000000-0005-0000-0000-0000AD4A0000}"/>
    <cellStyle name="Normal 45 2 2 2 2 3 3 2 3" xfId="30891" xr:uid="{00000000-0005-0000-0000-0000AE4A0000}"/>
    <cellStyle name="Normal 45 2 2 2 2 3 3 3" xfId="10773" xr:uid="{00000000-0005-0000-0000-0000AF4A0000}"/>
    <cellStyle name="Normal 45 2 2 2 2 3 3 3 2" xfId="41107" xr:uid="{00000000-0005-0000-0000-0000B04A0000}"/>
    <cellStyle name="Normal 45 2 2 2 2 3 3 3 3" xfId="25874" xr:uid="{00000000-0005-0000-0000-0000B14A0000}"/>
    <cellStyle name="Normal 45 2 2 2 2 3 3 4" xfId="36094" xr:uid="{00000000-0005-0000-0000-0000B24A0000}"/>
    <cellStyle name="Normal 45 2 2 2 2 3 3 5" xfId="20861" xr:uid="{00000000-0005-0000-0000-0000B34A0000}"/>
    <cellStyle name="Normal 45 2 2 2 2 3 4" xfId="12451" xr:uid="{00000000-0005-0000-0000-0000B44A0000}"/>
    <cellStyle name="Normal 45 2 2 2 2 3 4 2" xfId="42782" xr:uid="{00000000-0005-0000-0000-0000B54A0000}"/>
    <cellStyle name="Normal 45 2 2 2 2 3 4 3" xfId="27549" xr:uid="{00000000-0005-0000-0000-0000B64A0000}"/>
    <cellStyle name="Normal 45 2 2 2 2 3 5" xfId="7430" xr:uid="{00000000-0005-0000-0000-0000B74A0000}"/>
    <cellStyle name="Normal 45 2 2 2 2 3 5 2" xfId="37765" xr:uid="{00000000-0005-0000-0000-0000B84A0000}"/>
    <cellStyle name="Normal 45 2 2 2 2 3 5 3" xfId="22532" xr:uid="{00000000-0005-0000-0000-0000B94A0000}"/>
    <cellStyle name="Normal 45 2 2 2 2 3 6" xfId="32753" xr:uid="{00000000-0005-0000-0000-0000BA4A0000}"/>
    <cellStyle name="Normal 45 2 2 2 2 3 7" xfId="17519" xr:uid="{00000000-0005-0000-0000-0000BB4A0000}"/>
    <cellStyle name="Normal 45 2 2 2 2 4" xfId="3212" xr:uid="{00000000-0005-0000-0000-0000BC4A0000}"/>
    <cellStyle name="Normal 45 2 2 2 2 4 2" xfId="13286" xr:uid="{00000000-0005-0000-0000-0000BD4A0000}"/>
    <cellStyle name="Normal 45 2 2 2 2 4 2 2" xfId="43617" xr:uid="{00000000-0005-0000-0000-0000BE4A0000}"/>
    <cellStyle name="Normal 45 2 2 2 2 4 2 3" xfId="28384" xr:uid="{00000000-0005-0000-0000-0000BF4A0000}"/>
    <cellStyle name="Normal 45 2 2 2 2 4 3" xfId="8266" xr:uid="{00000000-0005-0000-0000-0000C04A0000}"/>
    <cellStyle name="Normal 45 2 2 2 2 4 3 2" xfId="38600" xr:uid="{00000000-0005-0000-0000-0000C14A0000}"/>
    <cellStyle name="Normal 45 2 2 2 2 4 3 3" xfId="23367" xr:uid="{00000000-0005-0000-0000-0000C24A0000}"/>
    <cellStyle name="Normal 45 2 2 2 2 4 4" xfId="33587" xr:uid="{00000000-0005-0000-0000-0000C34A0000}"/>
    <cellStyle name="Normal 45 2 2 2 2 4 5" xfId="18354" xr:uid="{00000000-0005-0000-0000-0000C44A0000}"/>
    <cellStyle name="Normal 45 2 2 2 2 5" xfId="4905" xr:uid="{00000000-0005-0000-0000-0000C54A0000}"/>
    <cellStyle name="Normal 45 2 2 2 2 5 2" xfId="14957" xr:uid="{00000000-0005-0000-0000-0000C64A0000}"/>
    <cellStyle name="Normal 45 2 2 2 2 5 2 2" xfId="45288" xr:uid="{00000000-0005-0000-0000-0000C74A0000}"/>
    <cellStyle name="Normal 45 2 2 2 2 5 2 3" xfId="30055" xr:uid="{00000000-0005-0000-0000-0000C84A0000}"/>
    <cellStyle name="Normal 45 2 2 2 2 5 3" xfId="9937" xr:uid="{00000000-0005-0000-0000-0000C94A0000}"/>
    <cellStyle name="Normal 45 2 2 2 2 5 3 2" xfId="40271" xr:uid="{00000000-0005-0000-0000-0000CA4A0000}"/>
    <cellStyle name="Normal 45 2 2 2 2 5 3 3" xfId="25038" xr:uid="{00000000-0005-0000-0000-0000CB4A0000}"/>
    <cellStyle name="Normal 45 2 2 2 2 5 4" xfId="35258" xr:uid="{00000000-0005-0000-0000-0000CC4A0000}"/>
    <cellStyle name="Normal 45 2 2 2 2 5 5" xfId="20025" xr:uid="{00000000-0005-0000-0000-0000CD4A0000}"/>
    <cellStyle name="Normal 45 2 2 2 2 6" xfId="11615" xr:uid="{00000000-0005-0000-0000-0000CE4A0000}"/>
    <cellStyle name="Normal 45 2 2 2 2 6 2" xfId="41946" xr:uid="{00000000-0005-0000-0000-0000CF4A0000}"/>
    <cellStyle name="Normal 45 2 2 2 2 6 3" xfId="26713" xr:uid="{00000000-0005-0000-0000-0000D04A0000}"/>
    <cellStyle name="Normal 45 2 2 2 2 7" xfId="6594" xr:uid="{00000000-0005-0000-0000-0000D14A0000}"/>
    <cellStyle name="Normal 45 2 2 2 2 7 2" xfId="36929" xr:uid="{00000000-0005-0000-0000-0000D24A0000}"/>
    <cellStyle name="Normal 45 2 2 2 2 7 3" xfId="21696" xr:uid="{00000000-0005-0000-0000-0000D34A0000}"/>
    <cellStyle name="Normal 45 2 2 2 2 8" xfId="31917" xr:uid="{00000000-0005-0000-0000-0000D44A0000}"/>
    <cellStyle name="Normal 45 2 2 2 2 9" xfId="16683" xr:uid="{00000000-0005-0000-0000-0000D54A0000}"/>
    <cellStyle name="Normal 45 2 2 2 3" xfId="1730" xr:uid="{00000000-0005-0000-0000-0000D64A0000}"/>
    <cellStyle name="Normal 45 2 2 2 3 2" xfId="2569" xr:uid="{00000000-0005-0000-0000-0000D74A0000}"/>
    <cellStyle name="Normal 45 2 2 2 3 2 2" xfId="4259" xr:uid="{00000000-0005-0000-0000-0000D84A0000}"/>
    <cellStyle name="Normal 45 2 2 2 3 2 2 2" xfId="14332" xr:uid="{00000000-0005-0000-0000-0000D94A0000}"/>
    <cellStyle name="Normal 45 2 2 2 3 2 2 2 2" xfId="44663" xr:uid="{00000000-0005-0000-0000-0000DA4A0000}"/>
    <cellStyle name="Normal 45 2 2 2 3 2 2 2 3" xfId="29430" xr:uid="{00000000-0005-0000-0000-0000DB4A0000}"/>
    <cellStyle name="Normal 45 2 2 2 3 2 2 3" xfId="9312" xr:uid="{00000000-0005-0000-0000-0000DC4A0000}"/>
    <cellStyle name="Normal 45 2 2 2 3 2 2 3 2" xfId="39646" xr:uid="{00000000-0005-0000-0000-0000DD4A0000}"/>
    <cellStyle name="Normal 45 2 2 2 3 2 2 3 3" xfId="24413" xr:uid="{00000000-0005-0000-0000-0000DE4A0000}"/>
    <cellStyle name="Normal 45 2 2 2 3 2 2 4" xfId="34633" xr:uid="{00000000-0005-0000-0000-0000DF4A0000}"/>
    <cellStyle name="Normal 45 2 2 2 3 2 2 5" xfId="19400" xr:uid="{00000000-0005-0000-0000-0000E04A0000}"/>
    <cellStyle name="Normal 45 2 2 2 3 2 3" xfId="5951" xr:uid="{00000000-0005-0000-0000-0000E14A0000}"/>
    <cellStyle name="Normal 45 2 2 2 3 2 3 2" xfId="16003" xr:uid="{00000000-0005-0000-0000-0000E24A0000}"/>
    <cellStyle name="Normal 45 2 2 2 3 2 3 2 2" xfId="46334" xr:uid="{00000000-0005-0000-0000-0000E34A0000}"/>
    <cellStyle name="Normal 45 2 2 2 3 2 3 2 3" xfId="31101" xr:uid="{00000000-0005-0000-0000-0000E44A0000}"/>
    <cellStyle name="Normal 45 2 2 2 3 2 3 3" xfId="10983" xr:uid="{00000000-0005-0000-0000-0000E54A0000}"/>
    <cellStyle name="Normal 45 2 2 2 3 2 3 3 2" xfId="41317" xr:uid="{00000000-0005-0000-0000-0000E64A0000}"/>
    <cellStyle name="Normal 45 2 2 2 3 2 3 3 3" xfId="26084" xr:uid="{00000000-0005-0000-0000-0000E74A0000}"/>
    <cellStyle name="Normal 45 2 2 2 3 2 3 4" xfId="36304" xr:uid="{00000000-0005-0000-0000-0000E84A0000}"/>
    <cellStyle name="Normal 45 2 2 2 3 2 3 5" xfId="21071" xr:uid="{00000000-0005-0000-0000-0000E94A0000}"/>
    <cellStyle name="Normal 45 2 2 2 3 2 4" xfId="12661" xr:uid="{00000000-0005-0000-0000-0000EA4A0000}"/>
    <cellStyle name="Normal 45 2 2 2 3 2 4 2" xfId="42992" xr:uid="{00000000-0005-0000-0000-0000EB4A0000}"/>
    <cellStyle name="Normal 45 2 2 2 3 2 4 3" xfId="27759" xr:uid="{00000000-0005-0000-0000-0000EC4A0000}"/>
    <cellStyle name="Normal 45 2 2 2 3 2 5" xfId="7640" xr:uid="{00000000-0005-0000-0000-0000ED4A0000}"/>
    <cellStyle name="Normal 45 2 2 2 3 2 5 2" xfId="37975" xr:uid="{00000000-0005-0000-0000-0000EE4A0000}"/>
    <cellStyle name="Normal 45 2 2 2 3 2 5 3" xfId="22742" xr:uid="{00000000-0005-0000-0000-0000EF4A0000}"/>
    <cellStyle name="Normal 45 2 2 2 3 2 6" xfId="32963" xr:uid="{00000000-0005-0000-0000-0000F04A0000}"/>
    <cellStyle name="Normal 45 2 2 2 3 2 7" xfId="17729" xr:uid="{00000000-0005-0000-0000-0000F14A0000}"/>
    <cellStyle name="Normal 45 2 2 2 3 3" xfId="3422" xr:uid="{00000000-0005-0000-0000-0000F24A0000}"/>
    <cellStyle name="Normal 45 2 2 2 3 3 2" xfId="13496" xr:uid="{00000000-0005-0000-0000-0000F34A0000}"/>
    <cellStyle name="Normal 45 2 2 2 3 3 2 2" xfId="43827" xr:uid="{00000000-0005-0000-0000-0000F44A0000}"/>
    <cellStyle name="Normal 45 2 2 2 3 3 2 3" xfId="28594" xr:uid="{00000000-0005-0000-0000-0000F54A0000}"/>
    <cellStyle name="Normal 45 2 2 2 3 3 3" xfId="8476" xr:uid="{00000000-0005-0000-0000-0000F64A0000}"/>
    <cellStyle name="Normal 45 2 2 2 3 3 3 2" xfId="38810" xr:uid="{00000000-0005-0000-0000-0000F74A0000}"/>
    <cellStyle name="Normal 45 2 2 2 3 3 3 3" xfId="23577" xr:uid="{00000000-0005-0000-0000-0000F84A0000}"/>
    <cellStyle name="Normal 45 2 2 2 3 3 4" xfId="33797" xr:uid="{00000000-0005-0000-0000-0000F94A0000}"/>
    <cellStyle name="Normal 45 2 2 2 3 3 5" xfId="18564" xr:uid="{00000000-0005-0000-0000-0000FA4A0000}"/>
    <cellStyle name="Normal 45 2 2 2 3 4" xfId="5115" xr:uid="{00000000-0005-0000-0000-0000FB4A0000}"/>
    <cellStyle name="Normal 45 2 2 2 3 4 2" xfId="15167" xr:uid="{00000000-0005-0000-0000-0000FC4A0000}"/>
    <cellStyle name="Normal 45 2 2 2 3 4 2 2" xfId="45498" xr:uid="{00000000-0005-0000-0000-0000FD4A0000}"/>
    <cellStyle name="Normal 45 2 2 2 3 4 2 3" xfId="30265" xr:uid="{00000000-0005-0000-0000-0000FE4A0000}"/>
    <cellStyle name="Normal 45 2 2 2 3 4 3" xfId="10147" xr:uid="{00000000-0005-0000-0000-0000FF4A0000}"/>
    <cellStyle name="Normal 45 2 2 2 3 4 3 2" xfId="40481" xr:uid="{00000000-0005-0000-0000-0000004B0000}"/>
    <cellStyle name="Normal 45 2 2 2 3 4 3 3" xfId="25248" xr:uid="{00000000-0005-0000-0000-0000014B0000}"/>
    <cellStyle name="Normal 45 2 2 2 3 4 4" xfId="35468" xr:uid="{00000000-0005-0000-0000-0000024B0000}"/>
    <cellStyle name="Normal 45 2 2 2 3 4 5" xfId="20235" xr:uid="{00000000-0005-0000-0000-0000034B0000}"/>
    <cellStyle name="Normal 45 2 2 2 3 5" xfId="11825" xr:uid="{00000000-0005-0000-0000-0000044B0000}"/>
    <cellStyle name="Normal 45 2 2 2 3 5 2" xfId="42156" xr:uid="{00000000-0005-0000-0000-0000054B0000}"/>
    <cellStyle name="Normal 45 2 2 2 3 5 3" xfId="26923" xr:uid="{00000000-0005-0000-0000-0000064B0000}"/>
    <cellStyle name="Normal 45 2 2 2 3 6" xfId="6804" xr:uid="{00000000-0005-0000-0000-0000074B0000}"/>
    <cellStyle name="Normal 45 2 2 2 3 6 2" xfId="37139" xr:uid="{00000000-0005-0000-0000-0000084B0000}"/>
    <cellStyle name="Normal 45 2 2 2 3 6 3" xfId="21906" xr:uid="{00000000-0005-0000-0000-0000094B0000}"/>
    <cellStyle name="Normal 45 2 2 2 3 7" xfId="32127" xr:uid="{00000000-0005-0000-0000-00000A4B0000}"/>
    <cellStyle name="Normal 45 2 2 2 3 8" xfId="16893" xr:uid="{00000000-0005-0000-0000-00000B4B0000}"/>
    <cellStyle name="Normal 45 2 2 2 4" xfId="2151" xr:uid="{00000000-0005-0000-0000-00000C4B0000}"/>
    <cellStyle name="Normal 45 2 2 2 4 2" xfId="3841" xr:uid="{00000000-0005-0000-0000-00000D4B0000}"/>
    <cellStyle name="Normal 45 2 2 2 4 2 2" xfId="13914" xr:uid="{00000000-0005-0000-0000-00000E4B0000}"/>
    <cellStyle name="Normal 45 2 2 2 4 2 2 2" xfId="44245" xr:uid="{00000000-0005-0000-0000-00000F4B0000}"/>
    <cellStyle name="Normal 45 2 2 2 4 2 2 3" xfId="29012" xr:uid="{00000000-0005-0000-0000-0000104B0000}"/>
    <cellStyle name="Normal 45 2 2 2 4 2 3" xfId="8894" xr:uid="{00000000-0005-0000-0000-0000114B0000}"/>
    <cellStyle name="Normal 45 2 2 2 4 2 3 2" xfId="39228" xr:uid="{00000000-0005-0000-0000-0000124B0000}"/>
    <cellStyle name="Normal 45 2 2 2 4 2 3 3" xfId="23995" xr:uid="{00000000-0005-0000-0000-0000134B0000}"/>
    <cellStyle name="Normal 45 2 2 2 4 2 4" xfId="34215" xr:uid="{00000000-0005-0000-0000-0000144B0000}"/>
    <cellStyle name="Normal 45 2 2 2 4 2 5" xfId="18982" xr:uid="{00000000-0005-0000-0000-0000154B0000}"/>
    <cellStyle name="Normal 45 2 2 2 4 3" xfId="5533" xr:uid="{00000000-0005-0000-0000-0000164B0000}"/>
    <cellStyle name="Normal 45 2 2 2 4 3 2" xfId="15585" xr:uid="{00000000-0005-0000-0000-0000174B0000}"/>
    <cellStyle name="Normal 45 2 2 2 4 3 2 2" xfId="45916" xr:uid="{00000000-0005-0000-0000-0000184B0000}"/>
    <cellStyle name="Normal 45 2 2 2 4 3 2 3" xfId="30683" xr:uid="{00000000-0005-0000-0000-0000194B0000}"/>
    <cellStyle name="Normal 45 2 2 2 4 3 3" xfId="10565" xr:uid="{00000000-0005-0000-0000-00001A4B0000}"/>
    <cellStyle name="Normal 45 2 2 2 4 3 3 2" xfId="40899" xr:uid="{00000000-0005-0000-0000-00001B4B0000}"/>
    <cellStyle name="Normal 45 2 2 2 4 3 3 3" xfId="25666" xr:uid="{00000000-0005-0000-0000-00001C4B0000}"/>
    <cellStyle name="Normal 45 2 2 2 4 3 4" xfId="35886" xr:uid="{00000000-0005-0000-0000-00001D4B0000}"/>
    <cellStyle name="Normal 45 2 2 2 4 3 5" xfId="20653" xr:uid="{00000000-0005-0000-0000-00001E4B0000}"/>
    <cellStyle name="Normal 45 2 2 2 4 4" xfId="12243" xr:uid="{00000000-0005-0000-0000-00001F4B0000}"/>
    <cellStyle name="Normal 45 2 2 2 4 4 2" xfId="42574" xr:uid="{00000000-0005-0000-0000-0000204B0000}"/>
    <cellStyle name="Normal 45 2 2 2 4 4 3" xfId="27341" xr:uid="{00000000-0005-0000-0000-0000214B0000}"/>
    <cellStyle name="Normal 45 2 2 2 4 5" xfId="7222" xr:uid="{00000000-0005-0000-0000-0000224B0000}"/>
    <cellStyle name="Normal 45 2 2 2 4 5 2" xfId="37557" xr:uid="{00000000-0005-0000-0000-0000234B0000}"/>
    <cellStyle name="Normal 45 2 2 2 4 5 3" xfId="22324" xr:uid="{00000000-0005-0000-0000-0000244B0000}"/>
    <cellStyle name="Normal 45 2 2 2 4 6" xfId="32545" xr:uid="{00000000-0005-0000-0000-0000254B0000}"/>
    <cellStyle name="Normal 45 2 2 2 4 7" xfId="17311" xr:uid="{00000000-0005-0000-0000-0000264B0000}"/>
    <cellStyle name="Normal 45 2 2 2 5" xfId="3004" xr:uid="{00000000-0005-0000-0000-0000274B0000}"/>
    <cellStyle name="Normal 45 2 2 2 5 2" xfId="13078" xr:uid="{00000000-0005-0000-0000-0000284B0000}"/>
    <cellStyle name="Normal 45 2 2 2 5 2 2" xfId="43409" xr:uid="{00000000-0005-0000-0000-0000294B0000}"/>
    <cellStyle name="Normal 45 2 2 2 5 2 3" xfId="28176" xr:uid="{00000000-0005-0000-0000-00002A4B0000}"/>
    <cellStyle name="Normal 45 2 2 2 5 3" xfId="8058" xr:uid="{00000000-0005-0000-0000-00002B4B0000}"/>
    <cellStyle name="Normal 45 2 2 2 5 3 2" xfId="38392" xr:uid="{00000000-0005-0000-0000-00002C4B0000}"/>
    <cellStyle name="Normal 45 2 2 2 5 3 3" xfId="23159" xr:uid="{00000000-0005-0000-0000-00002D4B0000}"/>
    <cellStyle name="Normal 45 2 2 2 5 4" xfId="33379" xr:uid="{00000000-0005-0000-0000-00002E4B0000}"/>
    <cellStyle name="Normal 45 2 2 2 5 5" xfId="18146" xr:uid="{00000000-0005-0000-0000-00002F4B0000}"/>
    <cellStyle name="Normal 45 2 2 2 6" xfId="4697" xr:uid="{00000000-0005-0000-0000-0000304B0000}"/>
    <cellStyle name="Normal 45 2 2 2 6 2" xfId="14749" xr:uid="{00000000-0005-0000-0000-0000314B0000}"/>
    <cellStyle name="Normal 45 2 2 2 6 2 2" xfId="45080" xr:uid="{00000000-0005-0000-0000-0000324B0000}"/>
    <cellStyle name="Normal 45 2 2 2 6 2 3" xfId="29847" xr:uid="{00000000-0005-0000-0000-0000334B0000}"/>
    <cellStyle name="Normal 45 2 2 2 6 3" xfId="9729" xr:uid="{00000000-0005-0000-0000-0000344B0000}"/>
    <cellStyle name="Normal 45 2 2 2 6 3 2" xfId="40063" xr:uid="{00000000-0005-0000-0000-0000354B0000}"/>
    <cellStyle name="Normal 45 2 2 2 6 3 3" xfId="24830" xr:uid="{00000000-0005-0000-0000-0000364B0000}"/>
    <cellStyle name="Normal 45 2 2 2 6 4" xfId="35050" xr:uid="{00000000-0005-0000-0000-0000374B0000}"/>
    <cellStyle name="Normal 45 2 2 2 6 5" xfId="19817" xr:uid="{00000000-0005-0000-0000-0000384B0000}"/>
    <cellStyle name="Normal 45 2 2 2 7" xfId="11407" xr:uid="{00000000-0005-0000-0000-0000394B0000}"/>
    <cellStyle name="Normal 45 2 2 2 7 2" xfId="41738" xr:uid="{00000000-0005-0000-0000-00003A4B0000}"/>
    <cellStyle name="Normal 45 2 2 2 7 3" xfId="26505" xr:uid="{00000000-0005-0000-0000-00003B4B0000}"/>
    <cellStyle name="Normal 45 2 2 2 8" xfId="6386" xr:uid="{00000000-0005-0000-0000-00003C4B0000}"/>
    <cellStyle name="Normal 45 2 2 2 8 2" xfId="36721" xr:uid="{00000000-0005-0000-0000-00003D4B0000}"/>
    <cellStyle name="Normal 45 2 2 2 8 3" xfId="21488" xr:uid="{00000000-0005-0000-0000-00003E4B0000}"/>
    <cellStyle name="Normal 45 2 2 2 9" xfId="31709" xr:uid="{00000000-0005-0000-0000-00003F4B0000}"/>
    <cellStyle name="Normal 45 2 2 3" xfId="1413" xr:uid="{00000000-0005-0000-0000-0000404B0000}"/>
    <cellStyle name="Normal 45 2 2 3 2" xfId="1834" xr:uid="{00000000-0005-0000-0000-0000414B0000}"/>
    <cellStyle name="Normal 45 2 2 3 2 2" xfId="2673" xr:uid="{00000000-0005-0000-0000-0000424B0000}"/>
    <cellStyle name="Normal 45 2 2 3 2 2 2" xfId="4363" xr:uid="{00000000-0005-0000-0000-0000434B0000}"/>
    <cellStyle name="Normal 45 2 2 3 2 2 2 2" xfId="14436" xr:uid="{00000000-0005-0000-0000-0000444B0000}"/>
    <cellStyle name="Normal 45 2 2 3 2 2 2 2 2" xfId="44767" xr:uid="{00000000-0005-0000-0000-0000454B0000}"/>
    <cellStyle name="Normal 45 2 2 3 2 2 2 2 3" xfId="29534" xr:uid="{00000000-0005-0000-0000-0000464B0000}"/>
    <cellStyle name="Normal 45 2 2 3 2 2 2 3" xfId="9416" xr:uid="{00000000-0005-0000-0000-0000474B0000}"/>
    <cellStyle name="Normal 45 2 2 3 2 2 2 3 2" xfId="39750" xr:uid="{00000000-0005-0000-0000-0000484B0000}"/>
    <cellStyle name="Normal 45 2 2 3 2 2 2 3 3" xfId="24517" xr:uid="{00000000-0005-0000-0000-0000494B0000}"/>
    <cellStyle name="Normal 45 2 2 3 2 2 2 4" xfId="34737" xr:uid="{00000000-0005-0000-0000-00004A4B0000}"/>
    <cellStyle name="Normal 45 2 2 3 2 2 2 5" xfId="19504" xr:uid="{00000000-0005-0000-0000-00004B4B0000}"/>
    <cellStyle name="Normal 45 2 2 3 2 2 3" xfId="6055" xr:uid="{00000000-0005-0000-0000-00004C4B0000}"/>
    <cellStyle name="Normal 45 2 2 3 2 2 3 2" xfId="16107" xr:uid="{00000000-0005-0000-0000-00004D4B0000}"/>
    <cellStyle name="Normal 45 2 2 3 2 2 3 2 2" xfId="46438" xr:uid="{00000000-0005-0000-0000-00004E4B0000}"/>
    <cellStyle name="Normal 45 2 2 3 2 2 3 2 3" xfId="31205" xr:uid="{00000000-0005-0000-0000-00004F4B0000}"/>
    <cellStyle name="Normal 45 2 2 3 2 2 3 3" xfId="11087" xr:uid="{00000000-0005-0000-0000-0000504B0000}"/>
    <cellStyle name="Normal 45 2 2 3 2 2 3 3 2" xfId="41421" xr:uid="{00000000-0005-0000-0000-0000514B0000}"/>
    <cellStyle name="Normal 45 2 2 3 2 2 3 3 3" xfId="26188" xr:uid="{00000000-0005-0000-0000-0000524B0000}"/>
    <cellStyle name="Normal 45 2 2 3 2 2 3 4" xfId="36408" xr:uid="{00000000-0005-0000-0000-0000534B0000}"/>
    <cellStyle name="Normal 45 2 2 3 2 2 3 5" xfId="21175" xr:uid="{00000000-0005-0000-0000-0000544B0000}"/>
    <cellStyle name="Normal 45 2 2 3 2 2 4" xfId="12765" xr:uid="{00000000-0005-0000-0000-0000554B0000}"/>
    <cellStyle name="Normal 45 2 2 3 2 2 4 2" xfId="43096" xr:uid="{00000000-0005-0000-0000-0000564B0000}"/>
    <cellStyle name="Normal 45 2 2 3 2 2 4 3" xfId="27863" xr:uid="{00000000-0005-0000-0000-0000574B0000}"/>
    <cellStyle name="Normal 45 2 2 3 2 2 5" xfId="7744" xr:uid="{00000000-0005-0000-0000-0000584B0000}"/>
    <cellStyle name="Normal 45 2 2 3 2 2 5 2" xfId="38079" xr:uid="{00000000-0005-0000-0000-0000594B0000}"/>
    <cellStyle name="Normal 45 2 2 3 2 2 5 3" xfId="22846" xr:uid="{00000000-0005-0000-0000-00005A4B0000}"/>
    <cellStyle name="Normal 45 2 2 3 2 2 6" xfId="33067" xr:uid="{00000000-0005-0000-0000-00005B4B0000}"/>
    <cellStyle name="Normal 45 2 2 3 2 2 7" xfId="17833" xr:uid="{00000000-0005-0000-0000-00005C4B0000}"/>
    <cellStyle name="Normal 45 2 2 3 2 3" xfId="3526" xr:uid="{00000000-0005-0000-0000-00005D4B0000}"/>
    <cellStyle name="Normal 45 2 2 3 2 3 2" xfId="13600" xr:uid="{00000000-0005-0000-0000-00005E4B0000}"/>
    <cellStyle name="Normal 45 2 2 3 2 3 2 2" xfId="43931" xr:uid="{00000000-0005-0000-0000-00005F4B0000}"/>
    <cellStyle name="Normal 45 2 2 3 2 3 2 3" xfId="28698" xr:uid="{00000000-0005-0000-0000-0000604B0000}"/>
    <cellStyle name="Normal 45 2 2 3 2 3 3" xfId="8580" xr:uid="{00000000-0005-0000-0000-0000614B0000}"/>
    <cellStyle name="Normal 45 2 2 3 2 3 3 2" xfId="38914" xr:uid="{00000000-0005-0000-0000-0000624B0000}"/>
    <cellStyle name="Normal 45 2 2 3 2 3 3 3" xfId="23681" xr:uid="{00000000-0005-0000-0000-0000634B0000}"/>
    <cellStyle name="Normal 45 2 2 3 2 3 4" xfId="33901" xr:uid="{00000000-0005-0000-0000-0000644B0000}"/>
    <cellStyle name="Normal 45 2 2 3 2 3 5" xfId="18668" xr:uid="{00000000-0005-0000-0000-0000654B0000}"/>
    <cellStyle name="Normal 45 2 2 3 2 4" xfId="5219" xr:uid="{00000000-0005-0000-0000-0000664B0000}"/>
    <cellStyle name="Normal 45 2 2 3 2 4 2" xfId="15271" xr:uid="{00000000-0005-0000-0000-0000674B0000}"/>
    <cellStyle name="Normal 45 2 2 3 2 4 2 2" xfId="45602" xr:uid="{00000000-0005-0000-0000-0000684B0000}"/>
    <cellStyle name="Normal 45 2 2 3 2 4 2 3" xfId="30369" xr:uid="{00000000-0005-0000-0000-0000694B0000}"/>
    <cellStyle name="Normal 45 2 2 3 2 4 3" xfId="10251" xr:uid="{00000000-0005-0000-0000-00006A4B0000}"/>
    <cellStyle name="Normal 45 2 2 3 2 4 3 2" xfId="40585" xr:uid="{00000000-0005-0000-0000-00006B4B0000}"/>
    <cellStyle name="Normal 45 2 2 3 2 4 3 3" xfId="25352" xr:uid="{00000000-0005-0000-0000-00006C4B0000}"/>
    <cellStyle name="Normal 45 2 2 3 2 4 4" xfId="35572" xr:uid="{00000000-0005-0000-0000-00006D4B0000}"/>
    <cellStyle name="Normal 45 2 2 3 2 4 5" xfId="20339" xr:uid="{00000000-0005-0000-0000-00006E4B0000}"/>
    <cellStyle name="Normal 45 2 2 3 2 5" xfId="11929" xr:uid="{00000000-0005-0000-0000-00006F4B0000}"/>
    <cellStyle name="Normal 45 2 2 3 2 5 2" xfId="42260" xr:uid="{00000000-0005-0000-0000-0000704B0000}"/>
    <cellStyle name="Normal 45 2 2 3 2 5 3" xfId="27027" xr:uid="{00000000-0005-0000-0000-0000714B0000}"/>
    <cellStyle name="Normal 45 2 2 3 2 6" xfId="6908" xr:uid="{00000000-0005-0000-0000-0000724B0000}"/>
    <cellStyle name="Normal 45 2 2 3 2 6 2" xfId="37243" xr:uid="{00000000-0005-0000-0000-0000734B0000}"/>
    <cellStyle name="Normal 45 2 2 3 2 6 3" xfId="22010" xr:uid="{00000000-0005-0000-0000-0000744B0000}"/>
    <cellStyle name="Normal 45 2 2 3 2 7" xfId="32231" xr:uid="{00000000-0005-0000-0000-0000754B0000}"/>
    <cellStyle name="Normal 45 2 2 3 2 8" xfId="16997" xr:uid="{00000000-0005-0000-0000-0000764B0000}"/>
    <cellStyle name="Normal 45 2 2 3 3" xfId="2255" xr:uid="{00000000-0005-0000-0000-0000774B0000}"/>
    <cellStyle name="Normal 45 2 2 3 3 2" xfId="3945" xr:uid="{00000000-0005-0000-0000-0000784B0000}"/>
    <cellStyle name="Normal 45 2 2 3 3 2 2" xfId="14018" xr:uid="{00000000-0005-0000-0000-0000794B0000}"/>
    <cellStyle name="Normal 45 2 2 3 3 2 2 2" xfId="44349" xr:uid="{00000000-0005-0000-0000-00007A4B0000}"/>
    <cellStyle name="Normal 45 2 2 3 3 2 2 3" xfId="29116" xr:uid="{00000000-0005-0000-0000-00007B4B0000}"/>
    <cellStyle name="Normal 45 2 2 3 3 2 3" xfId="8998" xr:uid="{00000000-0005-0000-0000-00007C4B0000}"/>
    <cellStyle name="Normal 45 2 2 3 3 2 3 2" xfId="39332" xr:uid="{00000000-0005-0000-0000-00007D4B0000}"/>
    <cellStyle name="Normal 45 2 2 3 3 2 3 3" xfId="24099" xr:uid="{00000000-0005-0000-0000-00007E4B0000}"/>
    <cellStyle name="Normal 45 2 2 3 3 2 4" xfId="34319" xr:uid="{00000000-0005-0000-0000-00007F4B0000}"/>
    <cellStyle name="Normal 45 2 2 3 3 2 5" xfId="19086" xr:uid="{00000000-0005-0000-0000-0000804B0000}"/>
    <cellStyle name="Normal 45 2 2 3 3 3" xfId="5637" xr:uid="{00000000-0005-0000-0000-0000814B0000}"/>
    <cellStyle name="Normal 45 2 2 3 3 3 2" xfId="15689" xr:uid="{00000000-0005-0000-0000-0000824B0000}"/>
    <cellStyle name="Normal 45 2 2 3 3 3 2 2" xfId="46020" xr:uid="{00000000-0005-0000-0000-0000834B0000}"/>
    <cellStyle name="Normal 45 2 2 3 3 3 2 3" xfId="30787" xr:uid="{00000000-0005-0000-0000-0000844B0000}"/>
    <cellStyle name="Normal 45 2 2 3 3 3 3" xfId="10669" xr:uid="{00000000-0005-0000-0000-0000854B0000}"/>
    <cellStyle name="Normal 45 2 2 3 3 3 3 2" xfId="41003" xr:uid="{00000000-0005-0000-0000-0000864B0000}"/>
    <cellStyle name="Normal 45 2 2 3 3 3 3 3" xfId="25770" xr:uid="{00000000-0005-0000-0000-0000874B0000}"/>
    <cellStyle name="Normal 45 2 2 3 3 3 4" xfId="35990" xr:uid="{00000000-0005-0000-0000-0000884B0000}"/>
    <cellStyle name="Normal 45 2 2 3 3 3 5" xfId="20757" xr:uid="{00000000-0005-0000-0000-0000894B0000}"/>
    <cellStyle name="Normal 45 2 2 3 3 4" xfId="12347" xr:uid="{00000000-0005-0000-0000-00008A4B0000}"/>
    <cellStyle name="Normal 45 2 2 3 3 4 2" xfId="42678" xr:uid="{00000000-0005-0000-0000-00008B4B0000}"/>
    <cellStyle name="Normal 45 2 2 3 3 4 3" xfId="27445" xr:uid="{00000000-0005-0000-0000-00008C4B0000}"/>
    <cellStyle name="Normal 45 2 2 3 3 5" xfId="7326" xr:uid="{00000000-0005-0000-0000-00008D4B0000}"/>
    <cellStyle name="Normal 45 2 2 3 3 5 2" xfId="37661" xr:uid="{00000000-0005-0000-0000-00008E4B0000}"/>
    <cellStyle name="Normal 45 2 2 3 3 5 3" xfId="22428" xr:uid="{00000000-0005-0000-0000-00008F4B0000}"/>
    <cellStyle name="Normal 45 2 2 3 3 6" xfId="32649" xr:uid="{00000000-0005-0000-0000-0000904B0000}"/>
    <cellStyle name="Normal 45 2 2 3 3 7" xfId="17415" xr:uid="{00000000-0005-0000-0000-0000914B0000}"/>
    <cellStyle name="Normal 45 2 2 3 4" xfId="3108" xr:uid="{00000000-0005-0000-0000-0000924B0000}"/>
    <cellStyle name="Normal 45 2 2 3 4 2" xfId="13182" xr:uid="{00000000-0005-0000-0000-0000934B0000}"/>
    <cellStyle name="Normal 45 2 2 3 4 2 2" xfId="43513" xr:uid="{00000000-0005-0000-0000-0000944B0000}"/>
    <cellStyle name="Normal 45 2 2 3 4 2 3" xfId="28280" xr:uid="{00000000-0005-0000-0000-0000954B0000}"/>
    <cellStyle name="Normal 45 2 2 3 4 3" xfId="8162" xr:uid="{00000000-0005-0000-0000-0000964B0000}"/>
    <cellStyle name="Normal 45 2 2 3 4 3 2" xfId="38496" xr:uid="{00000000-0005-0000-0000-0000974B0000}"/>
    <cellStyle name="Normal 45 2 2 3 4 3 3" xfId="23263" xr:uid="{00000000-0005-0000-0000-0000984B0000}"/>
    <cellStyle name="Normal 45 2 2 3 4 4" xfId="33483" xr:uid="{00000000-0005-0000-0000-0000994B0000}"/>
    <cellStyle name="Normal 45 2 2 3 4 5" xfId="18250" xr:uid="{00000000-0005-0000-0000-00009A4B0000}"/>
    <cellStyle name="Normal 45 2 2 3 5" xfId="4801" xr:uid="{00000000-0005-0000-0000-00009B4B0000}"/>
    <cellStyle name="Normal 45 2 2 3 5 2" xfId="14853" xr:uid="{00000000-0005-0000-0000-00009C4B0000}"/>
    <cellStyle name="Normal 45 2 2 3 5 2 2" xfId="45184" xr:uid="{00000000-0005-0000-0000-00009D4B0000}"/>
    <cellStyle name="Normal 45 2 2 3 5 2 3" xfId="29951" xr:uid="{00000000-0005-0000-0000-00009E4B0000}"/>
    <cellStyle name="Normal 45 2 2 3 5 3" xfId="9833" xr:uid="{00000000-0005-0000-0000-00009F4B0000}"/>
    <cellStyle name="Normal 45 2 2 3 5 3 2" xfId="40167" xr:uid="{00000000-0005-0000-0000-0000A04B0000}"/>
    <cellStyle name="Normal 45 2 2 3 5 3 3" xfId="24934" xr:uid="{00000000-0005-0000-0000-0000A14B0000}"/>
    <cellStyle name="Normal 45 2 2 3 5 4" xfId="35154" xr:uid="{00000000-0005-0000-0000-0000A24B0000}"/>
    <cellStyle name="Normal 45 2 2 3 5 5" xfId="19921" xr:uid="{00000000-0005-0000-0000-0000A34B0000}"/>
    <cellStyle name="Normal 45 2 2 3 6" xfId="11511" xr:uid="{00000000-0005-0000-0000-0000A44B0000}"/>
    <cellStyle name="Normal 45 2 2 3 6 2" xfId="41842" xr:uid="{00000000-0005-0000-0000-0000A54B0000}"/>
    <cellStyle name="Normal 45 2 2 3 6 3" xfId="26609" xr:uid="{00000000-0005-0000-0000-0000A64B0000}"/>
    <cellStyle name="Normal 45 2 2 3 7" xfId="6490" xr:uid="{00000000-0005-0000-0000-0000A74B0000}"/>
    <cellStyle name="Normal 45 2 2 3 7 2" xfId="36825" xr:uid="{00000000-0005-0000-0000-0000A84B0000}"/>
    <cellStyle name="Normal 45 2 2 3 7 3" xfId="21592" xr:uid="{00000000-0005-0000-0000-0000A94B0000}"/>
    <cellStyle name="Normal 45 2 2 3 8" xfId="31813" xr:uid="{00000000-0005-0000-0000-0000AA4B0000}"/>
    <cellStyle name="Normal 45 2 2 3 9" xfId="16579" xr:uid="{00000000-0005-0000-0000-0000AB4B0000}"/>
    <cellStyle name="Normal 45 2 2 4" xfId="1626" xr:uid="{00000000-0005-0000-0000-0000AC4B0000}"/>
    <cellStyle name="Normal 45 2 2 4 2" xfId="2465" xr:uid="{00000000-0005-0000-0000-0000AD4B0000}"/>
    <cellStyle name="Normal 45 2 2 4 2 2" xfId="4155" xr:uid="{00000000-0005-0000-0000-0000AE4B0000}"/>
    <cellStyle name="Normal 45 2 2 4 2 2 2" xfId="14228" xr:uid="{00000000-0005-0000-0000-0000AF4B0000}"/>
    <cellStyle name="Normal 45 2 2 4 2 2 2 2" xfId="44559" xr:uid="{00000000-0005-0000-0000-0000B04B0000}"/>
    <cellStyle name="Normal 45 2 2 4 2 2 2 3" xfId="29326" xr:uid="{00000000-0005-0000-0000-0000B14B0000}"/>
    <cellStyle name="Normal 45 2 2 4 2 2 3" xfId="9208" xr:uid="{00000000-0005-0000-0000-0000B24B0000}"/>
    <cellStyle name="Normal 45 2 2 4 2 2 3 2" xfId="39542" xr:uid="{00000000-0005-0000-0000-0000B34B0000}"/>
    <cellStyle name="Normal 45 2 2 4 2 2 3 3" xfId="24309" xr:uid="{00000000-0005-0000-0000-0000B44B0000}"/>
    <cellStyle name="Normal 45 2 2 4 2 2 4" xfId="34529" xr:uid="{00000000-0005-0000-0000-0000B54B0000}"/>
    <cellStyle name="Normal 45 2 2 4 2 2 5" xfId="19296" xr:uid="{00000000-0005-0000-0000-0000B64B0000}"/>
    <cellStyle name="Normal 45 2 2 4 2 3" xfId="5847" xr:uid="{00000000-0005-0000-0000-0000B74B0000}"/>
    <cellStyle name="Normal 45 2 2 4 2 3 2" xfId="15899" xr:uid="{00000000-0005-0000-0000-0000B84B0000}"/>
    <cellStyle name="Normal 45 2 2 4 2 3 2 2" xfId="46230" xr:uid="{00000000-0005-0000-0000-0000B94B0000}"/>
    <cellStyle name="Normal 45 2 2 4 2 3 2 3" xfId="30997" xr:uid="{00000000-0005-0000-0000-0000BA4B0000}"/>
    <cellStyle name="Normal 45 2 2 4 2 3 3" xfId="10879" xr:uid="{00000000-0005-0000-0000-0000BB4B0000}"/>
    <cellStyle name="Normal 45 2 2 4 2 3 3 2" xfId="41213" xr:uid="{00000000-0005-0000-0000-0000BC4B0000}"/>
    <cellStyle name="Normal 45 2 2 4 2 3 3 3" xfId="25980" xr:uid="{00000000-0005-0000-0000-0000BD4B0000}"/>
    <cellStyle name="Normal 45 2 2 4 2 3 4" xfId="36200" xr:uid="{00000000-0005-0000-0000-0000BE4B0000}"/>
    <cellStyle name="Normal 45 2 2 4 2 3 5" xfId="20967" xr:uid="{00000000-0005-0000-0000-0000BF4B0000}"/>
    <cellStyle name="Normal 45 2 2 4 2 4" xfId="12557" xr:uid="{00000000-0005-0000-0000-0000C04B0000}"/>
    <cellStyle name="Normal 45 2 2 4 2 4 2" xfId="42888" xr:uid="{00000000-0005-0000-0000-0000C14B0000}"/>
    <cellStyle name="Normal 45 2 2 4 2 4 3" xfId="27655" xr:uid="{00000000-0005-0000-0000-0000C24B0000}"/>
    <cellStyle name="Normal 45 2 2 4 2 5" xfId="7536" xr:uid="{00000000-0005-0000-0000-0000C34B0000}"/>
    <cellStyle name="Normal 45 2 2 4 2 5 2" xfId="37871" xr:uid="{00000000-0005-0000-0000-0000C44B0000}"/>
    <cellStyle name="Normal 45 2 2 4 2 5 3" xfId="22638" xr:uid="{00000000-0005-0000-0000-0000C54B0000}"/>
    <cellStyle name="Normal 45 2 2 4 2 6" xfId="32859" xr:uid="{00000000-0005-0000-0000-0000C64B0000}"/>
    <cellStyle name="Normal 45 2 2 4 2 7" xfId="17625" xr:uid="{00000000-0005-0000-0000-0000C74B0000}"/>
    <cellStyle name="Normal 45 2 2 4 3" xfId="3318" xr:uid="{00000000-0005-0000-0000-0000C84B0000}"/>
    <cellStyle name="Normal 45 2 2 4 3 2" xfId="13392" xr:uid="{00000000-0005-0000-0000-0000C94B0000}"/>
    <cellStyle name="Normal 45 2 2 4 3 2 2" xfId="43723" xr:uid="{00000000-0005-0000-0000-0000CA4B0000}"/>
    <cellStyle name="Normal 45 2 2 4 3 2 3" xfId="28490" xr:uid="{00000000-0005-0000-0000-0000CB4B0000}"/>
    <cellStyle name="Normal 45 2 2 4 3 3" xfId="8372" xr:uid="{00000000-0005-0000-0000-0000CC4B0000}"/>
    <cellStyle name="Normal 45 2 2 4 3 3 2" xfId="38706" xr:uid="{00000000-0005-0000-0000-0000CD4B0000}"/>
    <cellStyle name="Normal 45 2 2 4 3 3 3" xfId="23473" xr:uid="{00000000-0005-0000-0000-0000CE4B0000}"/>
    <cellStyle name="Normal 45 2 2 4 3 4" xfId="33693" xr:uid="{00000000-0005-0000-0000-0000CF4B0000}"/>
    <cellStyle name="Normal 45 2 2 4 3 5" xfId="18460" xr:uid="{00000000-0005-0000-0000-0000D04B0000}"/>
    <cellStyle name="Normal 45 2 2 4 4" xfId="5011" xr:uid="{00000000-0005-0000-0000-0000D14B0000}"/>
    <cellStyle name="Normal 45 2 2 4 4 2" xfId="15063" xr:uid="{00000000-0005-0000-0000-0000D24B0000}"/>
    <cellStyle name="Normal 45 2 2 4 4 2 2" xfId="45394" xr:uid="{00000000-0005-0000-0000-0000D34B0000}"/>
    <cellStyle name="Normal 45 2 2 4 4 2 3" xfId="30161" xr:uid="{00000000-0005-0000-0000-0000D44B0000}"/>
    <cellStyle name="Normal 45 2 2 4 4 3" xfId="10043" xr:uid="{00000000-0005-0000-0000-0000D54B0000}"/>
    <cellStyle name="Normal 45 2 2 4 4 3 2" xfId="40377" xr:uid="{00000000-0005-0000-0000-0000D64B0000}"/>
    <cellStyle name="Normal 45 2 2 4 4 3 3" xfId="25144" xr:uid="{00000000-0005-0000-0000-0000D74B0000}"/>
    <cellStyle name="Normal 45 2 2 4 4 4" xfId="35364" xr:uid="{00000000-0005-0000-0000-0000D84B0000}"/>
    <cellStyle name="Normal 45 2 2 4 4 5" xfId="20131" xr:uid="{00000000-0005-0000-0000-0000D94B0000}"/>
    <cellStyle name="Normal 45 2 2 4 5" xfId="11721" xr:uid="{00000000-0005-0000-0000-0000DA4B0000}"/>
    <cellStyle name="Normal 45 2 2 4 5 2" xfId="42052" xr:uid="{00000000-0005-0000-0000-0000DB4B0000}"/>
    <cellStyle name="Normal 45 2 2 4 5 3" xfId="26819" xr:uid="{00000000-0005-0000-0000-0000DC4B0000}"/>
    <cellStyle name="Normal 45 2 2 4 6" xfId="6700" xr:uid="{00000000-0005-0000-0000-0000DD4B0000}"/>
    <cellStyle name="Normal 45 2 2 4 6 2" xfId="37035" xr:uid="{00000000-0005-0000-0000-0000DE4B0000}"/>
    <cellStyle name="Normal 45 2 2 4 6 3" xfId="21802" xr:uid="{00000000-0005-0000-0000-0000DF4B0000}"/>
    <cellStyle name="Normal 45 2 2 4 7" xfId="32023" xr:uid="{00000000-0005-0000-0000-0000E04B0000}"/>
    <cellStyle name="Normal 45 2 2 4 8" xfId="16789" xr:uid="{00000000-0005-0000-0000-0000E14B0000}"/>
    <cellStyle name="Normal 45 2 2 5" xfId="2047" xr:uid="{00000000-0005-0000-0000-0000E24B0000}"/>
    <cellStyle name="Normal 45 2 2 5 2" xfId="3737" xr:uid="{00000000-0005-0000-0000-0000E34B0000}"/>
    <cellStyle name="Normal 45 2 2 5 2 2" xfId="13810" xr:uid="{00000000-0005-0000-0000-0000E44B0000}"/>
    <cellStyle name="Normal 45 2 2 5 2 2 2" xfId="44141" xr:uid="{00000000-0005-0000-0000-0000E54B0000}"/>
    <cellStyle name="Normal 45 2 2 5 2 2 3" xfId="28908" xr:uid="{00000000-0005-0000-0000-0000E64B0000}"/>
    <cellStyle name="Normal 45 2 2 5 2 3" xfId="8790" xr:uid="{00000000-0005-0000-0000-0000E74B0000}"/>
    <cellStyle name="Normal 45 2 2 5 2 3 2" xfId="39124" xr:uid="{00000000-0005-0000-0000-0000E84B0000}"/>
    <cellStyle name="Normal 45 2 2 5 2 3 3" xfId="23891" xr:uid="{00000000-0005-0000-0000-0000E94B0000}"/>
    <cellStyle name="Normal 45 2 2 5 2 4" xfId="34111" xr:uid="{00000000-0005-0000-0000-0000EA4B0000}"/>
    <cellStyle name="Normal 45 2 2 5 2 5" xfId="18878" xr:uid="{00000000-0005-0000-0000-0000EB4B0000}"/>
    <cellStyle name="Normal 45 2 2 5 3" xfId="5429" xr:uid="{00000000-0005-0000-0000-0000EC4B0000}"/>
    <cellStyle name="Normal 45 2 2 5 3 2" xfId="15481" xr:uid="{00000000-0005-0000-0000-0000ED4B0000}"/>
    <cellStyle name="Normal 45 2 2 5 3 2 2" xfId="45812" xr:uid="{00000000-0005-0000-0000-0000EE4B0000}"/>
    <cellStyle name="Normal 45 2 2 5 3 2 3" xfId="30579" xr:uid="{00000000-0005-0000-0000-0000EF4B0000}"/>
    <cellStyle name="Normal 45 2 2 5 3 3" xfId="10461" xr:uid="{00000000-0005-0000-0000-0000F04B0000}"/>
    <cellStyle name="Normal 45 2 2 5 3 3 2" xfId="40795" xr:uid="{00000000-0005-0000-0000-0000F14B0000}"/>
    <cellStyle name="Normal 45 2 2 5 3 3 3" xfId="25562" xr:uid="{00000000-0005-0000-0000-0000F24B0000}"/>
    <cellStyle name="Normal 45 2 2 5 3 4" xfId="35782" xr:uid="{00000000-0005-0000-0000-0000F34B0000}"/>
    <cellStyle name="Normal 45 2 2 5 3 5" xfId="20549" xr:uid="{00000000-0005-0000-0000-0000F44B0000}"/>
    <cellStyle name="Normal 45 2 2 5 4" xfId="12139" xr:uid="{00000000-0005-0000-0000-0000F54B0000}"/>
    <cellStyle name="Normal 45 2 2 5 4 2" xfId="42470" xr:uid="{00000000-0005-0000-0000-0000F64B0000}"/>
    <cellStyle name="Normal 45 2 2 5 4 3" xfId="27237" xr:uid="{00000000-0005-0000-0000-0000F74B0000}"/>
    <cellStyle name="Normal 45 2 2 5 5" xfId="7118" xr:uid="{00000000-0005-0000-0000-0000F84B0000}"/>
    <cellStyle name="Normal 45 2 2 5 5 2" xfId="37453" xr:uid="{00000000-0005-0000-0000-0000F94B0000}"/>
    <cellStyle name="Normal 45 2 2 5 5 3" xfId="22220" xr:uid="{00000000-0005-0000-0000-0000FA4B0000}"/>
    <cellStyle name="Normal 45 2 2 5 6" xfId="32441" xr:uid="{00000000-0005-0000-0000-0000FB4B0000}"/>
    <cellStyle name="Normal 45 2 2 5 7" xfId="17207" xr:uid="{00000000-0005-0000-0000-0000FC4B0000}"/>
    <cellStyle name="Normal 45 2 2 6" xfId="2900" xr:uid="{00000000-0005-0000-0000-0000FD4B0000}"/>
    <cellStyle name="Normal 45 2 2 6 2" xfId="12974" xr:uid="{00000000-0005-0000-0000-0000FE4B0000}"/>
    <cellStyle name="Normal 45 2 2 6 2 2" xfId="43305" xr:uid="{00000000-0005-0000-0000-0000FF4B0000}"/>
    <cellStyle name="Normal 45 2 2 6 2 3" xfId="28072" xr:uid="{00000000-0005-0000-0000-0000004C0000}"/>
    <cellStyle name="Normal 45 2 2 6 3" xfId="7954" xr:uid="{00000000-0005-0000-0000-0000014C0000}"/>
    <cellStyle name="Normal 45 2 2 6 3 2" xfId="38288" xr:uid="{00000000-0005-0000-0000-0000024C0000}"/>
    <cellStyle name="Normal 45 2 2 6 3 3" xfId="23055" xr:uid="{00000000-0005-0000-0000-0000034C0000}"/>
    <cellStyle name="Normal 45 2 2 6 4" xfId="33275" xr:uid="{00000000-0005-0000-0000-0000044C0000}"/>
    <cellStyle name="Normal 45 2 2 6 5" xfId="18042" xr:uid="{00000000-0005-0000-0000-0000054C0000}"/>
    <cellStyle name="Normal 45 2 2 7" xfId="4593" xr:uid="{00000000-0005-0000-0000-0000064C0000}"/>
    <cellStyle name="Normal 45 2 2 7 2" xfId="14645" xr:uid="{00000000-0005-0000-0000-0000074C0000}"/>
    <cellStyle name="Normal 45 2 2 7 2 2" xfId="44976" xr:uid="{00000000-0005-0000-0000-0000084C0000}"/>
    <cellStyle name="Normal 45 2 2 7 2 3" xfId="29743" xr:uid="{00000000-0005-0000-0000-0000094C0000}"/>
    <cellStyle name="Normal 45 2 2 7 3" xfId="9625" xr:uid="{00000000-0005-0000-0000-00000A4C0000}"/>
    <cellStyle name="Normal 45 2 2 7 3 2" xfId="39959" xr:uid="{00000000-0005-0000-0000-00000B4C0000}"/>
    <cellStyle name="Normal 45 2 2 7 3 3" xfId="24726" xr:uid="{00000000-0005-0000-0000-00000C4C0000}"/>
    <cellStyle name="Normal 45 2 2 7 4" xfId="34946" xr:uid="{00000000-0005-0000-0000-00000D4C0000}"/>
    <cellStyle name="Normal 45 2 2 7 5" xfId="19713" xr:uid="{00000000-0005-0000-0000-00000E4C0000}"/>
    <cellStyle name="Normal 45 2 2 8" xfId="11303" xr:uid="{00000000-0005-0000-0000-00000F4C0000}"/>
    <cellStyle name="Normal 45 2 2 8 2" xfId="41634" xr:uid="{00000000-0005-0000-0000-0000104C0000}"/>
    <cellStyle name="Normal 45 2 2 8 3" xfId="26401" xr:uid="{00000000-0005-0000-0000-0000114C0000}"/>
    <cellStyle name="Normal 45 2 2 9" xfId="6282" xr:uid="{00000000-0005-0000-0000-0000124C0000}"/>
    <cellStyle name="Normal 45 2 2 9 2" xfId="36617" xr:uid="{00000000-0005-0000-0000-0000134C0000}"/>
    <cellStyle name="Normal 45 2 2 9 3" xfId="21384" xr:uid="{00000000-0005-0000-0000-0000144C0000}"/>
    <cellStyle name="Normal 45 2 3" xfId="1246" xr:uid="{00000000-0005-0000-0000-0000154C0000}"/>
    <cellStyle name="Normal 45 2 3 10" xfId="16423" xr:uid="{00000000-0005-0000-0000-0000164C0000}"/>
    <cellStyle name="Normal 45 2 3 2" xfId="1465" xr:uid="{00000000-0005-0000-0000-0000174C0000}"/>
    <cellStyle name="Normal 45 2 3 2 2" xfId="1886" xr:uid="{00000000-0005-0000-0000-0000184C0000}"/>
    <cellStyle name="Normal 45 2 3 2 2 2" xfId="2725" xr:uid="{00000000-0005-0000-0000-0000194C0000}"/>
    <cellStyle name="Normal 45 2 3 2 2 2 2" xfId="4415" xr:uid="{00000000-0005-0000-0000-00001A4C0000}"/>
    <cellStyle name="Normal 45 2 3 2 2 2 2 2" xfId="14488" xr:uid="{00000000-0005-0000-0000-00001B4C0000}"/>
    <cellStyle name="Normal 45 2 3 2 2 2 2 2 2" xfId="44819" xr:uid="{00000000-0005-0000-0000-00001C4C0000}"/>
    <cellStyle name="Normal 45 2 3 2 2 2 2 2 3" xfId="29586" xr:uid="{00000000-0005-0000-0000-00001D4C0000}"/>
    <cellStyle name="Normal 45 2 3 2 2 2 2 3" xfId="9468" xr:uid="{00000000-0005-0000-0000-00001E4C0000}"/>
    <cellStyle name="Normal 45 2 3 2 2 2 2 3 2" xfId="39802" xr:uid="{00000000-0005-0000-0000-00001F4C0000}"/>
    <cellStyle name="Normal 45 2 3 2 2 2 2 3 3" xfId="24569" xr:uid="{00000000-0005-0000-0000-0000204C0000}"/>
    <cellStyle name="Normal 45 2 3 2 2 2 2 4" xfId="34789" xr:uid="{00000000-0005-0000-0000-0000214C0000}"/>
    <cellStyle name="Normal 45 2 3 2 2 2 2 5" xfId="19556" xr:uid="{00000000-0005-0000-0000-0000224C0000}"/>
    <cellStyle name="Normal 45 2 3 2 2 2 3" xfId="6107" xr:uid="{00000000-0005-0000-0000-0000234C0000}"/>
    <cellStyle name="Normal 45 2 3 2 2 2 3 2" xfId="16159" xr:uid="{00000000-0005-0000-0000-0000244C0000}"/>
    <cellStyle name="Normal 45 2 3 2 2 2 3 2 2" xfId="46490" xr:uid="{00000000-0005-0000-0000-0000254C0000}"/>
    <cellStyle name="Normal 45 2 3 2 2 2 3 2 3" xfId="31257" xr:uid="{00000000-0005-0000-0000-0000264C0000}"/>
    <cellStyle name="Normal 45 2 3 2 2 2 3 3" xfId="11139" xr:uid="{00000000-0005-0000-0000-0000274C0000}"/>
    <cellStyle name="Normal 45 2 3 2 2 2 3 3 2" xfId="41473" xr:uid="{00000000-0005-0000-0000-0000284C0000}"/>
    <cellStyle name="Normal 45 2 3 2 2 2 3 3 3" xfId="26240" xr:uid="{00000000-0005-0000-0000-0000294C0000}"/>
    <cellStyle name="Normal 45 2 3 2 2 2 3 4" xfId="36460" xr:uid="{00000000-0005-0000-0000-00002A4C0000}"/>
    <cellStyle name="Normal 45 2 3 2 2 2 3 5" xfId="21227" xr:uid="{00000000-0005-0000-0000-00002B4C0000}"/>
    <cellStyle name="Normal 45 2 3 2 2 2 4" xfId="12817" xr:uid="{00000000-0005-0000-0000-00002C4C0000}"/>
    <cellStyle name="Normal 45 2 3 2 2 2 4 2" xfId="43148" xr:uid="{00000000-0005-0000-0000-00002D4C0000}"/>
    <cellStyle name="Normal 45 2 3 2 2 2 4 3" xfId="27915" xr:uid="{00000000-0005-0000-0000-00002E4C0000}"/>
    <cellStyle name="Normal 45 2 3 2 2 2 5" xfId="7796" xr:uid="{00000000-0005-0000-0000-00002F4C0000}"/>
    <cellStyle name="Normal 45 2 3 2 2 2 5 2" xfId="38131" xr:uid="{00000000-0005-0000-0000-0000304C0000}"/>
    <cellStyle name="Normal 45 2 3 2 2 2 5 3" xfId="22898" xr:uid="{00000000-0005-0000-0000-0000314C0000}"/>
    <cellStyle name="Normal 45 2 3 2 2 2 6" xfId="33119" xr:uid="{00000000-0005-0000-0000-0000324C0000}"/>
    <cellStyle name="Normal 45 2 3 2 2 2 7" xfId="17885" xr:uid="{00000000-0005-0000-0000-0000334C0000}"/>
    <cellStyle name="Normal 45 2 3 2 2 3" xfId="3578" xr:uid="{00000000-0005-0000-0000-0000344C0000}"/>
    <cellStyle name="Normal 45 2 3 2 2 3 2" xfId="13652" xr:uid="{00000000-0005-0000-0000-0000354C0000}"/>
    <cellStyle name="Normal 45 2 3 2 2 3 2 2" xfId="43983" xr:uid="{00000000-0005-0000-0000-0000364C0000}"/>
    <cellStyle name="Normal 45 2 3 2 2 3 2 3" xfId="28750" xr:uid="{00000000-0005-0000-0000-0000374C0000}"/>
    <cellStyle name="Normal 45 2 3 2 2 3 3" xfId="8632" xr:uid="{00000000-0005-0000-0000-0000384C0000}"/>
    <cellStyle name="Normal 45 2 3 2 2 3 3 2" xfId="38966" xr:uid="{00000000-0005-0000-0000-0000394C0000}"/>
    <cellStyle name="Normal 45 2 3 2 2 3 3 3" xfId="23733" xr:uid="{00000000-0005-0000-0000-00003A4C0000}"/>
    <cellStyle name="Normal 45 2 3 2 2 3 4" xfId="33953" xr:uid="{00000000-0005-0000-0000-00003B4C0000}"/>
    <cellStyle name="Normal 45 2 3 2 2 3 5" xfId="18720" xr:uid="{00000000-0005-0000-0000-00003C4C0000}"/>
    <cellStyle name="Normal 45 2 3 2 2 4" xfId="5271" xr:uid="{00000000-0005-0000-0000-00003D4C0000}"/>
    <cellStyle name="Normal 45 2 3 2 2 4 2" xfId="15323" xr:uid="{00000000-0005-0000-0000-00003E4C0000}"/>
    <cellStyle name="Normal 45 2 3 2 2 4 2 2" xfId="45654" xr:uid="{00000000-0005-0000-0000-00003F4C0000}"/>
    <cellStyle name="Normal 45 2 3 2 2 4 2 3" xfId="30421" xr:uid="{00000000-0005-0000-0000-0000404C0000}"/>
    <cellStyle name="Normal 45 2 3 2 2 4 3" xfId="10303" xr:uid="{00000000-0005-0000-0000-0000414C0000}"/>
    <cellStyle name="Normal 45 2 3 2 2 4 3 2" xfId="40637" xr:uid="{00000000-0005-0000-0000-0000424C0000}"/>
    <cellStyle name="Normal 45 2 3 2 2 4 3 3" xfId="25404" xr:uid="{00000000-0005-0000-0000-0000434C0000}"/>
    <cellStyle name="Normal 45 2 3 2 2 4 4" xfId="35624" xr:uid="{00000000-0005-0000-0000-0000444C0000}"/>
    <cellStyle name="Normal 45 2 3 2 2 4 5" xfId="20391" xr:uid="{00000000-0005-0000-0000-0000454C0000}"/>
    <cellStyle name="Normal 45 2 3 2 2 5" xfId="11981" xr:uid="{00000000-0005-0000-0000-0000464C0000}"/>
    <cellStyle name="Normal 45 2 3 2 2 5 2" xfId="42312" xr:uid="{00000000-0005-0000-0000-0000474C0000}"/>
    <cellStyle name="Normal 45 2 3 2 2 5 3" xfId="27079" xr:uid="{00000000-0005-0000-0000-0000484C0000}"/>
    <cellStyle name="Normal 45 2 3 2 2 6" xfId="6960" xr:uid="{00000000-0005-0000-0000-0000494C0000}"/>
    <cellStyle name="Normal 45 2 3 2 2 6 2" xfId="37295" xr:uid="{00000000-0005-0000-0000-00004A4C0000}"/>
    <cellStyle name="Normal 45 2 3 2 2 6 3" xfId="22062" xr:uid="{00000000-0005-0000-0000-00004B4C0000}"/>
    <cellStyle name="Normal 45 2 3 2 2 7" xfId="32283" xr:uid="{00000000-0005-0000-0000-00004C4C0000}"/>
    <cellStyle name="Normal 45 2 3 2 2 8" xfId="17049" xr:uid="{00000000-0005-0000-0000-00004D4C0000}"/>
    <cellStyle name="Normal 45 2 3 2 3" xfId="2307" xr:uid="{00000000-0005-0000-0000-00004E4C0000}"/>
    <cellStyle name="Normal 45 2 3 2 3 2" xfId="3997" xr:uid="{00000000-0005-0000-0000-00004F4C0000}"/>
    <cellStyle name="Normal 45 2 3 2 3 2 2" xfId="14070" xr:uid="{00000000-0005-0000-0000-0000504C0000}"/>
    <cellStyle name="Normal 45 2 3 2 3 2 2 2" xfId="44401" xr:uid="{00000000-0005-0000-0000-0000514C0000}"/>
    <cellStyle name="Normal 45 2 3 2 3 2 2 3" xfId="29168" xr:uid="{00000000-0005-0000-0000-0000524C0000}"/>
    <cellStyle name="Normal 45 2 3 2 3 2 3" xfId="9050" xr:uid="{00000000-0005-0000-0000-0000534C0000}"/>
    <cellStyle name="Normal 45 2 3 2 3 2 3 2" xfId="39384" xr:uid="{00000000-0005-0000-0000-0000544C0000}"/>
    <cellStyle name="Normal 45 2 3 2 3 2 3 3" xfId="24151" xr:uid="{00000000-0005-0000-0000-0000554C0000}"/>
    <cellStyle name="Normal 45 2 3 2 3 2 4" xfId="34371" xr:uid="{00000000-0005-0000-0000-0000564C0000}"/>
    <cellStyle name="Normal 45 2 3 2 3 2 5" xfId="19138" xr:uid="{00000000-0005-0000-0000-0000574C0000}"/>
    <cellStyle name="Normal 45 2 3 2 3 3" xfId="5689" xr:uid="{00000000-0005-0000-0000-0000584C0000}"/>
    <cellStyle name="Normal 45 2 3 2 3 3 2" xfId="15741" xr:uid="{00000000-0005-0000-0000-0000594C0000}"/>
    <cellStyle name="Normal 45 2 3 2 3 3 2 2" xfId="46072" xr:uid="{00000000-0005-0000-0000-00005A4C0000}"/>
    <cellStyle name="Normal 45 2 3 2 3 3 2 3" xfId="30839" xr:uid="{00000000-0005-0000-0000-00005B4C0000}"/>
    <cellStyle name="Normal 45 2 3 2 3 3 3" xfId="10721" xr:uid="{00000000-0005-0000-0000-00005C4C0000}"/>
    <cellStyle name="Normal 45 2 3 2 3 3 3 2" xfId="41055" xr:uid="{00000000-0005-0000-0000-00005D4C0000}"/>
    <cellStyle name="Normal 45 2 3 2 3 3 3 3" xfId="25822" xr:uid="{00000000-0005-0000-0000-00005E4C0000}"/>
    <cellStyle name="Normal 45 2 3 2 3 3 4" xfId="36042" xr:uid="{00000000-0005-0000-0000-00005F4C0000}"/>
    <cellStyle name="Normal 45 2 3 2 3 3 5" xfId="20809" xr:uid="{00000000-0005-0000-0000-0000604C0000}"/>
    <cellStyle name="Normal 45 2 3 2 3 4" xfId="12399" xr:uid="{00000000-0005-0000-0000-0000614C0000}"/>
    <cellStyle name="Normal 45 2 3 2 3 4 2" xfId="42730" xr:uid="{00000000-0005-0000-0000-0000624C0000}"/>
    <cellStyle name="Normal 45 2 3 2 3 4 3" xfId="27497" xr:uid="{00000000-0005-0000-0000-0000634C0000}"/>
    <cellStyle name="Normal 45 2 3 2 3 5" xfId="7378" xr:uid="{00000000-0005-0000-0000-0000644C0000}"/>
    <cellStyle name="Normal 45 2 3 2 3 5 2" xfId="37713" xr:uid="{00000000-0005-0000-0000-0000654C0000}"/>
    <cellStyle name="Normal 45 2 3 2 3 5 3" xfId="22480" xr:uid="{00000000-0005-0000-0000-0000664C0000}"/>
    <cellStyle name="Normal 45 2 3 2 3 6" xfId="32701" xr:uid="{00000000-0005-0000-0000-0000674C0000}"/>
    <cellStyle name="Normal 45 2 3 2 3 7" xfId="17467" xr:uid="{00000000-0005-0000-0000-0000684C0000}"/>
    <cellStyle name="Normal 45 2 3 2 4" xfId="3160" xr:uid="{00000000-0005-0000-0000-0000694C0000}"/>
    <cellStyle name="Normal 45 2 3 2 4 2" xfId="13234" xr:uid="{00000000-0005-0000-0000-00006A4C0000}"/>
    <cellStyle name="Normal 45 2 3 2 4 2 2" xfId="43565" xr:uid="{00000000-0005-0000-0000-00006B4C0000}"/>
    <cellStyle name="Normal 45 2 3 2 4 2 3" xfId="28332" xr:uid="{00000000-0005-0000-0000-00006C4C0000}"/>
    <cellStyle name="Normal 45 2 3 2 4 3" xfId="8214" xr:uid="{00000000-0005-0000-0000-00006D4C0000}"/>
    <cellStyle name="Normal 45 2 3 2 4 3 2" xfId="38548" xr:uid="{00000000-0005-0000-0000-00006E4C0000}"/>
    <cellStyle name="Normal 45 2 3 2 4 3 3" xfId="23315" xr:uid="{00000000-0005-0000-0000-00006F4C0000}"/>
    <cellStyle name="Normal 45 2 3 2 4 4" xfId="33535" xr:uid="{00000000-0005-0000-0000-0000704C0000}"/>
    <cellStyle name="Normal 45 2 3 2 4 5" xfId="18302" xr:uid="{00000000-0005-0000-0000-0000714C0000}"/>
    <cellStyle name="Normal 45 2 3 2 5" xfId="4853" xr:uid="{00000000-0005-0000-0000-0000724C0000}"/>
    <cellStyle name="Normal 45 2 3 2 5 2" xfId="14905" xr:uid="{00000000-0005-0000-0000-0000734C0000}"/>
    <cellStyle name="Normal 45 2 3 2 5 2 2" xfId="45236" xr:uid="{00000000-0005-0000-0000-0000744C0000}"/>
    <cellStyle name="Normal 45 2 3 2 5 2 3" xfId="30003" xr:uid="{00000000-0005-0000-0000-0000754C0000}"/>
    <cellStyle name="Normal 45 2 3 2 5 3" xfId="9885" xr:uid="{00000000-0005-0000-0000-0000764C0000}"/>
    <cellStyle name="Normal 45 2 3 2 5 3 2" xfId="40219" xr:uid="{00000000-0005-0000-0000-0000774C0000}"/>
    <cellStyle name="Normal 45 2 3 2 5 3 3" xfId="24986" xr:uid="{00000000-0005-0000-0000-0000784C0000}"/>
    <cellStyle name="Normal 45 2 3 2 5 4" xfId="35206" xr:uid="{00000000-0005-0000-0000-0000794C0000}"/>
    <cellStyle name="Normal 45 2 3 2 5 5" xfId="19973" xr:uid="{00000000-0005-0000-0000-00007A4C0000}"/>
    <cellStyle name="Normal 45 2 3 2 6" xfId="11563" xr:uid="{00000000-0005-0000-0000-00007B4C0000}"/>
    <cellStyle name="Normal 45 2 3 2 6 2" xfId="41894" xr:uid="{00000000-0005-0000-0000-00007C4C0000}"/>
    <cellStyle name="Normal 45 2 3 2 6 3" xfId="26661" xr:uid="{00000000-0005-0000-0000-00007D4C0000}"/>
    <cellStyle name="Normal 45 2 3 2 7" xfId="6542" xr:uid="{00000000-0005-0000-0000-00007E4C0000}"/>
    <cellStyle name="Normal 45 2 3 2 7 2" xfId="36877" xr:uid="{00000000-0005-0000-0000-00007F4C0000}"/>
    <cellStyle name="Normal 45 2 3 2 7 3" xfId="21644" xr:uid="{00000000-0005-0000-0000-0000804C0000}"/>
    <cellStyle name="Normal 45 2 3 2 8" xfId="31865" xr:uid="{00000000-0005-0000-0000-0000814C0000}"/>
    <cellStyle name="Normal 45 2 3 2 9" xfId="16631" xr:uid="{00000000-0005-0000-0000-0000824C0000}"/>
    <cellStyle name="Normal 45 2 3 3" xfId="1678" xr:uid="{00000000-0005-0000-0000-0000834C0000}"/>
    <cellStyle name="Normal 45 2 3 3 2" xfId="2517" xr:uid="{00000000-0005-0000-0000-0000844C0000}"/>
    <cellStyle name="Normal 45 2 3 3 2 2" xfId="4207" xr:uid="{00000000-0005-0000-0000-0000854C0000}"/>
    <cellStyle name="Normal 45 2 3 3 2 2 2" xfId="14280" xr:uid="{00000000-0005-0000-0000-0000864C0000}"/>
    <cellStyle name="Normal 45 2 3 3 2 2 2 2" xfId="44611" xr:uid="{00000000-0005-0000-0000-0000874C0000}"/>
    <cellStyle name="Normal 45 2 3 3 2 2 2 3" xfId="29378" xr:uid="{00000000-0005-0000-0000-0000884C0000}"/>
    <cellStyle name="Normal 45 2 3 3 2 2 3" xfId="9260" xr:uid="{00000000-0005-0000-0000-0000894C0000}"/>
    <cellStyle name="Normal 45 2 3 3 2 2 3 2" xfId="39594" xr:uid="{00000000-0005-0000-0000-00008A4C0000}"/>
    <cellStyle name="Normal 45 2 3 3 2 2 3 3" xfId="24361" xr:uid="{00000000-0005-0000-0000-00008B4C0000}"/>
    <cellStyle name="Normal 45 2 3 3 2 2 4" xfId="34581" xr:uid="{00000000-0005-0000-0000-00008C4C0000}"/>
    <cellStyle name="Normal 45 2 3 3 2 2 5" xfId="19348" xr:uid="{00000000-0005-0000-0000-00008D4C0000}"/>
    <cellStyle name="Normal 45 2 3 3 2 3" xfId="5899" xr:uid="{00000000-0005-0000-0000-00008E4C0000}"/>
    <cellStyle name="Normal 45 2 3 3 2 3 2" xfId="15951" xr:uid="{00000000-0005-0000-0000-00008F4C0000}"/>
    <cellStyle name="Normal 45 2 3 3 2 3 2 2" xfId="46282" xr:uid="{00000000-0005-0000-0000-0000904C0000}"/>
    <cellStyle name="Normal 45 2 3 3 2 3 2 3" xfId="31049" xr:uid="{00000000-0005-0000-0000-0000914C0000}"/>
    <cellStyle name="Normal 45 2 3 3 2 3 3" xfId="10931" xr:uid="{00000000-0005-0000-0000-0000924C0000}"/>
    <cellStyle name="Normal 45 2 3 3 2 3 3 2" xfId="41265" xr:uid="{00000000-0005-0000-0000-0000934C0000}"/>
    <cellStyle name="Normal 45 2 3 3 2 3 3 3" xfId="26032" xr:uid="{00000000-0005-0000-0000-0000944C0000}"/>
    <cellStyle name="Normal 45 2 3 3 2 3 4" xfId="36252" xr:uid="{00000000-0005-0000-0000-0000954C0000}"/>
    <cellStyle name="Normal 45 2 3 3 2 3 5" xfId="21019" xr:uid="{00000000-0005-0000-0000-0000964C0000}"/>
    <cellStyle name="Normal 45 2 3 3 2 4" xfId="12609" xr:uid="{00000000-0005-0000-0000-0000974C0000}"/>
    <cellStyle name="Normal 45 2 3 3 2 4 2" xfId="42940" xr:uid="{00000000-0005-0000-0000-0000984C0000}"/>
    <cellStyle name="Normal 45 2 3 3 2 4 3" xfId="27707" xr:uid="{00000000-0005-0000-0000-0000994C0000}"/>
    <cellStyle name="Normal 45 2 3 3 2 5" xfId="7588" xr:uid="{00000000-0005-0000-0000-00009A4C0000}"/>
    <cellStyle name="Normal 45 2 3 3 2 5 2" xfId="37923" xr:uid="{00000000-0005-0000-0000-00009B4C0000}"/>
    <cellStyle name="Normal 45 2 3 3 2 5 3" xfId="22690" xr:uid="{00000000-0005-0000-0000-00009C4C0000}"/>
    <cellStyle name="Normal 45 2 3 3 2 6" xfId="32911" xr:uid="{00000000-0005-0000-0000-00009D4C0000}"/>
    <cellStyle name="Normal 45 2 3 3 2 7" xfId="17677" xr:uid="{00000000-0005-0000-0000-00009E4C0000}"/>
    <cellStyle name="Normal 45 2 3 3 3" xfId="3370" xr:uid="{00000000-0005-0000-0000-00009F4C0000}"/>
    <cellStyle name="Normal 45 2 3 3 3 2" xfId="13444" xr:uid="{00000000-0005-0000-0000-0000A04C0000}"/>
    <cellStyle name="Normal 45 2 3 3 3 2 2" xfId="43775" xr:uid="{00000000-0005-0000-0000-0000A14C0000}"/>
    <cellStyle name="Normal 45 2 3 3 3 2 3" xfId="28542" xr:uid="{00000000-0005-0000-0000-0000A24C0000}"/>
    <cellStyle name="Normal 45 2 3 3 3 3" xfId="8424" xr:uid="{00000000-0005-0000-0000-0000A34C0000}"/>
    <cellStyle name="Normal 45 2 3 3 3 3 2" xfId="38758" xr:uid="{00000000-0005-0000-0000-0000A44C0000}"/>
    <cellStyle name="Normal 45 2 3 3 3 3 3" xfId="23525" xr:uid="{00000000-0005-0000-0000-0000A54C0000}"/>
    <cellStyle name="Normal 45 2 3 3 3 4" xfId="33745" xr:uid="{00000000-0005-0000-0000-0000A64C0000}"/>
    <cellStyle name="Normal 45 2 3 3 3 5" xfId="18512" xr:uid="{00000000-0005-0000-0000-0000A74C0000}"/>
    <cellStyle name="Normal 45 2 3 3 4" xfId="5063" xr:uid="{00000000-0005-0000-0000-0000A84C0000}"/>
    <cellStyle name="Normal 45 2 3 3 4 2" xfId="15115" xr:uid="{00000000-0005-0000-0000-0000A94C0000}"/>
    <cellStyle name="Normal 45 2 3 3 4 2 2" xfId="45446" xr:uid="{00000000-0005-0000-0000-0000AA4C0000}"/>
    <cellStyle name="Normal 45 2 3 3 4 2 3" xfId="30213" xr:uid="{00000000-0005-0000-0000-0000AB4C0000}"/>
    <cellStyle name="Normal 45 2 3 3 4 3" xfId="10095" xr:uid="{00000000-0005-0000-0000-0000AC4C0000}"/>
    <cellStyle name="Normal 45 2 3 3 4 3 2" xfId="40429" xr:uid="{00000000-0005-0000-0000-0000AD4C0000}"/>
    <cellStyle name="Normal 45 2 3 3 4 3 3" xfId="25196" xr:uid="{00000000-0005-0000-0000-0000AE4C0000}"/>
    <cellStyle name="Normal 45 2 3 3 4 4" xfId="35416" xr:uid="{00000000-0005-0000-0000-0000AF4C0000}"/>
    <cellStyle name="Normal 45 2 3 3 4 5" xfId="20183" xr:uid="{00000000-0005-0000-0000-0000B04C0000}"/>
    <cellStyle name="Normal 45 2 3 3 5" xfId="11773" xr:uid="{00000000-0005-0000-0000-0000B14C0000}"/>
    <cellStyle name="Normal 45 2 3 3 5 2" xfId="42104" xr:uid="{00000000-0005-0000-0000-0000B24C0000}"/>
    <cellStyle name="Normal 45 2 3 3 5 3" xfId="26871" xr:uid="{00000000-0005-0000-0000-0000B34C0000}"/>
    <cellStyle name="Normal 45 2 3 3 6" xfId="6752" xr:uid="{00000000-0005-0000-0000-0000B44C0000}"/>
    <cellStyle name="Normal 45 2 3 3 6 2" xfId="37087" xr:uid="{00000000-0005-0000-0000-0000B54C0000}"/>
    <cellStyle name="Normal 45 2 3 3 6 3" xfId="21854" xr:uid="{00000000-0005-0000-0000-0000B64C0000}"/>
    <cellStyle name="Normal 45 2 3 3 7" xfId="32075" xr:uid="{00000000-0005-0000-0000-0000B74C0000}"/>
    <cellStyle name="Normal 45 2 3 3 8" xfId="16841" xr:uid="{00000000-0005-0000-0000-0000B84C0000}"/>
    <cellStyle name="Normal 45 2 3 4" xfId="2099" xr:uid="{00000000-0005-0000-0000-0000B94C0000}"/>
    <cellStyle name="Normal 45 2 3 4 2" xfId="3789" xr:uid="{00000000-0005-0000-0000-0000BA4C0000}"/>
    <cellStyle name="Normal 45 2 3 4 2 2" xfId="13862" xr:uid="{00000000-0005-0000-0000-0000BB4C0000}"/>
    <cellStyle name="Normal 45 2 3 4 2 2 2" xfId="44193" xr:uid="{00000000-0005-0000-0000-0000BC4C0000}"/>
    <cellStyle name="Normal 45 2 3 4 2 2 3" xfId="28960" xr:uid="{00000000-0005-0000-0000-0000BD4C0000}"/>
    <cellStyle name="Normal 45 2 3 4 2 3" xfId="8842" xr:uid="{00000000-0005-0000-0000-0000BE4C0000}"/>
    <cellStyle name="Normal 45 2 3 4 2 3 2" xfId="39176" xr:uid="{00000000-0005-0000-0000-0000BF4C0000}"/>
    <cellStyle name="Normal 45 2 3 4 2 3 3" xfId="23943" xr:uid="{00000000-0005-0000-0000-0000C04C0000}"/>
    <cellStyle name="Normal 45 2 3 4 2 4" xfId="34163" xr:uid="{00000000-0005-0000-0000-0000C14C0000}"/>
    <cellStyle name="Normal 45 2 3 4 2 5" xfId="18930" xr:uid="{00000000-0005-0000-0000-0000C24C0000}"/>
    <cellStyle name="Normal 45 2 3 4 3" xfId="5481" xr:uid="{00000000-0005-0000-0000-0000C34C0000}"/>
    <cellStyle name="Normal 45 2 3 4 3 2" xfId="15533" xr:uid="{00000000-0005-0000-0000-0000C44C0000}"/>
    <cellStyle name="Normal 45 2 3 4 3 2 2" xfId="45864" xr:uid="{00000000-0005-0000-0000-0000C54C0000}"/>
    <cellStyle name="Normal 45 2 3 4 3 2 3" xfId="30631" xr:uid="{00000000-0005-0000-0000-0000C64C0000}"/>
    <cellStyle name="Normal 45 2 3 4 3 3" xfId="10513" xr:uid="{00000000-0005-0000-0000-0000C74C0000}"/>
    <cellStyle name="Normal 45 2 3 4 3 3 2" xfId="40847" xr:uid="{00000000-0005-0000-0000-0000C84C0000}"/>
    <cellStyle name="Normal 45 2 3 4 3 3 3" xfId="25614" xr:uid="{00000000-0005-0000-0000-0000C94C0000}"/>
    <cellStyle name="Normal 45 2 3 4 3 4" xfId="35834" xr:uid="{00000000-0005-0000-0000-0000CA4C0000}"/>
    <cellStyle name="Normal 45 2 3 4 3 5" xfId="20601" xr:uid="{00000000-0005-0000-0000-0000CB4C0000}"/>
    <cellStyle name="Normal 45 2 3 4 4" xfId="12191" xr:uid="{00000000-0005-0000-0000-0000CC4C0000}"/>
    <cellStyle name="Normal 45 2 3 4 4 2" xfId="42522" xr:uid="{00000000-0005-0000-0000-0000CD4C0000}"/>
    <cellStyle name="Normal 45 2 3 4 4 3" xfId="27289" xr:uid="{00000000-0005-0000-0000-0000CE4C0000}"/>
    <cellStyle name="Normal 45 2 3 4 5" xfId="7170" xr:uid="{00000000-0005-0000-0000-0000CF4C0000}"/>
    <cellStyle name="Normal 45 2 3 4 5 2" xfId="37505" xr:uid="{00000000-0005-0000-0000-0000D04C0000}"/>
    <cellStyle name="Normal 45 2 3 4 5 3" xfId="22272" xr:uid="{00000000-0005-0000-0000-0000D14C0000}"/>
    <cellStyle name="Normal 45 2 3 4 6" xfId="32493" xr:uid="{00000000-0005-0000-0000-0000D24C0000}"/>
    <cellStyle name="Normal 45 2 3 4 7" xfId="17259" xr:uid="{00000000-0005-0000-0000-0000D34C0000}"/>
    <cellStyle name="Normal 45 2 3 5" xfId="2952" xr:uid="{00000000-0005-0000-0000-0000D44C0000}"/>
    <cellStyle name="Normal 45 2 3 5 2" xfId="13026" xr:uid="{00000000-0005-0000-0000-0000D54C0000}"/>
    <cellStyle name="Normal 45 2 3 5 2 2" xfId="43357" xr:uid="{00000000-0005-0000-0000-0000D64C0000}"/>
    <cellStyle name="Normal 45 2 3 5 2 3" xfId="28124" xr:uid="{00000000-0005-0000-0000-0000D74C0000}"/>
    <cellStyle name="Normal 45 2 3 5 3" xfId="8006" xr:uid="{00000000-0005-0000-0000-0000D84C0000}"/>
    <cellStyle name="Normal 45 2 3 5 3 2" xfId="38340" xr:uid="{00000000-0005-0000-0000-0000D94C0000}"/>
    <cellStyle name="Normal 45 2 3 5 3 3" xfId="23107" xr:uid="{00000000-0005-0000-0000-0000DA4C0000}"/>
    <cellStyle name="Normal 45 2 3 5 4" xfId="33327" xr:uid="{00000000-0005-0000-0000-0000DB4C0000}"/>
    <cellStyle name="Normal 45 2 3 5 5" xfId="18094" xr:uid="{00000000-0005-0000-0000-0000DC4C0000}"/>
    <cellStyle name="Normal 45 2 3 6" xfId="4645" xr:uid="{00000000-0005-0000-0000-0000DD4C0000}"/>
    <cellStyle name="Normal 45 2 3 6 2" xfId="14697" xr:uid="{00000000-0005-0000-0000-0000DE4C0000}"/>
    <cellStyle name="Normal 45 2 3 6 2 2" xfId="45028" xr:uid="{00000000-0005-0000-0000-0000DF4C0000}"/>
    <cellStyle name="Normal 45 2 3 6 2 3" xfId="29795" xr:uid="{00000000-0005-0000-0000-0000E04C0000}"/>
    <cellStyle name="Normal 45 2 3 6 3" xfId="9677" xr:uid="{00000000-0005-0000-0000-0000E14C0000}"/>
    <cellStyle name="Normal 45 2 3 6 3 2" xfId="40011" xr:uid="{00000000-0005-0000-0000-0000E24C0000}"/>
    <cellStyle name="Normal 45 2 3 6 3 3" xfId="24778" xr:uid="{00000000-0005-0000-0000-0000E34C0000}"/>
    <cellStyle name="Normal 45 2 3 6 4" xfId="34998" xr:uid="{00000000-0005-0000-0000-0000E44C0000}"/>
    <cellStyle name="Normal 45 2 3 6 5" xfId="19765" xr:uid="{00000000-0005-0000-0000-0000E54C0000}"/>
    <cellStyle name="Normal 45 2 3 7" xfId="11355" xr:uid="{00000000-0005-0000-0000-0000E64C0000}"/>
    <cellStyle name="Normal 45 2 3 7 2" xfId="41686" xr:uid="{00000000-0005-0000-0000-0000E74C0000}"/>
    <cellStyle name="Normal 45 2 3 7 3" xfId="26453" xr:uid="{00000000-0005-0000-0000-0000E84C0000}"/>
    <cellStyle name="Normal 45 2 3 8" xfId="6334" xr:uid="{00000000-0005-0000-0000-0000E94C0000}"/>
    <cellStyle name="Normal 45 2 3 8 2" xfId="36669" xr:uid="{00000000-0005-0000-0000-0000EA4C0000}"/>
    <cellStyle name="Normal 45 2 3 8 3" xfId="21436" xr:uid="{00000000-0005-0000-0000-0000EB4C0000}"/>
    <cellStyle name="Normal 45 2 3 9" xfId="31658" xr:uid="{00000000-0005-0000-0000-0000EC4C0000}"/>
    <cellStyle name="Normal 45 2 4" xfId="1359" xr:uid="{00000000-0005-0000-0000-0000ED4C0000}"/>
    <cellStyle name="Normal 45 2 4 2" xfId="1782" xr:uid="{00000000-0005-0000-0000-0000EE4C0000}"/>
    <cellStyle name="Normal 45 2 4 2 2" xfId="2621" xr:uid="{00000000-0005-0000-0000-0000EF4C0000}"/>
    <cellStyle name="Normal 45 2 4 2 2 2" xfId="4311" xr:uid="{00000000-0005-0000-0000-0000F04C0000}"/>
    <cellStyle name="Normal 45 2 4 2 2 2 2" xfId="14384" xr:uid="{00000000-0005-0000-0000-0000F14C0000}"/>
    <cellStyle name="Normal 45 2 4 2 2 2 2 2" xfId="44715" xr:uid="{00000000-0005-0000-0000-0000F24C0000}"/>
    <cellStyle name="Normal 45 2 4 2 2 2 2 3" xfId="29482" xr:uid="{00000000-0005-0000-0000-0000F34C0000}"/>
    <cellStyle name="Normal 45 2 4 2 2 2 3" xfId="9364" xr:uid="{00000000-0005-0000-0000-0000F44C0000}"/>
    <cellStyle name="Normal 45 2 4 2 2 2 3 2" xfId="39698" xr:uid="{00000000-0005-0000-0000-0000F54C0000}"/>
    <cellStyle name="Normal 45 2 4 2 2 2 3 3" xfId="24465" xr:uid="{00000000-0005-0000-0000-0000F64C0000}"/>
    <cellStyle name="Normal 45 2 4 2 2 2 4" xfId="34685" xr:uid="{00000000-0005-0000-0000-0000F74C0000}"/>
    <cellStyle name="Normal 45 2 4 2 2 2 5" xfId="19452" xr:uid="{00000000-0005-0000-0000-0000F84C0000}"/>
    <cellStyle name="Normal 45 2 4 2 2 3" xfId="6003" xr:uid="{00000000-0005-0000-0000-0000F94C0000}"/>
    <cellStyle name="Normal 45 2 4 2 2 3 2" xfId="16055" xr:uid="{00000000-0005-0000-0000-0000FA4C0000}"/>
    <cellStyle name="Normal 45 2 4 2 2 3 2 2" xfId="46386" xr:uid="{00000000-0005-0000-0000-0000FB4C0000}"/>
    <cellStyle name="Normal 45 2 4 2 2 3 2 3" xfId="31153" xr:uid="{00000000-0005-0000-0000-0000FC4C0000}"/>
    <cellStyle name="Normal 45 2 4 2 2 3 3" xfId="11035" xr:uid="{00000000-0005-0000-0000-0000FD4C0000}"/>
    <cellStyle name="Normal 45 2 4 2 2 3 3 2" xfId="41369" xr:uid="{00000000-0005-0000-0000-0000FE4C0000}"/>
    <cellStyle name="Normal 45 2 4 2 2 3 3 3" xfId="26136" xr:uid="{00000000-0005-0000-0000-0000FF4C0000}"/>
    <cellStyle name="Normal 45 2 4 2 2 3 4" xfId="36356" xr:uid="{00000000-0005-0000-0000-0000004D0000}"/>
    <cellStyle name="Normal 45 2 4 2 2 3 5" xfId="21123" xr:uid="{00000000-0005-0000-0000-0000014D0000}"/>
    <cellStyle name="Normal 45 2 4 2 2 4" xfId="12713" xr:uid="{00000000-0005-0000-0000-0000024D0000}"/>
    <cellStyle name="Normal 45 2 4 2 2 4 2" xfId="43044" xr:uid="{00000000-0005-0000-0000-0000034D0000}"/>
    <cellStyle name="Normal 45 2 4 2 2 4 3" xfId="27811" xr:uid="{00000000-0005-0000-0000-0000044D0000}"/>
    <cellStyle name="Normal 45 2 4 2 2 5" xfId="7692" xr:uid="{00000000-0005-0000-0000-0000054D0000}"/>
    <cellStyle name="Normal 45 2 4 2 2 5 2" xfId="38027" xr:uid="{00000000-0005-0000-0000-0000064D0000}"/>
    <cellStyle name="Normal 45 2 4 2 2 5 3" xfId="22794" xr:uid="{00000000-0005-0000-0000-0000074D0000}"/>
    <cellStyle name="Normal 45 2 4 2 2 6" xfId="33015" xr:uid="{00000000-0005-0000-0000-0000084D0000}"/>
    <cellStyle name="Normal 45 2 4 2 2 7" xfId="17781" xr:uid="{00000000-0005-0000-0000-0000094D0000}"/>
    <cellStyle name="Normal 45 2 4 2 3" xfId="3474" xr:uid="{00000000-0005-0000-0000-00000A4D0000}"/>
    <cellStyle name="Normal 45 2 4 2 3 2" xfId="13548" xr:uid="{00000000-0005-0000-0000-00000B4D0000}"/>
    <cellStyle name="Normal 45 2 4 2 3 2 2" xfId="43879" xr:uid="{00000000-0005-0000-0000-00000C4D0000}"/>
    <cellStyle name="Normal 45 2 4 2 3 2 3" xfId="28646" xr:uid="{00000000-0005-0000-0000-00000D4D0000}"/>
    <cellStyle name="Normal 45 2 4 2 3 3" xfId="8528" xr:uid="{00000000-0005-0000-0000-00000E4D0000}"/>
    <cellStyle name="Normal 45 2 4 2 3 3 2" xfId="38862" xr:uid="{00000000-0005-0000-0000-00000F4D0000}"/>
    <cellStyle name="Normal 45 2 4 2 3 3 3" xfId="23629" xr:uid="{00000000-0005-0000-0000-0000104D0000}"/>
    <cellStyle name="Normal 45 2 4 2 3 4" xfId="33849" xr:uid="{00000000-0005-0000-0000-0000114D0000}"/>
    <cellStyle name="Normal 45 2 4 2 3 5" xfId="18616" xr:uid="{00000000-0005-0000-0000-0000124D0000}"/>
    <cellStyle name="Normal 45 2 4 2 4" xfId="5167" xr:uid="{00000000-0005-0000-0000-0000134D0000}"/>
    <cellStyle name="Normal 45 2 4 2 4 2" xfId="15219" xr:uid="{00000000-0005-0000-0000-0000144D0000}"/>
    <cellStyle name="Normal 45 2 4 2 4 2 2" xfId="45550" xr:uid="{00000000-0005-0000-0000-0000154D0000}"/>
    <cellStyle name="Normal 45 2 4 2 4 2 3" xfId="30317" xr:uid="{00000000-0005-0000-0000-0000164D0000}"/>
    <cellStyle name="Normal 45 2 4 2 4 3" xfId="10199" xr:uid="{00000000-0005-0000-0000-0000174D0000}"/>
    <cellStyle name="Normal 45 2 4 2 4 3 2" xfId="40533" xr:uid="{00000000-0005-0000-0000-0000184D0000}"/>
    <cellStyle name="Normal 45 2 4 2 4 3 3" xfId="25300" xr:uid="{00000000-0005-0000-0000-0000194D0000}"/>
    <cellStyle name="Normal 45 2 4 2 4 4" xfId="35520" xr:uid="{00000000-0005-0000-0000-00001A4D0000}"/>
    <cellStyle name="Normal 45 2 4 2 4 5" xfId="20287" xr:uid="{00000000-0005-0000-0000-00001B4D0000}"/>
    <cellStyle name="Normal 45 2 4 2 5" xfId="11877" xr:uid="{00000000-0005-0000-0000-00001C4D0000}"/>
    <cellStyle name="Normal 45 2 4 2 5 2" xfId="42208" xr:uid="{00000000-0005-0000-0000-00001D4D0000}"/>
    <cellStyle name="Normal 45 2 4 2 5 3" xfId="26975" xr:uid="{00000000-0005-0000-0000-00001E4D0000}"/>
    <cellStyle name="Normal 45 2 4 2 6" xfId="6856" xr:uid="{00000000-0005-0000-0000-00001F4D0000}"/>
    <cellStyle name="Normal 45 2 4 2 6 2" xfId="37191" xr:uid="{00000000-0005-0000-0000-0000204D0000}"/>
    <cellStyle name="Normal 45 2 4 2 6 3" xfId="21958" xr:uid="{00000000-0005-0000-0000-0000214D0000}"/>
    <cellStyle name="Normal 45 2 4 2 7" xfId="32179" xr:uid="{00000000-0005-0000-0000-0000224D0000}"/>
    <cellStyle name="Normal 45 2 4 2 8" xfId="16945" xr:uid="{00000000-0005-0000-0000-0000234D0000}"/>
    <cellStyle name="Normal 45 2 4 3" xfId="2203" xr:uid="{00000000-0005-0000-0000-0000244D0000}"/>
    <cellStyle name="Normal 45 2 4 3 2" xfId="3893" xr:uid="{00000000-0005-0000-0000-0000254D0000}"/>
    <cellStyle name="Normal 45 2 4 3 2 2" xfId="13966" xr:uid="{00000000-0005-0000-0000-0000264D0000}"/>
    <cellStyle name="Normal 45 2 4 3 2 2 2" xfId="44297" xr:uid="{00000000-0005-0000-0000-0000274D0000}"/>
    <cellStyle name="Normal 45 2 4 3 2 2 3" xfId="29064" xr:uid="{00000000-0005-0000-0000-0000284D0000}"/>
    <cellStyle name="Normal 45 2 4 3 2 3" xfId="8946" xr:uid="{00000000-0005-0000-0000-0000294D0000}"/>
    <cellStyle name="Normal 45 2 4 3 2 3 2" xfId="39280" xr:uid="{00000000-0005-0000-0000-00002A4D0000}"/>
    <cellStyle name="Normal 45 2 4 3 2 3 3" xfId="24047" xr:uid="{00000000-0005-0000-0000-00002B4D0000}"/>
    <cellStyle name="Normal 45 2 4 3 2 4" xfId="34267" xr:uid="{00000000-0005-0000-0000-00002C4D0000}"/>
    <cellStyle name="Normal 45 2 4 3 2 5" xfId="19034" xr:uid="{00000000-0005-0000-0000-00002D4D0000}"/>
    <cellStyle name="Normal 45 2 4 3 3" xfId="5585" xr:uid="{00000000-0005-0000-0000-00002E4D0000}"/>
    <cellStyle name="Normal 45 2 4 3 3 2" xfId="15637" xr:uid="{00000000-0005-0000-0000-00002F4D0000}"/>
    <cellStyle name="Normal 45 2 4 3 3 2 2" xfId="45968" xr:uid="{00000000-0005-0000-0000-0000304D0000}"/>
    <cellStyle name="Normal 45 2 4 3 3 2 3" xfId="30735" xr:uid="{00000000-0005-0000-0000-0000314D0000}"/>
    <cellStyle name="Normal 45 2 4 3 3 3" xfId="10617" xr:uid="{00000000-0005-0000-0000-0000324D0000}"/>
    <cellStyle name="Normal 45 2 4 3 3 3 2" xfId="40951" xr:uid="{00000000-0005-0000-0000-0000334D0000}"/>
    <cellStyle name="Normal 45 2 4 3 3 3 3" xfId="25718" xr:uid="{00000000-0005-0000-0000-0000344D0000}"/>
    <cellStyle name="Normal 45 2 4 3 3 4" xfId="35938" xr:uid="{00000000-0005-0000-0000-0000354D0000}"/>
    <cellStyle name="Normal 45 2 4 3 3 5" xfId="20705" xr:uid="{00000000-0005-0000-0000-0000364D0000}"/>
    <cellStyle name="Normal 45 2 4 3 4" xfId="12295" xr:uid="{00000000-0005-0000-0000-0000374D0000}"/>
    <cellStyle name="Normal 45 2 4 3 4 2" xfId="42626" xr:uid="{00000000-0005-0000-0000-0000384D0000}"/>
    <cellStyle name="Normal 45 2 4 3 4 3" xfId="27393" xr:uid="{00000000-0005-0000-0000-0000394D0000}"/>
    <cellStyle name="Normal 45 2 4 3 5" xfId="7274" xr:uid="{00000000-0005-0000-0000-00003A4D0000}"/>
    <cellStyle name="Normal 45 2 4 3 5 2" xfId="37609" xr:uid="{00000000-0005-0000-0000-00003B4D0000}"/>
    <cellStyle name="Normal 45 2 4 3 5 3" xfId="22376" xr:uid="{00000000-0005-0000-0000-00003C4D0000}"/>
    <cellStyle name="Normal 45 2 4 3 6" xfId="32597" xr:uid="{00000000-0005-0000-0000-00003D4D0000}"/>
    <cellStyle name="Normal 45 2 4 3 7" xfId="17363" xr:uid="{00000000-0005-0000-0000-00003E4D0000}"/>
    <cellStyle name="Normal 45 2 4 4" xfId="3056" xr:uid="{00000000-0005-0000-0000-00003F4D0000}"/>
    <cellStyle name="Normal 45 2 4 4 2" xfId="13130" xr:uid="{00000000-0005-0000-0000-0000404D0000}"/>
    <cellStyle name="Normal 45 2 4 4 2 2" xfId="43461" xr:uid="{00000000-0005-0000-0000-0000414D0000}"/>
    <cellStyle name="Normal 45 2 4 4 2 3" xfId="28228" xr:uid="{00000000-0005-0000-0000-0000424D0000}"/>
    <cellStyle name="Normal 45 2 4 4 3" xfId="8110" xr:uid="{00000000-0005-0000-0000-0000434D0000}"/>
    <cellStyle name="Normal 45 2 4 4 3 2" xfId="38444" xr:uid="{00000000-0005-0000-0000-0000444D0000}"/>
    <cellStyle name="Normal 45 2 4 4 3 3" xfId="23211" xr:uid="{00000000-0005-0000-0000-0000454D0000}"/>
    <cellStyle name="Normal 45 2 4 4 4" xfId="33431" xr:uid="{00000000-0005-0000-0000-0000464D0000}"/>
    <cellStyle name="Normal 45 2 4 4 5" xfId="18198" xr:uid="{00000000-0005-0000-0000-0000474D0000}"/>
    <cellStyle name="Normal 45 2 4 5" xfId="4749" xr:uid="{00000000-0005-0000-0000-0000484D0000}"/>
    <cellStyle name="Normal 45 2 4 5 2" xfId="14801" xr:uid="{00000000-0005-0000-0000-0000494D0000}"/>
    <cellStyle name="Normal 45 2 4 5 2 2" xfId="45132" xr:uid="{00000000-0005-0000-0000-00004A4D0000}"/>
    <cellStyle name="Normal 45 2 4 5 2 3" xfId="29899" xr:uid="{00000000-0005-0000-0000-00004B4D0000}"/>
    <cellStyle name="Normal 45 2 4 5 3" xfId="9781" xr:uid="{00000000-0005-0000-0000-00004C4D0000}"/>
    <cellStyle name="Normal 45 2 4 5 3 2" xfId="40115" xr:uid="{00000000-0005-0000-0000-00004D4D0000}"/>
    <cellStyle name="Normal 45 2 4 5 3 3" xfId="24882" xr:uid="{00000000-0005-0000-0000-00004E4D0000}"/>
    <cellStyle name="Normal 45 2 4 5 4" xfId="35102" xr:uid="{00000000-0005-0000-0000-00004F4D0000}"/>
    <cellStyle name="Normal 45 2 4 5 5" xfId="19869" xr:uid="{00000000-0005-0000-0000-0000504D0000}"/>
    <cellStyle name="Normal 45 2 4 6" xfId="11459" xr:uid="{00000000-0005-0000-0000-0000514D0000}"/>
    <cellStyle name="Normal 45 2 4 6 2" xfId="41790" xr:uid="{00000000-0005-0000-0000-0000524D0000}"/>
    <cellStyle name="Normal 45 2 4 6 3" xfId="26557" xr:uid="{00000000-0005-0000-0000-0000534D0000}"/>
    <cellStyle name="Normal 45 2 4 7" xfId="6438" xr:uid="{00000000-0005-0000-0000-0000544D0000}"/>
    <cellStyle name="Normal 45 2 4 7 2" xfId="36773" xr:uid="{00000000-0005-0000-0000-0000554D0000}"/>
    <cellStyle name="Normal 45 2 4 7 3" xfId="21540" xr:uid="{00000000-0005-0000-0000-0000564D0000}"/>
    <cellStyle name="Normal 45 2 4 8" xfId="31761" xr:uid="{00000000-0005-0000-0000-0000574D0000}"/>
    <cellStyle name="Normal 45 2 4 9" xfId="16527" xr:uid="{00000000-0005-0000-0000-0000584D0000}"/>
    <cellStyle name="Normal 45 2 5" xfId="1572" xr:uid="{00000000-0005-0000-0000-0000594D0000}"/>
    <cellStyle name="Normal 45 2 5 2" xfId="2413" xr:uid="{00000000-0005-0000-0000-00005A4D0000}"/>
    <cellStyle name="Normal 45 2 5 2 2" xfId="4103" xr:uid="{00000000-0005-0000-0000-00005B4D0000}"/>
    <cellStyle name="Normal 45 2 5 2 2 2" xfId="14176" xr:uid="{00000000-0005-0000-0000-00005C4D0000}"/>
    <cellStyle name="Normal 45 2 5 2 2 2 2" xfId="44507" xr:uid="{00000000-0005-0000-0000-00005D4D0000}"/>
    <cellStyle name="Normal 45 2 5 2 2 2 3" xfId="29274" xr:uid="{00000000-0005-0000-0000-00005E4D0000}"/>
    <cellStyle name="Normal 45 2 5 2 2 3" xfId="9156" xr:uid="{00000000-0005-0000-0000-00005F4D0000}"/>
    <cellStyle name="Normal 45 2 5 2 2 3 2" xfId="39490" xr:uid="{00000000-0005-0000-0000-0000604D0000}"/>
    <cellStyle name="Normal 45 2 5 2 2 3 3" xfId="24257" xr:uid="{00000000-0005-0000-0000-0000614D0000}"/>
    <cellStyle name="Normal 45 2 5 2 2 4" xfId="34477" xr:uid="{00000000-0005-0000-0000-0000624D0000}"/>
    <cellStyle name="Normal 45 2 5 2 2 5" xfId="19244" xr:uid="{00000000-0005-0000-0000-0000634D0000}"/>
    <cellStyle name="Normal 45 2 5 2 3" xfId="5795" xr:uid="{00000000-0005-0000-0000-0000644D0000}"/>
    <cellStyle name="Normal 45 2 5 2 3 2" xfId="15847" xr:uid="{00000000-0005-0000-0000-0000654D0000}"/>
    <cellStyle name="Normal 45 2 5 2 3 2 2" xfId="46178" xr:uid="{00000000-0005-0000-0000-0000664D0000}"/>
    <cellStyle name="Normal 45 2 5 2 3 2 3" xfId="30945" xr:uid="{00000000-0005-0000-0000-0000674D0000}"/>
    <cellStyle name="Normal 45 2 5 2 3 3" xfId="10827" xr:uid="{00000000-0005-0000-0000-0000684D0000}"/>
    <cellStyle name="Normal 45 2 5 2 3 3 2" xfId="41161" xr:uid="{00000000-0005-0000-0000-0000694D0000}"/>
    <cellStyle name="Normal 45 2 5 2 3 3 3" xfId="25928" xr:uid="{00000000-0005-0000-0000-00006A4D0000}"/>
    <cellStyle name="Normal 45 2 5 2 3 4" xfId="36148" xr:uid="{00000000-0005-0000-0000-00006B4D0000}"/>
    <cellStyle name="Normal 45 2 5 2 3 5" xfId="20915" xr:uid="{00000000-0005-0000-0000-00006C4D0000}"/>
    <cellStyle name="Normal 45 2 5 2 4" xfId="12505" xr:uid="{00000000-0005-0000-0000-00006D4D0000}"/>
    <cellStyle name="Normal 45 2 5 2 4 2" xfId="42836" xr:uid="{00000000-0005-0000-0000-00006E4D0000}"/>
    <cellStyle name="Normal 45 2 5 2 4 3" xfId="27603" xr:uid="{00000000-0005-0000-0000-00006F4D0000}"/>
    <cellStyle name="Normal 45 2 5 2 5" xfId="7484" xr:uid="{00000000-0005-0000-0000-0000704D0000}"/>
    <cellStyle name="Normal 45 2 5 2 5 2" xfId="37819" xr:uid="{00000000-0005-0000-0000-0000714D0000}"/>
    <cellStyle name="Normal 45 2 5 2 5 3" xfId="22586" xr:uid="{00000000-0005-0000-0000-0000724D0000}"/>
    <cellStyle name="Normal 45 2 5 2 6" xfId="32807" xr:uid="{00000000-0005-0000-0000-0000734D0000}"/>
    <cellStyle name="Normal 45 2 5 2 7" xfId="17573" xr:uid="{00000000-0005-0000-0000-0000744D0000}"/>
    <cellStyle name="Normal 45 2 5 3" xfId="3266" xr:uid="{00000000-0005-0000-0000-0000754D0000}"/>
    <cellStyle name="Normal 45 2 5 3 2" xfId="13340" xr:uid="{00000000-0005-0000-0000-0000764D0000}"/>
    <cellStyle name="Normal 45 2 5 3 2 2" xfId="43671" xr:uid="{00000000-0005-0000-0000-0000774D0000}"/>
    <cellStyle name="Normal 45 2 5 3 2 3" xfId="28438" xr:uid="{00000000-0005-0000-0000-0000784D0000}"/>
    <cellStyle name="Normal 45 2 5 3 3" xfId="8320" xr:uid="{00000000-0005-0000-0000-0000794D0000}"/>
    <cellStyle name="Normal 45 2 5 3 3 2" xfId="38654" xr:uid="{00000000-0005-0000-0000-00007A4D0000}"/>
    <cellStyle name="Normal 45 2 5 3 3 3" xfId="23421" xr:uid="{00000000-0005-0000-0000-00007B4D0000}"/>
    <cellStyle name="Normal 45 2 5 3 4" xfId="33641" xr:uid="{00000000-0005-0000-0000-00007C4D0000}"/>
    <cellStyle name="Normal 45 2 5 3 5" xfId="18408" xr:uid="{00000000-0005-0000-0000-00007D4D0000}"/>
    <cellStyle name="Normal 45 2 5 4" xfId="4959" xr:uid="{00000000-0005-0000-0000-00007E4D0000}"/>
    <cellStyle name="Normal 45 2 5 4 2" xfId="15011" xr:uid="{00000000-0005-0000-0000-00007F4D0000}"/>
    <cellStyle name="Normal 45 2 5 4 2 2" xfId="45342" xr:uid="{00000000-0005-0000-0000-0000804D0000}"/>
    <cellStyle name="Normal 45 2 5 4 2 3" xfId="30109" xr:uid="{00000000-0005-0000-0000-0000814D0000}"/>
    <cellStyle name="Normal 45 2 5 4 3" xfId="9991" xr:uid="{00000000-0005-0000-0000-0000824D0000}"/>
    <cellStyle name="Normal 45 2 5 4 3 2" xfId="40325" xr:uid="{00000000-0005-0000-0000-0000834D0000}"/>
    <cellStyle name="Normal 45 2 5 4 3 3" xfId="25092" xr:uid="{00000000-0005-0000-0000-0000844D0000}"/>
    <cellStyle name="Normal 45 2 5 4 4" xfId="35312" xr:uid="{00000000-0005-0000-0000-0000854D0000}"/>
    <cellStyle name="Normal 45 2 5 4 5" xfId="20079" xr:uid="{00000000-0005-0000-0000-0000864D0000}"/>
    <cellStyle name="Normal 45 2 5 5" xfId="11669" xr:uid="{00000000-0005-0000-0000-0000874D0000}"/>
    <cellStyle name="Normal 45 2 5 5 2" xfId="42000" xr:uid="{00000000-0005-0000-0000-0000884D0000}"/>
    <cellStyle name="Normal 45 2 5 5 3" xfId="26767" xr:uid="{00000000-0005-0000-0000-0000894D0000}"/>
    <cellStyle name="Normal 45 2 5 6" xfId="6648" xr:uid="{00000000-0005-0000-0000-00008A4D0000}"/>
    <cellStyle name="Normal 45 2 5 6 2" xfId="36983" xr:uid="{00000000-0005-0000-0000-00008B4D0000}"/>
    <cellStyle name="Normal 45 2 5 6 3" xfId="21750" xr:uid="{00000000-0005-0000-0000-00008C4D0000}"/>
    <cellStyle name="Normal 45 2 5 7" xfId="31971" xr:uid="{00000000-0005-0000-0000-00008D4D0000}"/>
    <cellStyle name="Normal 45 2 5 8" xfId="16737" xr:uid="{00000000-0005-0000-0000-00008E4D0000}"/>
    <cellStyle name="Normal 45 2 6" xfId="1993" xr:uid="{00000000-0005-0000-0000-00008F4D0000}"/>
    <cellStyle name="Normal 45 2 6 2" xfId="3685" xr:uid="{00000000-0005-0000-0000-0000904D0000}"/>
    <cellStyle name="Normal 45 2 6 2 2" xfId="13758" xr:uid="{00000000-0005-0000-0000-0000914D0000}"/>
    <cellStyle name="Normal 45 2 6 2 2 2" xfId="44089" xr:uid="{00000000-0005-0000-0000-0000924D0000}"/>
    <cellStyle name="Normal 45 2 6 2 2 3" xfId="28856" xr:uid="{00000000-0005-0000-0000-0000934D0000}"/>
    <cellStyle name="Normal 45 2 6 2 3" xfId="8738" xr:uid="{00000000-0005-0000-0000-0000944D0000}"/>
    <cellStyle name="Normal 45 2 6 2 3 2" xfId="39072" xr:uid="{00000000-0005-0000-0000-0000954D0000}"/>
    <cellStyle name="Normal 45 2 6 2 3 3" xfId="23839" xr:uid="{00000000-0005-0000-0000-0000964D0000}"/>
    <cellStyle name="Normal 45 2 6 2 4" xfId="34059" xr:uid="{00000000-0005-0000-0000-0000974D0000}"/>
    <cellStyle name="Normal 45 2 6 2 5" xfId="18826" xr:uid="{00000000-0005-0000-0000-0000984D0000}"/>
    <cellStyle name="Normal 45 2 6 3" xfId="5377" xr:uid="{00000000-0005-0000-0000-0000994D0000}"/>
    <cellStyle name="Normal 45 2 6 3 2" xfId="15429" xr:uid="{00000000-0005-0000-0000-00009A4D0000}"/>
    <cellStyle name="Normal 45 2 6 3 2 2" xfId="45760" xr:uid="{00000000-0005-0000-0000-00009B4D0000}"/>
    <cellStyle name="Normal 45 2 6 3 2 3" xfId="30527" xr:uid="{00000000-0005-0000-0000-00009C4D0000}"/>
    <cellStyle name="Normal 45 2 6 3 3" xfId="10409" xr:uid="{00000000-0005-0000-0000-00009D4D0000}"/>
    <cellStyle name="Normal 45 2 6 3 3 2" xfId="40743" xr:uid="{00000000-0005-0000-0000-00009E4D0000}"/>
    <cellStyle name="Normal 45 2 6 3 3 3" xfId="25510" xr:uid="{00000000-0005-0000-0000-00009F4D0000}"/>
    <cellStyle name="Normal 45 2 6 3 4" xfId="35730" xr:uid="{00000000-0005-0000-0000-0000A04D0000}"/>
    <cellStyle name="Normal 45 2 6 3 5" xfId="20497" xr:uid="{00000000-0005-0000-0000-0000A14D0000}"/>
    <cellStyle name="Normal 45 2 6 4" xfId="12087" xr:uid="{00000000-0005-0000-0000-0000A24D0000}"/>
    <cellStyle name="Normal 45 2 6 4 2" xfId="42418" xr:uid="{00000000-0005-0000-0000-0000A34D0000}"/>
    <cellStyle name="Normal 45 2 6 4 3" xfId="27185" xr:uid="{00000000-0005-0000-0000-0000A44D0000}"/>
    <cellStyle name="Normal 45 2 6 5" xfId="7066" xr:uid="{00000000-0005-0000-0000-0000A54D0000}"/>
    <cellStyle name="Normal 45 2 6 5 2" xfId="37401" xr:uid="{00000000-0005-0000-0000-0000A64D0000}"/>
    <cellStyle name="Normal 45 2 6 5 3" xfId="22168" xr:uid="{00000000-0005-0000-0000-0000A74D0000}"/>
    <cellStyle name="Normal 45 2 6 6" xfId="32389" xr:uid="{00000000-0005-0000-0000-0000A84D0000}"/>
    <cellStyle name="Normal 45 2 6 7" xfId="17155" xr:uid="{00000000-0005-0000-0000-0000A94D0000}"/>
    <cellStyle name="Normal 45 2 7" xfId="2844" xr:uid="{00000000-0005-0000-0000-0000AA4D0000}"/>
    <cellStyle name="Normal 45 2 7 2" xfId="12922" xr:uid="{00000000-0005-0000-0000-0000AB4D0000}"/>
    <cellStyle name="Normal 45 2 7 2 2" xfId="43253" xr:uid="{00000000-0005-0000-0000-0000AC4D0000}"/>
    <cellStyle name="Normal 45 2 7 2 3" xfId="28020" xr:uid="{00000000-0005-0000-0000-0000AD4D0000}"/>
    <cellStyle name="Normal 45 2 7 3" xfId="7902" xr:uid="{00000000-0005-0000-0000-0000AE4D0000}"/>
    <cellStyle name="Normal 45 2 7 3 2" xfId="38236" xr:uid="{00000000-0005-0000-0000-0000AF4D0000}"/>
    <cellStyle name="Normal 45 2 7 3 3" xfId="23003" xr:uid="{00000000-0005-0000-0000-0000B04D0000}"/>
    <cellStyle name="Normal 45 2 7 4" xfId="33223" xr:uid="{00000000-0005-0000-0000-0000B14D0000}"/>
    <cellStyle name="Normal 45 2 7 5" xfId="17990" xr:uid="{00000000-0005-0000-0000-0000B24D0000}"/>
    <cellStyle name="Normal 45 2 8" xfId="4538" xr:uid="{00000000-0005-0000-0000-0000B34D0000}"/>
    <cellStyle name="Normal 45 2 8 2" xfId="14593" xr:uid="{00000000-0005-0000-0000-0000B44D0000}"/>
    <cellStyle name="Normal 45 2 8 2 2" xfId="44924" xr:uid="{00000000-0005-0000-0000-0000B54D0000}"/>
    <cellStyle name="Normal 45 2 8 2 3" xfId="29691" xr:uid="{00000000-0005-0000-0000-0000B64D0000}"/>
    <cellStyle name="Normal 45 2 8 3" xfId="9573" xr:uid="{00000000-0005-0000-0000-0000B74D0000}"/>
    <cellStyle name="Normal 45 2 8 3 2" xfId="39907" xr:uid="{00000000-0005-0000-0000-0000B84D0000}"/>
    <cellStyle name="Normal 45 2 8 3 3" xfId="24674" xr:uid="{00000000-0005-0000-0000-0000B94D0000}"/>
    <cellStyle name="Normal 45 2 8 4" xfId="34894" xr:uid="{00000000-0005-0000-0000-0000BA4D0000}"/>
    <cellStyle name="Normal 45 2 8 5" xfId="19661" xr:uid="{00000000-0005-0000-0000-0000BB4D0000}"/>
    <cellStyle name="Normal 45 2 9" xfId="11249" xr:uid="{00000000-0005-0000-0000-0000BC4D0000}"/>
    <cellStyle name="Normal 45 2 9 2" xfId="41582" xr:uid="{00000000-0005-0000-0000-0000BD4D0000}"/>
    <cellStyle name="Normal 45 2 9 3" xfId="26349" xr:uid="{00000000-0005-0000-0000-0000BE4D0000}"/>
    <cellStyle name="Normal 46" xfId="359" xr:uid="{00000000-0005-0000-0000-0000BF4D0000}"/>
    <cellStyle name="Normal 46 2" xfId="866" xr:uid="{00000000-0005-0000-0000-0000C04D0000}"/>
    <cellStyle name="Normal 46 2 10" xfId="6229" xr:uid="{00000000-0005-0000-0000-0000C14D0000}"/>
    <cellStyle name="Normal 46 2 10 2" xfId="36566" xr:uid="{00000000-0005-0000-0000-0000C24D0000}"/>
    <cellStyle name="Normal 46 2 10 3" xfId="21333" xr:uid="{00000000-0005-0000-0000-0000C34D0000}"/>
    <cellStyle name="Normal 46 2 11" xfId="31557" xr:uid="{00000000-0005-0000-0000-0000C44D0000}"/>
    <cellStyle name="Normal 46 2 12" xfId="16318" xr:uid="{00000000-0005-0000-0000-0000C54D0000}"/>
    <cellStyle name="Normal 46 2 2" xfId="1193" xr:uid="{00000000-0005-0000-0000-0000C64D0000}"/>
    <cellStyle name="Normal 46 2 2 10" xfId="31609" xr:uid="{00000000-0005-0000-0000-0000C74D0000}"/>
    <cellStyle name="Normal 46 2 2 11" xfId="16372" xr:uid="{00000000-0005-0000-0000-0000C84D0000}"/>
    <cellStyle name="Normal 46 2 2 2" xfId="1301" xr:uid="{00000000-0005-0000-0000-0000C94D0000}"/>
    <cellStyle name="Normal 46 2 2 2 10" xfId="16476" xr:uid="{00000000-0005-0000-0000-0000CA4D0000}"/>
    <cellStyle name="Normal 46 2 2 2 2" xfId="1518" xr:uid="{00000000-0005-0000-0000-0000CB4D0000}"/>
    <cellStyle name="Normal 46 2 2 2 2 2" xfId="1939" xr:uid="{00000000-0005-0000-0000-0000CC4D0000}"/>
    <cellStyle name="Normal 46 2 2 2 2 2 2" xfId="2778" xr:uid="{00000000-0005-0000-0000-0000CD4D0000}"/>
    <cellStyle name="Normal 46 2 2 2 2 2 2 2" xfId="4468" xr:uid="{00000000-0005-0000-0000-0000CE4D0000}"/>
    <cellStyle name="Normal 46 2 2 2 2 2 2 2 2" xfId="14541" xr:uid="{00000000-0005-0000-0000-0000CF4D0000}"/>
    <cellStyle name="Normal 46 2 2 2 2 2 2 2 2 2" xfId="44872" xr:uid="{00000000-0005-0000-0000-0000D04D0000}"/>
    <cellStyle name="Normal 46 2 2 2 2 2 2 2 2 3" xfId="29639" xr:uid="{00000000-0005-0000-0000-0000D14D0000}"/>
    <cellStyle name="Normal 46 2 2 2 2 2 2 2 3" xfId="9521" xr:uid="{00000000-0005-0000-0000-0000D24D0000}"/>
    <cellStyle name="Normal 46 2 2 2 2 2 2 2 3 2" xfId="39855" xr:uid="{00000000-0005-0000-0000-0000D34D0000}"/>
    <cellStyle name="Normal 46 2 2 2 2 2 2 2 3 3" xfId="24622" xr:uid="{00000000-0005-0000-0000-0000D44D0000}"/>
    <cellStyle name="Normal 46 2 2 2 2 2 2 2 4" xfId="34842" xr:uid="{00000000-0005-0000-0000-0000D54D0000}"/>
    <cellStyle name="Normal 46 2 2 2 2 2 2 2 5" xfId="19609" xr:uid="{00000000-0005-0000-0000-0000D64D0000}"/>
    <cellStyle name="Normal 46 2 2 2 2 2 2 3" xfId="6160" xr:uid="{00000000-0005-0000-0000-0000D74D0000}"/>
    <cellStyle name="Normal 46 2 2 2 2 2 2 3 2" xfId="16212" xr:uid="{00000000-0005-0000-0000-0000D84D0000}"/>
    <cellStyle name="Normal 46 2 2 2 2 2 2 3 2 2" xfId="46543" xr:uid="{00000000-0005-0000-0000-0000D94D0000}"/>
    <cellStyle name="Normal 46 2 2 2 2 2 2 3 2 3" xfId="31310" xr:uid="{00000000-0005-0000-0000-0000DA4D0000}"/>
    <cellStyle name="Normal 46 2 2 2 2 2 2 3 3" xfId="11192" xr:uid="{00000000-0005-0000-0000-0000DB4D0000}"/>
    <cellStyle name="Normal 46 2 2 2 2 2 2 3 3 2" xfId="41526" xr:uid="{00000000-0005-0000-0000-0000DC4D0000}"/>
    <cellStyle name="Normal 46 2 2 2 2 2 2 3 3 3" xfId="26293" xr:uid="{00000000-0005-0000-0000-0000DD4D0000}"/>
    <cellStyle name="Normal 46 2 2 2 2 2 2 3 4" xfId="36513" xr:uid="{00000000-0005-0000-0000-0000DE4D0000}"/>
    <cellStyle name="Normal 46 2 2 2 2 2 2 3 5" xfId="21280" xr:uid="{00000000-0005-0000-0000-0000DF4D0000}"/>
    <cellStyle name="Normal 46 2 2 2 2 2 2 4" xfId="12870" xr:uid="{00000000-0005-0000-0000-0000E04D0000}"/>
    <cellStyle name="Normal 46 2 2 2 2 2 2 4 2" xfId="43201" xr:uid="{00000000-0005-0000-0000-0000E14D0000}"/>
    <cellStyle name="Normal 46 2 2 2 2 2 2 4 3" xfId="27968" xr:uid="{00000000-0005-0000-0000-0000E24D0000}"/>
    <cellStyle name="Normal 46 2 2 2 2 2 2 5" xfId="7849" xr:uid="{00000000-0005-0000-0000-0000E34D0000}"/>
    <cellStyle name="Normal 46 2 2 2 2 2 2 5 2" xfId="38184" xr:uid="{00000000-0005-0000-0000-0000E44D0000}"/>
    <cellStyle name="Normal 46 2 2 2 2 2 2 5 3" xfId="22951" xr:uid="{00000000-0005-0000-0000-0000E54D0000}"/>
    <cellStyle name="Normal 46 2 2 2 2 2 2 6" xfId="33172" xr:uid="{00000000-0005-0000-0000-0000E64D0000}"/>
    <cellStyle name="Normal 46 2 2 2 2 2 2 7" xfId="17938" xr:uid="{00000000-0005-0000-0000-0000E74D0000}"/>
    <cellStyle name="Normal 46 2 2 2 2 2 3" xfId="3631" xr:uid="{00000000-0005-0000-0000-0000E84D0000}"/>
    <cellStyle name="Normal 46 2 2 2 2 2 3 2" xfId="13705" xr:uid="{00000000-0005-0000-0000-0000E94D0000}"/>
    <cellStyle name="Normal 46 2 2 2 2 2 3 2 2" xfId="44036" xr:uid="{00000000-0005-0000-0000-0000EA4D0000}"/>
    <cellStyle name="Normal 46 2 2 2 2 2 3 2 3" xfId="28803" xr:uid="{00000000-0005-0000-0000-0000EB4D0000}"/>
    <cellStyle name="Normal 46 2 2 2 2 2 3 3" xfId="8685" xr:uid="{00000000-0005-0000-0000-0000EC4D0000}"/>
    <cellStyle name="Normal 46 2 2 2 2 2 3 3 2" xfId="39019" xr:uid="{00000000-0005-0000-0000-0000ED4D0000}"/>
    <cellStyle name="Normal 46 2 2 2 2 2 3 3 3" xfId="23786" xr:uid="{00000000-0005-0000-0000-0000EE4D0000}"/>
    <cellStyle name="Normal 46 2 2 2 2 2 3 4" xfId="34006" xr:uid="{00000000-0005-0000-0000-0000EF4D0000}"/>
    <cellStyle name="Normal 46 2 2 2 2 2 3 5" xfId="18773" xr:uid="{00000000-0005-0000-0000-0000F04D0000}"/>
    <cellStyle name="Normal 46 2 2 2 2 2 4" xfId="5324" xr:uid="{00000000-0005-0000-0000-0000F14D0000}"/>
    <cellStyle name="Normal 46 2 2 2 2 2 4 2" xfId="15376" xr:uid="{00000000-0005-0000-0000-0000F24D0000}"/>
    <cellStyle name="Normal 46 2 2 2 2 2 4 2 2" xfId="45707" xr:uid="{00000000-0005-0000-0000-0000F34D0000}"/>
    <cellStyle name="Normal 46 2 2 2 2 2 4 2 3" xfId="30474" xr:uid="{00000000-0005-0000-0000-0000F44D0000}"/>
    <cellStyle name="Normal 46 2 2 2 2 2 4 3" xfId="10356" xr:uid="{00000000-0005-0000-0000-0000F54D0000}"/>
    <cellStyle name="Normal 46 2 2 2 2 2 4 3 2" xfId="40690" xr:uid="{00000000-0005-0000-0000-0000F64D0000}"/>
    <cellStyle name="Normal 46 2 2 2 2 2 4 3 3" xfId="25457" xr:uid="{00000000-0005-0000-0000-0000F74D0000}"/>
    <cellStyle name="Normal 46 2 2 2 2 2 4 4" xfId="35677" xr:uid="{00000000-0005-0000-0000-0000F84D0000}"/>
    <cellStyle name="Normal 46 2 2 2 2 2 4 5" xfId="20444" xr:uid="{00000000-0005-0000-0000-0000F94D0000}"/>
    <cellStyle name="Normal 46 2 2 2 2 2 5" xfId="12034" xr:uid="{00000000-0005-0000-0000-0000FA4D0000}"/>
    <cellStyle name="Normal 46 2 2 2 2 2 5 2" xfId="42365" xr:uid="{00000000-0005-0000-0000-0000FB4D0000}"/>
    <cellStyle name="Normal 46 2 2 2 2 2 5 3" xfId="27132" xr:uid="{00000000-0005-0000-0000-0000FC4D0000}"/>
    <cellStyle name="Normal 46 2 2 2 2 2 6" xfId="7013" xr:uid="{00000000-0005-0000-0000-0000FD4D0000}"/>
    <cellStyle name="Normal 46 2 2 2 2 2 6 2" xfId="37348" xr:uid="{00000000-0005-0000-0000-0000FE4D0000}"/>
    <cellStyle name="Normal 46 2 2 2 2 2 6 3" xfId="22115" xr:uid="{00000000-0005-0000-0000-0000FF4D0000}"/>
    <cellStyle name="Normal 46 2 2 2 2 2 7" xfId="32336" xr:uid="{00000000-0005-0000-0000-0000004E0000}"/>
    <cellStyle name="Normal 46 2 2 2 2 2 8" xfId="17102" xr:uid="{00000000-0005-0000-0000-0000014E0000}"/>
    <cellStyle name="Normal 46 2 2 2 2 3" xfId="2360" xr:uid="{00000000-0005-0000-0000-0000024E0000}"/>
    <cellStyle name="Normal 46 2 2 2 2 3 2" xfId="4050" xr:uid="{00000000-0005-0000-0000-0000034E0000}"/>
    <cellStyle name="Normal 46 2 2 2 2 3 2 2" xfId="14123" xr:uid="{00000000-0005-0000-0000-0000044E0000}"/>
    <cellStyle name="Normal 46 2 2 2 2 3 2 2 2" xfId="44454" xr:uid="{00000000-0005-0000-0000-0000054E0000}"/>
    <cellStyle name="Normal 46 2 2 2 2 3 2 2 3" xfId="29221" xr:uid="{00000000-0005-0000-0000-0000064E0000}"/>
    <cellStyle name="Normal 46 2 2 2 2 3 2 3" xfId="9103" xr:uid="{00000000-0005-0000-0000-0000074E0000}"/>
    <cellStyle name="Normal 46 2 2 2 2 3 2 3 2" xfId="39437" xr:uid="{00000000-0005-0000-0000-0000084E0000}"/>
    <cellStyle name="Normal 46 2 2 2 2 3 2 3 3" xfId="24204" xr:uid="{00000000-0005-0000-0000-0000094E0000}"/>
    <cellStyle name="Normal 46 2 2 2 2 3 2 4" xfId="34424" xr:uid="{00000000-0005-0000-0000-00000A4E0000}"/>
    <cellStyle name="Normal 46 2 2 2 2 3 2 5" xfId="19191" xr:uid="{00000000-0005-0000-0000-00000B4E0000}"/>
    <cellStyle name="Normal 46 2 2 2 2 3 3" xfId="5742" xr:uid="{00000000-0005-0000-0000-00000C4E0000}"/>
    <cellStyle name="Normal 46 2 2 2 2 3 3 2" xfId="15794" xr:uid="{00000000-0005-0000-0000-00000D4E0000}"/>
    <cellStyle name="Normal 46 2 2 2 2 3 3 2 2" xfId="46125" xr:uid="{00000000-0005-0000-0000-00000E4E0000}"/>
    <cellStyle name="Normal 46 2 2 2 2 3 3 2 3" xfId="30892" xr:uid="{00000000-0005-0000-0000-00000F4E0000}"/>
    <cellStyle name="Normal 46 2 2 2 2 3 3 3" xfId="10774" xr:uid="{00000000-0005-0000-0000-0000104E0000}"/>
    <cellStyle name="Normal 46 2 2 2 2 3 3 3 2" xfId="41108" xr:uid="{00000000-0005-0000-0000-0000114E0000}"/>
    <cellStyle name="Normal 46 2 2 2 2 3 3 3 3" xfId="25875" xr:uid="{00000000-0005-0000-0000-0000124E0000}"/>
    <cellStyle name="Normal 46 2 2 2 2 3 3 4" xfId="36095" xr:uid="{00000000-0005-0000-0000-0000134E0000}"/>
    <cellStyle name="Normal 46 2 2 2 2 3 3 5" xfId="20862" xr:uid="{00000000-0005-0000-0000-0000144E0000}"/>
    <cellStyle name="Normal 46 2 2 2 2 3 4" xfId="12452" xr:uid="{00000000-0005-0000-0000-0000154E0000}"/>
    <cellStyle name="Normal 46 2 2 2 2 3 4 2" xfId="42783" xr:uid="{00000000-0005-0000-0000-0000164E0000}"/>
    <cellStyle name="Normal 46 2 2 2 2 3 4 3" xfId="27550" xr:uid="{00000000-0005-0000-0000-0000174E0000}"/>
    <cellStyle name="Normal 46 2 2 2 2 3 5" xfId="7431" xr:uid="{00000000-0005-0000-0000-0000184E0000}"/>
    <cellStyle name="Normal 46 2 2 2 2 3 5 2" xfId="37766" xr:uid="{00000000-0005-0000-0000-0000194E0000}"/>
    <cellStyle name="Normal 46 2 2 2 2 3 5 3" xfId="22533" xr:uid="{00000000-0005-0000-0000-00001A4E0000}"/>
    <cellStyle name="Normal 46 2 2 2 2 3 6" xfId="32754" xr:uid="{00000000-0005-0000-0000-00001B4E0000}"/>
    <cellStyle name="Normal 46 2 2 2 2 3 7" xfId="17520" xr:uid="{00000000-0005-0000-0000-00001C4E0000}"/>
    <cellStyle name="Normal 46 2 2 2 2 4" xfId="3213" xr:uid="{00000000-0005-0000-0000-00001D4E0000}"/>
    <cellStyle name="Normal 46 2 2 2 2 4 2" xfId="13287" xr:uid="{00000000-0005-0000-0000-00001E4E0000}"/>
    <cellStyle name="Normal 46 2 2 2 2 4 2 2" xfId="43618" xr:uid="{00000000-0005-0000-0000-00001F4E0000}"/>
    <cellStyle name="Normal 46 2 2 2 2 4 2 3" xfId="28385" xr:uid="{00000000-0005-0000-0000-0000204E0000}"/>
    <cellStyle name="Normal 46 2 2 2 2 4 3" xfId="8267" xr:uid="{00000000-0005-0000-0000-0000214E0000}"/>
    <cellStyle name="Normal 46 2 2 2 2 4 3 2" xfId="38601" xr:uid="{00000000-0005-0000-0000-0000224E0000}"/>
    <cellStyle name="Normal 46 2 2 2 2 4 3 3" xfId="23368" xr:uid="{00000000-0005-0000-0000-0000234E0000}"/>
    <cellStyle name="Normal 46 2 2 2 2 4 4" xfId="33588" xr:uid="{00000000-0005-0000-0000-0000244E0000}"/>
    <cellStyle name="Normal 46 2 2 2 2 4 5" xfId="18355" xr:uid="{00000000-0005-0000-0000-0000254E0000}"/>
    <cellStyle name="Normal 46 2 2 2 2 5" xfId="4906" xr:uid="{00000000-0005-0000-0000-0000264E0000}"/>
    <cellStyle name="Normal 46 2 2 2 2 5 2" xfId="14958" xr:uid="{00000000-0005-0000-0000-0000274E0000}"/>
    <cellStyle name="Normal 46 2 2 2 2 5 2 2" xfId="45289" xr:uid="{00000000-0005-0000-0000-0000284E0000}"/>
    <cellStyle name="Normal 46 2 2 2 2 5 2 3" xfId="30056" xr:uid="{00000000-0005-0000-0000-0000294E0000}"/>
    <cellStyle name="Normal 46 2 2 2 2 5 3" xfId="9938" xr:uid="{00000000-0005-0000-0000-00002A4E0000}"/>
    <cellStyle name="Normal 46 2 2 2 2 5 3 2" xfId="40272" xr:uid="{00000000-0005-0000-0000-00002B4E0000}"/>
    <cellStyle name="Normal 46 2 2 2 2 5 3 3" xfId="25039" xr:uid="{00000000-0005-0000-0000-00002C4E0000}"/>
    <cellStyle name="Normal 46 2 2 2 2 5 4" xfId="35259" xr:uid="{00000000-0005-0000-0000-00002D4E0000}"/>
    <cellStyle name="Normal 46 2 2 2 2 5 5" xfId="20026" xr:uid="{00000000-0005-0000-0000-00002E4E0000}"/>
    <cellStyle name="Normal 46 2 2 2 2 6" xfId="11616" xr:uid="{00000000-0005-0000-0000-00002F4E0000}"/>
    <cellStyle name="Normal 46 2 2 2 2 6 2" xfId="41947" xr:uid="{00000000-0005-0000-0000-0000304E0000}"/>
    <cellStyle name="Normal 46 2 2 2 2 6 3" xfId="26714" xr:uid="{00000000-0005-0000-0000-0000314E0000}"/>
    <cellStyle name="Normal 46 2 2 2 2 7" xfId="6595" xr:uid="{00000000-0005-0000-0000-0000324E0000}"/>
    <cellStyle name="Normal 46 2 2 2 2 7 2" xfId="36930" xr:uid="{00000000-0005-0000-0000-0000334E0000}"/>
    <cellStyle name="Normal 46 2 2 2 2 7 3" xfId="21697" xr:uid="{00000000-0005-0000-0000-0000344E0000}"/>
    <cellStyle name="Normal 46 2 2 2 2 8" xfId="31918" xr:uid="{00000000-0005-0000-0000-0000354E0000}"/>
    <cellStyle name="Normal 46 2 2 2 2 9" xfId="16684" xr:uid="{00000000-0005-0000-0000-0000364E0000}"/>
    <cellStyle name="Normal 46 2 2 2 3" xfId="1731" xr:uid="{00000000-0005-0000-0000-0000374E0000}"/>
    <cellStyle name="Normal 46 2 2 2 3 2" xfId="2570" xr:uid="{00000000-0005-0000-0000-0000384E0000}"/>
    <cellStyle name="Normal 46 2 2 2 3 2 2" xfId="4260" xr:uid="{00000000-0005-0000-0000-0000394E0000}"/>
    <cellStyle name="Normal 46 2 2 2 3 2 2 2" xfId="14333" xr:uid="{00000000-0005-0000-0000-00003A4E0000}"/>
    <cellStyle name="Normal 46 2 2 2 3 2 2 2 2" xfId="44664" xr:uid="{00000000-0005-0000-0000-00003B4E0000}"/>
    <cellStyle name="Normal 46 2 2 2 3 2 2 2 3" xfId="29431" xr:uid="{00000000-0005-0000-0000-00003C4E0000}"/>
    <cellStyle name="Normal 46 2 2 2 3 2 2 3" xfId="9313" xr:uid="{00000000-0005-0000-0000-00003D4E0000}"/>
    <cellStyle name="Normal 46 2 2 2 3 2 2 3 2" xfId="39647" xr:uid="{00000000-0005-0000-0000-00003E4E0000}"/>
    <cellStyle name="Normal 46 2 2 2 3 2 2 3 3" xfId="24414" xr:uid="{00000000-0005-0000-0000-00003F4E0000}"/>
    <cellStyle name="Normal 46 2 2 2 3 2 2 4" xfId="34634" xr:uid="{00000000-0005-0000-0000-0000404E0000}"/>
    <cellStyle name="Normal 46 2 2 2 3 2 2 5" xfId="19401" xr:uid="{00000000-0005-0000-0000-0000414E0000}"/>
    <cellStyle name="Normal 46 2 2 2 3 2 3" xfId="5952" xr:uid="{00000000-0005-0000-0000-0000424E0000}"/>
    <cellStyle name="Normal 46 2 2 2 3 2 3 2" xfId="16004" xr:uid="{00000000-0005-0000-0000-0000434E0000}"/>
    <cellStyle name="Normal 46 2 2 2 3 2 3 2 2" xfId="46335" xr:uid="{00000000-0005-0000-0000-0000444E0000}"/>
    <cellStyle name="Normal 46 2 2 2 3 2 3 2 3" xfId="31102" xr:uid="{00000000-0005-0000-0000-0000454E0000}"/>
    <cellStyle name="Normal 46 2 2 2 3 2 3 3" xfId="10984" xr:uid="{00000000-0005-0000-0000-0000464E0000}"/>
    <cellStyle name="Normal 46 2 2 2 3 2 3 3 2" xfId="41318" xr:uid="{00000000-0005-0000-0000-0000474E0000}"/>
    <cellStyle name="Normal 46 2 2 2 3 2 3 3 3" xfId="26085" xr:uid="{00000000-0005-0000-0000-0000484E0000}"/>
    <cellStyle name="Normal 46 2 2 2 3 2 3 4" xfId="36305" xr:uid="{00000000-0005-0000-0000-0000494E0000}"/>
    <cellStyle name="Normal 46 2 2 2 3 2 3 5" xfId="21072" xr:uid="{00000000-0005-0000-0000-00004A4E0000}"/>
    <cellStyle name="Normal 46 2 2 2 3 2 4" xfId="12662" xr:uid="{00000000-0005-0000-0000-00004B4E0000}"/>
    <cellStyle name="Normal 46 2 2 2 3 2 4 2" xfId="42993" xr:uid="{00000000-0005-0000-0000-00004C4E0000}"/>
    <cellStyle name="Normal 46 2 2 2 3 2 4 3" xfId="27760" xr:uid="{00000000-0005-0000-0000-00004D4E0000}"/>
    <cellStyle name="Normal 46 2 2 2 3 2 5" xfId="7641" xr:uid="{00000000-0005-0000-0000-00004E4E0000}"/>
    <cellStyle name="Normal 46 2 2 2 3 2 5 2" xfId="37976" xr:uid="{00000000-0005-0000-0000-00004F4E0000}"/>
    <cellStyle name="Normal 46 2 2 2 3 2 5 3" xfId="22743" xr:uid="{00000000-0005-0000-0000-0000504E0000}"/>
    <cellStyle name="Normal 46 2 2 2 3 2 6" xfId="32964" xr:uid="{00000000-0005-0000-0000-0000514E0000}"/>
    <cellStyle name="Normal 46 2 2 2 3 2 7" xfId="17730" xr:uid="{00000000-0005-0000-0000-0000524E0000}"/>
    <cellStyle name="Normal 46 2 2 2 3 3" xfId="3423" xr:uid="{00000000-0005-0000-0000-0000534E0000}"/>
    <cellStyle name="Normal 46 2 2 2 3 3 2" xfId="13497" xr:uid="{00000000-0005-0000-0000-0000544E0000}"/>
    <cellStyle name="Normal 46 2 2 2 3 3 2 2" xfId="43828" xr:uid="{00000000-0005-0000-0000-0000554E0000}"/>
    <cellStyle name="Normal 46 2 2 2 3 3 2 3" xfId="28595" xr:uid="{00000000-0005-0000-0000-0000564E0000}"/>
    <cellStyle name="Normal 46 2 2 2 3 3 3" xfId="8477" xr:uid="{00000000-0005-0000-0000-0000574E0000}"/>
    <cellStyle name="Normal 46 2 2 2 3 3 3 2" xfId="38811" xr:uid="{00000000-0005-0000-0000-0000584E0000}"/>
    <cellStyle name="Normal 46 2 2 2 3 3 3 3" xfId="23578" xr:uid="{00000000-0005-0000-0000-0000594E0000}"/>
    <cellStyle name="Normal 46 2 2 2 3 3 4" xfId="33798" xr:uid="{00000000-0005-0000-0000-00005A4E0000}"/>
    <cellStyle name="Normal 46 2 2 2 3 3 5" xfId="18565" xr:uid="{00000000-0005-0000-0000-00005B4E0000}"/>
    <cellStyle name="Normal 46 2 2 2 3 4" xfId="5116" xr:uid="{00000000-0005-0000-0000-00005C4E0000}"/>
    <cellStyle name="Normal 46 2 2 2 3 4 2" xfId="15168" xr:uid="{00000000-0005-0000-0000-00005D4E0000}"/>
    <cellStyle name="Normal 46 2 2 2 3 4 2 2" xfId="45499" xr:uid="{00000000-0005-0000-0000-00005E4E0000}"/>
    <cellStyle name="Normal 46 2 2 2 3 4 2 3" xfId="30266" xr:uid="{00000000-0005-0000-0000-00005F4E0000}"/>
    <cellStyle name="Normal 46 2 2 2 3 4 3" xfId="10148" xr:uid="{00000000-0005-0000-0000-0000604E0000}"/>
    <cellStyle name="Normal 46 2 2 2 3 4 3 2" xfId="40482" xr:uid="{00000000-0005-0000-0000-0000614E0000}"/>
    <cellStyle name="Normal 46 2 2 2 3 4 3 3" xfId="25249" xr:uid="{00000000-0005-0000-0000-0000624E0000}"/>
    <cellStyle name="Normal 46 2 2 2 3 4 4" xfId="35469" xr:uid="{00000000-0005-0000-0000-0000634E0000}"/>
    <cellStyle name="Normal 46 2 2 2 3 4 5" xfId="20236" xr:uid="{00000000-0005-0000-0000-0000644E0000}"/>
    <cellStyle name="Normal 46 2 2 2 3 5" xfId="11826" xr:uid="{00000000-0005-0000-0000-0000654E0000}"/>
    <cellStyle name="Normal 46 2 2 2 3 5 2" xfId="42157" xr:uid="{00000000-0005-0000-0000-0000664E0000}"/>
    <cellStyle name="Normal 46 2 2 2 3 5 3" xfId="26924" xr:uid="{00000000-0005-0000-0000-0000674E0000}"/>
    <cellStyle name="Normal 46 2 2 2 3 6" xfId="6805" xr:uid="{00000000-0005-0000-0000-0000684E0000}"/>
    <cellStyle name="Normal 46 2 2 2 3 6 2" xfId="37140" xr:uid="{00000000-0005-0000-0000-0000694E0000}"/>
    <cellStyle name="Normal 46 2 2 2 3 6 3" xfId="21907" xr:uid="{00000000-0005-0000-0000-00006A4E0000}"/>
    <cellStyle name="Normal 46 2 2 2 3 7" xfId="32128" xr:uid="{00000000-0005-0000-0000-00006B4E0000}"/>
    <cellStyle name="Normal 46 2 2 2 3 8" xfId="16894" xr:uid="{00000000-0005-0000-0000-00006C4E0000}"/>
    <cellStyle name="Normal 46 2 2 2 4" xfId="2152" xr:uid="{00000000-0005-0000-0000-00006D4E0000}"/>
    <cellStyle name="Normal 46 2 2 2 4 2" xfId="3842" xr:uid="{00000000-0005-0000-0000-00006E4E0000}"/>
    <cellStyle name="Normal 46 2 2 2 4 2 2" xfId="13915" xr:uid="{00000000-0005-0000-0000-00006F4E0000}"/>
    <cellStyle name="Normal 46 2 2 2 4 2 2 2" xfId="44246" xr:uid="{00000000-0005-0000-0000-0000704E0000}"/>
    <cellStyle name="Normal 46 2 2 2 4 2 2 3" xfId="29013" xr:uid="{00000000-0005-0000-0000-0000714E0000}"/>
    <cellStyle name="Normal 46 2 2 2 4 2 3" xfId="8895" xr:uid="{00000000-0005-0000-0000-0000724E0000}"/>
    <cellStyle name="Normal 46 2 2 2 4 2 3 2" xfId="39229" xr:uid="{00000000-0005-0000-0000-0000734E0000}"/>
    <cellStyle name="Normal 46 2 2 2 4 2 3 3" xfId="23996" xr:uid="{00000000-0005-0000-0000-0000744E0000}"/>
    <cellStyle name="Normal 46 2 2 2 4 2 4" xfId="34216" xr:uid="{00000000-0005-0000-0000-0000754E0000}"/>
    <cellStyle name="Normal 46 2 2 2 4 2 5" xfId="18983" xr:uid="{00000000-0005-0000-0000-0000764E0000}"/>
    <cellStyle name="Normal 46 2 2 2 4 3" xfId="5534" xr:uid="{00000000-0005-0000-0000-0000774E0000}"/>
    <cellStyle name="Normal 46 2 2 2 4 3 2" xfId="15586" xr:uid="{00000000-0005-0000-0000-0000784E0000}"/>
    <cellStyle name="Normal 46 2 2 2 4 3 2 2" xfId="45917" xr:uid="{00000000-0005-0000-0000-0000794E0000}"/>
    <cellStyle name="Normal 46 2 2 2 4 3 2 3" xfId="30684" xr:uid="{00000000-0005-0000-0000-00007A4E0000}"/>
    <cellStyle name="Normal 46 2 2 2 4 3 3" xfId="10566" xr:uid="{00000000-0005-0000-0000-00007B4E0000}"/>
    <cellStyle name="Normal 46 2 2 2 4 3 3 2" xfId="40900" xr:uid="{00000000-0005-0000-0000-00007C4E0000}"/>
    <cellStyle name="Normal 46 2 2 2 4 3 3 3" xfId="25667" xr:uid="{00000000-0005-0000-0000-00007D4E0000}"/>
    <cellStyle name="Normal 46 2 2 2 4 3 4" xfId="35887" xr:uid="{00000000-0005-0000-0000-00007E4E0000}"/>
    <cellStyle name="Normal 46 2 2 2 4 3 5" xfId="20654" xr:uid="{00000000-0005-0000-0000-00007F4E0000}"/>
    <cellStyle name="Normal 46 2 2 2 4 4" xfId="12244" xr:uid="{00000000-0005-0000-0000-0000804E0000}"/>
    <cellStyle name="Normal 46 2 2 2 4 4 2" xfId="42575" xr:uid="{00000000-0005-0000-0000-0000814E0000}"/>
    <cellStyle name="Normal 46 2 2 2 4 4 3" xfId="27342" xr:uid="{00000000-0005-0000-0000-0000824E0000}"/>
    <cellStyle name="Normal 46 2 2 2 4 5" xfId="7223" xr:uid="{00000000-0005-0000-0000-0000834E0000}"/>
    <cellStyle name="Normal 46 2 2 2 4 5 2" xfId="37558" xr:uid="{00000000-0005-0000-0000-0000844E0000}"/>
    <cellStyle name="Normal 46 2 2 2 4 5 3" xfId="22325" xr:uid="{00000000-0005-0000-0000-0000854E0000}"/>
    <cellStyle name="Normal 46 2 2 2 4 6" xfId="32546" xr:uid="{00000000-0005-0000-0000-0000864E0000}"/>
    <cellStyle name="Normal 46 2 2 2 4 7" xfId="17312" xr:uid="{00000000-0005-0000-0000-0000874E0000}"/>
    <cellStyle name="Normal 46 2 2 2 5" xfId="3005" xr:uid="{00000000-0005-0000-0000-0000884E0000}"/>
    <cellStyle name="Normal 46 2 2 2 5 2" xfId="13079" xr:uid="{00000000-0005-0000-0000-0000894E0000}"/>
    <cellStyle name="Normal 46 2 2 2 5 2 2" xfId="43410" xr:uid="{00000000-0005-0000-0000-00008A4E0000}"/>
    <cellStyle name="Normal 46 2 2 2 5 2 3" xfId="28177" xr:uid="{00000000-0005-0000-0000-00008B4E0000}"/>
    <cellStyle name="Normal 46 2 2 2 5 3" xfId="8059" xr:uid="{00000000-0005-0000-0000-00008C4E0000}"/>
    <cellStyle name="Normal 46 2 2 2 5 3 2" xfId="38393" xr:uid="{00000000-0005-0000-0000-00008D4E0000}"/>
    <cellStyle name="Normal 46 2 2 2 5 3 3" xfId="23160" xr:uid="{00000000-0005-0000-0000-00008E4E0000}"/>
    <cellStyle name="Normal 46 2 2 2 5 4" xfId="33380" xr:uid="{00000000-0005-0000-0000-00008F4E0000}"/>
    <cellStyle name="Normal 46 2 2 2 5 5" xfId="18147" xr:uid="{00000000-0005-0000-0000-0000904E0000}"/>
    <cellStyle name="Normal 46 2 2 2 6" xfId="4698" xr:uid="{00000000-0005-0000-0000-0000914E0000}"/>
    <cellStyle name="Normal 46 2 2 2 6 2" xfId="14750" xr:uid="{00000000-0005-0000-0000-0000924E0000}"/>
    <cellStyle name="Normal 46 2 2 2 6 2 2" xfId="45081" xr:uid="{00000000-0005-0000-0000-0000934E0000}"/>
    <cellStyle name="Normal 46 2 2 2 6 2 3" xfId="29848" xr:uid="{00000000-0005-0000-0000-0000944E0000}"/>
    <cellStyle name="Normal 46 2 2 2 6 3" xfId="9730" xr:uid="{00000000-0005-0000-0000-0000954E0000}"/>
    <cellStyle name="Normal 46 2 2 2 6 3 2" xfId="40064" xr:uid="{00000000-0005-0000-0000-0000964E0000}"/>
    <cellStyle name="Normal 46 2 2 2 6 3 3" xfId="24831" xr:uid="{00000000-0005-0000-0000-0000974E0000}"/>
    <cellStyle name="Normal 46 2 2 2 6 4" xfId="35051" xr:uid="{00000000-0005-0000-0000-0000984E0000}"/>
    <cellStyle name="Normal 46 2 2 2 6 5" xfId="19818" xr:uid="{00000000-0005-0000-0000-0000994E0000}"/>
    <cellStyle name="Normal 46 2 2 2 7" xfId="11408" xr:uid="{00000000-0005-0000-0000-00009A4E0000}"/>
    <cellStyle name="Normal 46 2 2 2 7 2" xfId="41739" xr:uid="{00000000-0005-0000-0000-00009B4E0000}"/>
    <cellStyle name="Normal 46 2 2 2 7 3" xfId="26506" xr:uid="{00000000-0005-0000-0000-00009C4E0000}"/>
    <cellStyle name="Normal 46 2 2 2 8" xfId="6387" xr:uid="{00000000-0005-0000-0000-00009D4E0000}"/>
    <cellStyle name="Normal 46 2 2 2 8 2" xfId="36722" xr:uid="{00000000-0005-0000-0000-00009E4E0000}"/>
    <cellStyle name="Normal 46 2 2 2 8 3" xfId="21489" xr:uid="{00000000-0005-0000-0000-00009F4E0000}"/>
    <cellStyle name="Normal 46 2 2 2 9" xfId="31710" xr:uid="{00000000-0005-0000-0000-0000A04E0000}"/>
    <cellStyle name="Normal 46 2 2 3" xfId="1414" xr:uid="{00000000-0005-0000-0000-0000A14E0000}"/>
    <cellStyle name="Normal 46 2 2 3 2" xfId="1835" xr:uid="{00000000-0005-0000-0000-0000A24E0000}"/>
    <cellStyle name="Normal 46 2 2 3 2 2" xfId="2674" xr:uid="{00000000-0005-0000-0000-0000A34E0000}"/>
    <cellStyle name="Normal 46 2 2 3 2 2 2" xfId="4364" xr:uid="{00000000-0005-0000-0000-0000A44E0000}"/>
    <cellStyle name="Normal 46 2 2 3 2 2 2 2" xfId="14437" xr:uid="{00000000-0005-0000-0000-0000A54E0000}"/>
    <cellStyle name="Normal 46 2 2 3 2 2 2 2 2" xfId="44768" xr:uid="{00000000-0005-0000-0000-0000A64E0000}"/>
    <cellStyle name="Normal 46 2 2 3 2 2 2 2 3" xfId="29535" xr:uid="{00000000-0005-0000-0000-0000A74E0000}"/>
    <cellStyle name="Normal 46 2 2 3 2 2 2 3" xfId="9417" xr:uid="{00000000-0005-0000-0000-0000A84E0000}"/>
    <cellStyle name="Normal 46 2 2 3 2 2 2 3 2" xfId="39751" xr:uid="{00000000-0005-0000-0000-0000A94E0000}"/>
    <cellStyle name="Normal 46 2 2 3 2 2 2 3 3" xfId="24518" xr:uid="{00000000-0005-0000-0000-0000AA4E0000}"/>
    <cellStyle name="Normal 46 2 2 3 2 2 2 4" xfId="34738" xr:uid="{00000000-0005-0000-0000-0000AB4E0000}"/>
    <cellStyle name="Normal 46 2 2 3 2 2 2 5" xfId="19505" xr:uid="{00000000-0005-0000-0000-0000AC4E0000}"/>
    <cellStyle name="Normal 46 2 2 3 2 2 3" xfId="6056" xr:uid="{00000000-0005-0000-0000-0000AD4E0000}"/>
    <cellStyle name="Normal 46 2 2 3 2 2 3 2" xfId="16108" xr:uid="{00000000-0005-0000-0000-0000AE4E0000}"/>
    <cellStyle name="Normal 46 2 2 3 2 2 3 2 2" xfId="46439" xr:uid="{00000000-0005-0000-0000-0000AF4E0000}"/>
    <cellStyle name="Normal 46 2 2 3 2 2 3 2 3" xfId="31206" xr:uid="{00000000-0005-0000-0000-0000B04E0000}"/>
    <cellStyle name="Normal 46 2 2 3 2 2 3 3" xfId="11088" xr:uid="{00000000-0005-0000-0000-0000B14E0000}"/>
    <cellStyle name="Normal 46 2 2 3 2 2 3 3 2" xfId="41422" xr:uid="{00000000-0005-0000-0000-0000B24E0000}"/>
    <cellStyle name="Normal 46 2 2 3 2 2 3 3 3" xfId="26189" xr:uid="{00000000-0005-0000-0000-0000B34E0000}"/>
    <cellStyle name="Normal 46 2 2 3 2 2 3 4" xfId="36409" xr:uid="{00000000-0005-0000-0000-0000B44E0000}"/>
    <cellStyle name="Normal 46 2 2 3 2 2 3 5" xfId="21176" xr:uid="{00000000-0005-0000-0000-0000B54E0000}"/>
    <cellStyle name="Normal 46 2 2 3 2 2 4" xfId="12766" xr:uid="{00000000-0005-0000-0000-0000B64E0000}"/>
    <cellStyle name="Normal 46 2 2 3 2 2 4 2" xfId="43097" xr:uid="{00000000-0005-0000-0000-0000B74E0000}"/>
    <cellStyle name="Normal 46 2 2 3 2 2 4 3" xfId="27864" xr:uid="{00000000-0005-0000-0000-0000B84E0000}"/>
    <cellStyle name="Normal 46 2 2 3 2 2 5" xfId="7745" xr:uid="{00000000-0005-0000-0000-0000B94E0000}"/>
    <cellStyle name="Normal 46 2 2 3 2 2 5 2" xfId="38080" xr:uid="{00000000-0005-0000-0000-0000BA4E0000}"/>
    <cellStyle name="Normal 46 2 2 3 2 2 5 3" xfId="22847" xr:uid="{00000000-0005-0000-0000-0000BB4E0000}"/>
    <cellStyle name="Normal 46 2 2 3 2 2 6" xfId="33068" xr:uid="{00000000-0005-0000-0000-0000BC4E0000}"/>
    <cellStyle name="Normal 46 2 2 3 2 2 7" xfId="17834" xr:uid="{00000000-0005-0000-0000-0000BD4E0000}"/>
    <cellStyle name="Normal 46 2 2 3 2 3" xfId="3527" xr:uid="{00000000-0005-0000-0000-0000BE4E0000}"/>
    <cellStyle name="Normal 46 2 2 3 2 3 2" xfId="13601" xr:uid="{00000000-0005-0000-0000-0000BF4E0000}"/>
    <cellStyle name="Normal 46 2 2 3 2 3 2 2" xfId="43932" xr:uid="{00000000-0005-0000-0000-0000C04E0000}"/>
    <cellStyle name="Normal 46 2 2 3 2 3 2 3" xfId="28699" xr:uid="{00000000-0005-0000-0000-0000C14E0000}"/>
    <cellStyle name="Normal 46 2 2 3 2 3 3" xfId="8581" xr:uid="{00000000-0005-0000-0000-0000C24E0000}"/>
    <cellStyle name="Normal 46 2 2 3 2 3 3 2" xfId="38915" xr:uid="{00000000-0005-0000-0000-0000C34E0000}"/>
    <cellStyle name="Normal 46 2 2 3 2 3 3 3" xfId="23682" xr:uid="{00000000-0005-0000-0000-0000C44E0000}"/>
    <cellStyle name="Normal 46 2 2 3 2 3 4" xfId="33902" xr:uid="{00000000-0005-0000-0000-0000C54E0000}"/>
    <cellStyle name="Normal 46 2 2 3 2 3 5" xfId="18669" xr:uid="{00000000-0005-0000-0000-0000C64E0000}"/>
    <cellStyle name="Normal 46 2 2 3 2 4" xfId="5220" xr:uid="{00000000-0005-0000-0000-0000C74E0000}"/>
    <cellStyle name="Normal 46 2 2 3 2 4 2" xfId="15272" xr:uid="{00000000-0005-0000-0000-0000C84E0000}"/>
    <cellStyle name="Normal 46 2 2 3 2 4 2 2" xfId="45603" xr:uid="{00000000-0005-0000-0000-0000C94E0000}"/>
    <cellStyle name="Normal 46 2 2 3 2 4 2 3" xfId="30370" xr:uid="{00000000-0005-0000-0000-0000CA4E0000}"/>
    <cellStyle name="Normal 46 2 2 3 2 4 3" xfId="10252" xr:uid="{00000000-0005-0000-0000-0000CB4E0000}"/>
    <cellStyle name="Normal 46 2 2 3 2 4 3 2" xfId="40586" xr:uid="{00000000-0005-0000-0000-0000CC4E0000}"/>
    <cellStyle name="Normal 46 2 2 3 2 4 3 3" xfId="25353" xr:uid="{00000000-0005-0000-0000-0000CD4E0000}"/>
    <cellStyle name="Normal 46 2 2 3 2 4 4" xfId="35573" xr:uid="{00000000-0005-0000-0000-0000CE4E0000}"/>
    <cellStyle name="Normal 46 2 2 3 2 4 5" xfId="20340" xr:uid="{00000000-0005-0000-0000-0000CF4E0000}"/>
    <cellStyle name="Normal 46 2 2 3 2 5" xfId="11930" xr:uid="{00000000-0005-0000-0000-0000D04E0000}"/>
    <cellStyle name="Normal 46 2 2 3 2 5 2" xfId="42261" xr:uid="{00000000-0005-0000-0000-0000D14E0000}"/>
    <cellStyle name="Normal 46 2 2 3 2 5 3" xfId="27028" xr:uid="{00000000-0005-0000-0000-0000D24E0000}"/>
    <cellStyle name="Normal 46 2 2 3 2 6" xfId="6909" xr:uid="{00000000-0005-0000-0000-0000D34E0000}"/>
    <cellStyle name="Normal 46 2 2 3 2 6 2" xfId="37244" xr:uid="{00000000-0005-0000-0000-0000D44E0000}"/>
    <cellStyle name="Normal 46 2 2 3 2 6 3" xfId="22011" xr:uid="{00000000-0005-0000-0000-0000D54E0000}"/>
    <cellStyle name="Normal 46 2 2 3 2 7" xfId="32232" xr:uid="{00000000-0005-0000-0000-0000D64E0000}"/>
    <cellStyle name="Normal 46 2 2 3 2 8" xfId="16998" xr:uid="{00000000-0005-0000-0000-0000D74E0000}"/>
    <cellStyle name="Normal 46 2 2 3 3" xfId="2256" xr:uid="{00000000-0005-0000-0000-0000D84E0000}"/>
    <cellStyle name="Normal 46 2 2 3 3 2" xfId="3946" xr:uid="{00000000-0005-0000-0000-0000D94E0000}"/>
    <cellStyle name="Normal 46 2 2 3 3 2 2" xfId="14019" xr:uid="{00000000-0005-0000-0000-0000DA4E0000}"/>
    <cellStyle name="Normal 46 2 2 3 3 2 2 2" xfId="44350" xr:uid="{00000000-0005-0000-0000-0000DB4E0000}"/>
    <cellStyle name="Normal 46 2 2 3 3 2 2 3" xfId="29117" xr:uid="{00000000-0005-0000-0000-0000DC4E0000}"/>
    <cellStyle name="Normal 46 2 2 3 3 2 3" xfId="8999" xr:uid="{00000000-0005-0000-0000-0000DD4E0000}"/>
    <cellStyle name="Normal 46 2 2 3 3 2 3 2" xfId="39333" xr:uid="{00000000-0005-0000-0000-0000DE4E0000}"/>
    <cellStyle name="Normal 46 2 2 3 3 2 3 3" xfId="24100" xr:uid="{00000000-0005-0000-0000-0000DF4E0000}"/>
    <cellStyle name="Normal 46 2 2 3 3 2 4" xfId="34320" xr:uid="{00000000-0005-0000-0000-0000E04E0000}"/>
    <cellStyle name="Normal 46 2 2 3 3 2 5" xfId="19087" xr:uid="{00000000-0005-0000-0000-0000E14E0000}"/>
    <cellStyle name="Normal 46 2 2 3 3 3" xfId="5638" xr:uid="{00000000-0005-0000-0000-0000E24E0000}"/>
    <cellStyle name="Normal 46 2 2 3 3 3 2" xfId="15690" xr:uid="{00000000-0005-0000-0000-0000E34E0000}"/>
    <cellStyle name="Normal 46 2 2 3 3 3 2 2" xfId="46021" xr:uid="{00000000-0005-0000-0000-0000E44E0000}"/>
    <cellStyle name="Normal 46 2 2 3 3 3 2 3" xfId="30788" xr:uid="{00000000-0005-0000-0000-0000E54E0000}"/>
    <cellStyle name="Normal 46 2 2 3 3 3 3" xfId="10670" xr:uid="{00000000-0005-0000-0000-0000E64E0000}"/>
    <cellStyle name="Normal 46 2 2 3 3 3 3 2" xfId="41004" xr:uid="{00000000-0005-0000-0000-0000E74E0000}"/>
    <cellStyle name="Normal 46 2 2 3 3 3 3 3" xfId="25771" xr:uid="{00000000-0005-0000-0000-0000E84E0000}"/>
    <cellStyle name="Normal 46 2 2 3 3 3 4" xfId="35991" xr:uid="{00000000-0005-0000-0000-0000E94E0000}"/>
    <cellStyle name="Normal 46 2 2 3 3 3 5" xfId="20758" xr:uid="{00000000-0005-0000-0000-0000EA4E0000}"/>
    <cellStyle name="Normal 46 2 2 3 3 4" xfId="12348" xr:uid="{00000000-0005-0000-0000-0000EB4E0000}"/>
    <cellStyle name="Normal 46 2 2 3 3 4 2" xfId="42679" xr:uid="{00000000-0005-0000-0000-0000EC4E0000}"/>
    <cellStyle name="Normal 46 2 2 3 3 4 3" xfId="27446" xr:uid="{00000000-0005-0000-0000-0000ED4E0000}"/>
    <cellStyle name="Normal 46 2 2 3 3 5" xfId="7327" xr:uid="{00000000-0005-0000-0000-0000EE4E0000}"/>
    <cellStyle name="Normal 46 2 2 3 3 5 2" xfId="37662" xr:uid="{00000000-0005-0000-0000-0000EF4E0000}"/>
    <cellStyle name="Normal 46 2 2 3 3 5 3" xfId="22429" xr:uid="{00000000-0005-0000-0000-0000F04E0000}"/>
    <cellStyle name="Normal 46 2 2 3 3 6" xfId="32650" xr:uid="{00000000-0005-0000-0000-0000F14E0000}"/>
    <cellStyle name="Normal 46 2 2 3 3 7" xfId="17416" xr:uid="{00000000-0005-0000-0000-0000F24E0000}"/>
    <cellStyle name="Normal 46 2 2 3 4" xfId="3109" xr:uid="{00000000-0005-0000-0000-0000F34E0000}"/>
    <cellStyle name="Normal 46 2 2 3 4 2" xfId="13183" xr:uid="{00000000-0005-0000-0000-0000F44E0000}"/>
    <cellStyle name="Normal 46 2 2 3 4 2 2" xfId="43514" xr:uid="{00000000-0005-0000-0000-0000F54E0000}"/>
    <cellStyle name="Normal 46 2 2 3 4 2 3" xfId="28281" xr:uid="{00000000-0005-0000-0000-0000F64E0000}"/>
    <cellStyle name="Normal 46 2 2 3 4 3" xfId="8163" xr:uid="{00000000-0005-0000-0000-0000F74E0000}"/>
    <cellStyle name="Normal 46 2 2 3 4 3 2" xfId="38497" xr:uid="{00000000-0005-0000-0000-0000F84E0000}"/>
    <cellStyle name="Normal 46 2 2 3 4 3 3" xfId="23264" xr:uid="{00000000-0005-0000-0000-0000F94E0000}"/>
    <cellStyle name="Normal 46 2 2 3 4 4" xfId="33484" xr:uid="{00000000-0005-0000-0000-0000FA4E0000}"/>
    <cellStyle name="Normal 46 2 2 3 4 5" xfId="18251" xr:uid="{00000000-0005-0000-0000-0000FB4E0000}"/>
    <cellStyle name="Normal 46 2 2 3 5" xfId="4802" xr:uid="{00000000-0005-0000-0000-0000FC4E0000}"/>
    <cellStyle name="Normal 46 2 2 3 5 2" xfId="14854" xr:uid="{00000000-0005-0000-0000-0000FD4E0000}"/>
    <cellStyle name="Normal 46 2 2 3 5 2 2" xfId="45185" xr:uid="{00000000-0005-0000-0000-0000FE4E0000}"/>
    <cellStyle name="Normal 46 2 2 3 5 2 3" xfId="29952" xr:uid="{00000000-0005-0000-0000-0000FF4E0000}"/>
    <cellStyle name="Normal 46 2 2 3 5 3" xfId="9834" xr:uid="{00000000-0005-0000-0000-0000004F0000}"/>
    <cellStyle name="Normal 46 2 2 3 5 3 2" xfId="40168" xr:uid="{00000000-0005-0000-0000-0000014F0000}"/>
    <cellStyle name="Normal 46 2 2 3 5 3 3" xfId="24935" xr:uid="{00000000-0005-0000-0000-0000024F0000}"/>
    <cellStyle name="Normal 46 2 2 3 5 4" xfId="35155" xr:uid="{00000000-0005-0000-0000-0000034F0000}"/>
    <cellStyle name="Normal 46 2 2 3 5 5" xfId="19922" xr:uid="{00000000-0005-0000-0000-0000044F0000}"/>
    <cellStyle name="Normal 46 2 2 3 6" xfId="11512" xr:uid="{00000000-0005-0000-0000-0000054F0000}"/>
    <cellStyle name="Normal 46 2 2 3 6 2" xfId="41843" xr:uid="{00000000-0005-0000-0000-0000064F0000}"/>
    <cellStyle name="Normal 46 2 2 3 6 3" xfId="26610" xr:uid="{00000000-0005-0000-0000-0000074F0000}"/>
    <cellStyle name="Normal 46 2 2 3 7" xfId="6491" xr:uid="{00000000-0005-0000-0000-0000084F0000}"/>
    <cellStyle name="Normal 46 2 2 3 7 2" xfId="36826" xr:uid="{00000000-0005-0000-0000-0000094F0000}"/>
    <cellStyle name="Normal 46 2 2 3 7 3" xfId="21593" xr:uid="{00000000-0005-0000-0000-00000A4F0000}"/>
    <cellStyle name="Normal 46 2 2 3 8" xfId="31814" xr:uid="{00000000-0005-0000-0000-00000B4F0000}"/>
    <cellStyle name="Normal 46 2 2 3 9" xfId="16580" xr:uid="{00000000-0005-0000-0000-00000C4F0000}"/>
    <cellStyle name="Normal 46 2 2 4" xfId="1627" xr:uid="{00000000-0005-0000-0000-00000D4F0000}"/>
    <cellStyle name="Normal 46 2 2 4 2" xfId="2466" xr:uid="{00000000-0005-0000-0000-00000E4F0000}"/>
    <cellStyle name="Normal 46 2 2 4 2 2" xfId="4156" xr:uid="{00000000-0005-0000-0000-00000F4F0000}"/>
    <cellStyle name="Normal 46 2 2 4 2 2 2" xfId="14229" xr:uid="{00000000-0005-0000-0000-0000104F0000}"/>
    <cellStyle name="Normal 46 2 2 4 2 2 2 2" xfId="44560" xr:uid="{00000000-0005-0000-0000-0000114F0000}"/>
    <cellStyle name="Normal 46 2 2 4 2 2 2 3" xfId="29327" xr:uid="{00000000-0005-0000-0000-0000124F0000}"/>
    <cellStyle name="Normal 46 2 2 4 2 2 3" xfId="9209" xr:uid="{00000000-0005-0000-0000-0000134F0000}"/>
    <cellStyle name="Normal 46 2 2 4 2 2 3 2" xfId="39543" xr:uid="{00000000-0005-0000-0000-0000144F0000}"/>
    <cellStyle name="Normal 46 2 2 4 2 2 3 3" xfId="24310" xr:uid="{00000000-0005-0000-0000-0000154F0000}"/>
    <cellStyle name="Normal 46 2 2 4 2 2 4" xfId="34530" xr:uid="{00000000-0005-0000-0000-0000164F0000}"/>
    <cellStyle name="Normal 46 2 2 4 2 2 5" xfId="19297" xr:uid="{00000000-0005-0000-0000-0000174F0000}"/>
    <cellStyle name="Normal 46 2 2 4 2 3" xfId="5848" xr:uid="{00000000-0005-0000-0000-0000184F0000}"/>
    <cellStyle name="Normal 46 2 2 4 2 3 2" xfId="15900" xr:uid="{00000000-0005-0000-0000-0000194F0000}"/>
    <cellStyle name="Normal 46 2 2 4 2 3 2 2" xfId="46231" xr:uid="{00000000-0005-0000-0000-00001A4F0000}"/>
    <cellStyle name="Normal 46 2 2 4 2 3 2 3" xfId="30998" xr:uid="{00000000-0005-0000-0000-00001B4F0000}"/>
    <cellStyle name="Normal 46 2 2 4 2 3 3" xfId="10880" xr:uid="{00000000-0005-0000-0000-00001C4F0000}"/>
    <cellStyle name="Normal 46 2 2 4 2 3 3 2" xfId="41214" xr:uid="{00000000-0005-0000-0000-00001D4F0000}"/>
    <cellStyle name="Normal 46 2 2 4 2 3 3 3" xfId="25981" xr:uid="{00000000-0005-0000-0000-00001E4F0000}"/>
    <cellStyle name="Normal 46 2 2 4 2 3 4" xfId="36201" xr:uid="{00000000-0005-0000-0000-00001F4F0000}"/>
    <cellStyle name="Normal 46 2 2 4 2 3 5" xfId="20968" xr:uid="{00000000-0005-0000-0000-0000204F0000}"/>
    <cellStyle name="Normal 46 2 2 4 2 4" xfId="12558" xr:uid="{00000000-0005-0000-0000-0000214F0000}"/>
    <cellStyle name="Normal 46 2 2 4 2 4 2" xfId="42889" xr:uid="{00000000-0005-0000-0000-0000224F0000}"/>
    <cellStyle name="Normal 46 2 2 4 2 4 3" xfId="27656" xr:uid="{00000000-0005-0000-0000-0000234F0000}"/>
    <cellStyle name="Normal 46 2 2 4 2 5" xfId="7537" xr:uid="{00000000-0005-0000-0000-0000244F0000}"/>
    <cellStyle name="Normal 46 2 2 4 2 5 2" xfId="37872" xr:uid="{00000000-0005-0000-0000-0000254F0000}"/>
    <cellStyle name="Normal 46 2 2 4 2 5 3" xfId="22639" xr:uid="{00000000-0005-0000-0000-0000264F0000}"/>
    <cellStyle name="Normal 46 2 2 4 2 6" xfId="32860" xr:uid="{00000000-0005-0000-0000-0000274F0000}"/>
    <cellStyle name="Normal 46 2 2 4 2 7" xfId="17626" xr:uid="{00000000-0005-0000-0000-0000284F0000}"/>
    <cellStyle name="Normal 46 2 2 4 3" xfId="3319" xr:uid="{00000000-0005-0000-0000-0000294F0000}"/>
    <cellStyle name="Normal 46 2 2 4 3 2" xfId="13393" xr:uid="{00000000-0005-0000-0000-00002A4F0000}"/>
    <cellStyle name="Normal 46 2 2 4 3 2 2" xfId="43724" xr:uid="{00000000-0005-0000-0000-00002B4F0000}"/>
    <cellStyle name="Normal 46 2 2 4 3 2 3" xfId="28491" xr:uid="{00000000-0005-0000-0000-00002C4F0000}"/>
    <cellStyle name="Normal 46 2 2 4 3 3" xfId="8373" xr:uid="{00000000-0005-0000-0000-00002D4F0000}"/>
    <cellStyle name="Normal 46 2 2 4 3 3 2" xfId="38707" xr:uid="{00000000-0005-0000-0000-00002E4F0000}"/>
    <cellStyle name="Normal 46 2 2 4 3 3 3" xfId="23474" xr:uid="{00000000-0005-0000-0000-00002F4F0000}"/>
    <cellStyle name="Normal 46 2 2 4 3 4" xfId="33694" xr:uid="{00000000-0005-0000-0000-0000304F0000}"/>
    <cellStyle name="Normal 46 2 2 4 3 5" xfId="18461" xr:uid="{00000000-0005-0000-0000-0000314F0000}"/>
    <cellStyle name="Normal 46 2 2 4 4" xfId="5012" xr:uid="{00000000-0005-0000-0000-0000324F0000}"/>
    <cellStyle name="Normal 46 2 2 4 4 2" xfId="15064" xr:uid="{00000000-0005-0000-0000-0000334F0000}"/>
    <cellStyle name="Normal 46 2 2 4 4 2 2" xfId="45395" xr:uid="{00000000-0005-0000-0000-0000344F0000}"/>
    <cellStyle name="Normal 46 2 2 4 4 2 3" xfId="30162" xr:uid="{00000000-0005-0000-0000-0000354F0000}"/>
    <cellStyle name="Normal 46 2 2 4 4 3" xfId="10044" xr:uid="{00000000-0005-0000-0000-0000364F0000}"/>
    <cellStyle name="Normal 46 2 2 4 4 3 2" xfId="40378" xr:uid="{00000000-0005-0000-0000-0000374F0000}"/>
    <cellStyle name="Normal 46 2 2 4 4 3 3" xfId="25145" xr:uid="{00000000-0005-0000-0000-0000384F0000}"/>
    <cellStyle name="Normal 46 2 2 4 4 4" xfId="35365" xr:uid="{00000000-0005-0000-0000-0000394F0000}"/>
    <cellStyle name="Normal 46 2 2 4 4 5" xfId="20132" xr:uid="{00000000-0005-0000-0000-00003A4F0000}"/>
    <cellStyle name="Normal 46 2 2 4 5" xfId="11722" xr:uid="{00000000-0005-0000-0000-00003B4F0000}"/>
    <cellStyle name="Normal 46 2 2 4 5 2" xfId="42053" xr:uid="{00000000-0005-0000-0000-00003C4F0000}"/>
    <cellStyle name="Normal 46 2 2 4 5 3" xfId="26820" xr:uid="{00000000-0005-0000-0000-00003D4F0000}"/>
    <cellStyle name="Normal 46 2 2 4 6" xfId="6701" xr:uid="{00000000-0005-0000-0000-00003E4F0000}"/>
    <cellStyle name="Normal 46 2 2 4 6 2" xfId="37036" xr:uid="{00000000-0005-0000-0000-00003F4F0000}"/>
    <cellStyle name="Normal 46 2 2 4 6 3" xfId="21803" xr:uid="{00000000-0005-0000-0000-0000404F0000}"/>
    <cellStyle name="Normal 46 2 2 4 7" xfId="32024" xr:uid="{00000000-0005-0000-0000-0000414F0000}"/>
    <cellStyle name="Normal 46 2 2 4 8" xfId="16790" xr:uid="{00000000-0005-0000-0000-0000424F0000}"/>
    <cellStyle name="Normal 46 2 2 5" xfId="2048" xr:uid="{00000000-0005-0000-0000-0000434F0000}"/>
    <cellStyle name="Normal 46 2 2 5 2" xfId="3738" xr:uid="{00000000-0005-0000-0000-0000444F0000}"/>
    <cellStyle name="Normal 46 2 2 5 2 2" xfId="13811" xr:uid="{00000000-0005-0000-0000-0000454F0000}"/>
    <cellStyle name="Normal 46 2 2 5 2 2 2" xfId="44142" xr:uid="{00000000-0005-0000-0000-0000464F0000}"/>
    <cellStyle name="Normal 46 2 2 5 2 2 3" xfId="28909" xr:uid="{00000000-0005-0000-0000-0000474F0000}"/>
    <cellStyle name="Normal 46 2 2 5 2 3" xfId="8791" xr:uid="{00000000-0005-0000-0000-0000484F0000}"/>
    <cellStyle name="Normal 46 2 2 5 2 3 2" xfId="39125" xr:uid="{00000000-0005-0000-0000-0000494F0000}"/>
    <cellStyle name="Normal 46 2 2 5 2 3 3" xfId="23892" xr:uid="{00000000-0005-0000-0000-00004A4F0000}"/>
    <cellStyle name="Normal 46 2 2 5 2 4" xfId="34112" xr:uid="{00000000-0005-0000-0000-00004B4F0000}"/>
    <cellStyle name="Normal 46 2 2 5 2 5" xfId="18879" xr:uid="{00000000-0005-0000-0000-00004C4F0000}"/>
    <cellStyle name="Normal 46 2 2 5 3" xfId="5430" xr:uid="{00000000-0005-0000-0000-00004D4F0000}"/>
    <cellStyle name="Normal 46 2 2 5 3 2" xfId="15482" xr:uid="{00000000-0005-0000-0000-00004E4F0000}"/>
    <cellStyle name="Normal 46 2 2 5 3 2 2" xfId="45813" xr:uid="{00000000-0005-0000-0000-00004F4F0000}"/>
    <cellStyle name="Normal 46 2 2 5 3 2 3" xfId="30580" xr:uid="{00000000-0005-0000-0000-0000504F0000}"/>
    <cellStyle name="Normal 46 2 2 5 3 3" xfId="10462" xr:uid="{00000000-0005-0000-0000-0000514F0000}"/>
    <cellStyle name="Normal 46 2 2 5 3 3 2" xfId="40796" xr:uid="{00000000-0005-0000-0000-0000524F0000}"/>
    <cellStyle name="Normal 46 2 2 5 3 3 3" xfId="25563" xr:uid="{00000000-0005-0000-0000-0000534F0000}"/>
    <cellStyle name="Normal 46 2 2 5 3 4" xfId="35783" xr:uid="{00000000-0005-0000-0000-0000544F0000}"/>
    <cellStyle name="Normal 46 2 2 5 3 5" xfId="20550" xr:uid="{00000000-0005-0000-0000-0000554F0000}"/>
    <cellStyle name="Normal 46 2 2 5 4" xfId="12140" xr:uid="{00000000-0005-0000-0000-0000564F0000}"/>
    <cellStyle name="Normal 46 2 2 5 4 2" xfId="42471" xr:uid="{00000000-0005-0000-0000-0000574F0000}"/>
    <cellStyle name="Normal 46 2 2 5 4 3" xfId="27238" xr:uid="{00000000-0005-0000-0000-0000584F0000}"/>
    <cellStyle name="Normal 46 2 2 5 5" xfId="7119" xr:uid="{00000000-0005-0000-0000-0000594F0000}"/>
    <cellStyle name="Normal 46 2 2 5 5 2" xfId="37454" xr:uid="{00000000-0005-0000-0000-00005A4F0000}"/>
    <cellStyle name="Normal 46 2 2 5 5 3" xfId="22221" xr:uid="{00000000-0005-0000-0000-00005B4F0000}"/>
    <cellStyle name="Normal 46 2 2 5 6" xfId="32442" xr:uid="{00000000-0005-0000-0000-00005C4F0000}"/>
    <cellStyle name="Normal 46 2 2 5 7" xfId="17208" xr:uid="{00000000-0005-0000-0000-00005D4F0000}"/>
    <cellStyle name="Normal 46 2 2 6" xfId="2901" xr:uid="{00000000-0005-0000-0000-00005E4F0000}"/>
    <cellStyle name="Normal 46 2 2 6 2" xfId="12975" xr:uid="{00000000-0005-0000-0000-00005F4F0000}"/>
    <cellStyle name="Normal 46 2 2 6 2 2" xfId="43306" xr:uid="{00000000-0005-0000-0000-0000604F0000}"/>
    <cellStyle name="Normal 46 2 2 6 2 3" xfId="28073" xr:uid="{00000000-0005-0000-0000-0000614F0000}"/>
    <cellStyle name="Normal 46 2 2 6 3" xfId="7955" xr:uid="{00000000-0005-0000-0000-0000624F0000}"/>
    <cellStyle name="Normal 46 2 2 6 3 2" xfId="38289" xr:uid="{00000000-0005-0000-0000-0000634F0000}"/>
    <cellStyle name="Normal 46 2 2 6 3 3" xfId="23056" xr:uid="{00000000-0005-0000-0000-0000644F0000}"/>
    <cellStyle name="Normal 46 2 2 6 4" xfId="33276" xr:uid="{00000000-0005-0000-0000-0000654F0000}"/>
    <cellStyle name="Normal 46 2 2 6 5" xfId="18043" xr:uid="{00000000-0005-0000-0000-0000664F0000}"/>
    <cellStyle name="Normal 46 2 2 7" xfId="4594" xr:uid="{00000000-0005-0000-0000-0000674F0000}"/>
    <cellStyle name="Normal 46 2 2 7 2" xfId="14646" xr:uid="{00000000-0005-0000-0000-0000684F0000}"/>
    <cellStyle name="Normal 46 2 2 7 2 2" xfId="44977" xr:uid="{00000000-0005-0000-0000-0000694F0000}"/>
    <cellStyle name="Normal 46 2 2 7 2 3" xfId="29744" xr:uid="{00000000-0005-0000-0000-00006A4F0000}"/>
    <cellStyle name="Normal 46 2 2 7 3" xfId="9626" xr:uid="{00000000-0005-0000-0000-00006B4F0000}"/>
    <cellStyle name="Normal 46 2 2 7 3 2" xfId="39960" xr:uid="{00000000-0005-0000-0000-00006C4F0000}"/>
    <cellStyle name="Normal 46 2 2 7 3 3" xfId="24727" xr:uid="{00000000-0005-0000-0000-00006D4F0000}"/>
    <cellStyle name="Normal 46 2 2 7 4" xfId="34947" xr:uid="{00000000-0005-0000-0000-00006E4F0000}"/>
    <cellStyle name="Normal 46 2 2 7 5" xfId="19714" xr:uid="{00000000-0005-0000-0000-00006F4F0000}"/>
    <cellStyle name="Normal 46 2 2 8" xfId="11304" xr:uid="{00000000-0005-0000-0000-0000704F0000}"/>
    <cellStyle name="Normal 46 2 2 8 2" xfId="41635" xr:uid="{00000000-0005-0000-0000-0000714F0000}"/>
    <cellStyle name="Normal 46 2 2 8 3" xfId="26402" xr:uid="{00000000-0005-0000-0000-0000724F0000}"/>
    <cellStyle name="Normal 46 2 2 9" xfId="6283" xr:uid="{00000000-0005-0000-0000-0000734F0000}"/>
    <cellStyle name="Normal 46 2 2 9 2" xfId="36618" xr:uid="{00000000-0005-0000-0000-0000744F0000}"/>
    <cellStyle name="Normal 46 2 2 9 3" xfId="21385" xr:uid="{00000000-0005-0000-0000-0000754F0000}"/>
    <cellStyle name="Normal 46 2 3" xfId="1247" xr:uid="{00000000-0005-0000-0000-0000764F0000}"/>
    <cellStyle name="Normal 46 2 3 10" xfId="16424" xr:uid="{00000000-0005-0000-0000-0000774F0000}"/>
    <cellStyle name="Normal 46 2 3 2" xfId="1466" xr:uid="{00000000-0005-0000-0000-0000784F0000}"/>
    <cellStyle name="Normal 46 2 3 2 2" xfId="1887" xr:uid="{00000000-0005-0000-0000-0000794F0000}"/>
    <cellStyle name="Normal 46 2 3 2 2 2" xfId="2726" xr:uid="{00000000-0005-0000-0000-00007A4F0000}"/>
    <cellStyle name="Normal 46 2 3 2 2 2 2" xfId="4416" xr:uid="{00000000-0005-0000-0000-00007B4F0000}"/>
    <cellStyle name="Normal 46 2 3 2 2 2 2 2" xfId="14489" xr:uid="{00000000-0005-0000-0000-00007C4F0000}"/>
    <cellStyle name="Normal 46 2 3 2 2 2 2 2 2" xfId="44820" xr:uid="{00000000-0005-0000-0000-00007D4F0000}"/>
    <cellStyle name="Normal 46 2 3 2 2 2 2 2 3" xfId="29587" xr:uid="{00000000-0005-0000-0000-00007E4F0000}"/>
    <cellStyle name="Normal 46 2 3 2 2 2 2 3" xfId="9469" xr:uid="{00000000-0005-0000-0000-00007F4F0000}"/>
    <cellStyle name="Normal 46 2 3 2 2 2 2 3 2" xfId="39803" xr:uid="{00000000-0005-0000-0000-0000804F0000}"/>
    <cellStyle name="Normal 46 2 3 2 2 2 2 3 3" xfId="24570" xr:uid="{00000000-0005-0000-0000-0000814F0000}"/>
    <cellStyle name="Normal 46 2 3 2 2 2 2 4" xfId="34790" xr:uid="{00000000-0005-0000-0000-0000824F0000}"/>
    <cellStyle name="Normal 46 2 3 2 2 2 2 5" xfId="19557" xr:uid="{00000000-0005-0000-0000-0000834F0000}"/>
    <cellStyle name="Normal 46 2 3 2 2 2 3" xfId="6108" xr:uid="{00000000-0005-0000-0000-0000844F0000}"/>
    <cellStyle name="Normal 46 2 3 2 2 2 3 2" xfId="16160" xr:uid="{00000000-0005-0000-0000-0000854F0000}"/>
    <cellStyle name="Normal 46 2 3 2 2 2 3 2 2" xfId="46491" xr:uid="{00000000-0005-0000-0000-0000864F0000}"/>
    <cellStyle name="Normal 46 2 3 2 2 2 3 2 3" xfId="31258" xr:uid="{00000000-0005-0000-0000-0000874F0000}"/>
    <cellStyle name="Normal 46 2 3 2 2 2 3 3" xfId="11140" xr:uid="{00000000-0005-0000-0000-0000884F0000}"/>
    <cellStyle name="Normal 46 2 3 2 2 2 3 3 2" xfId="41474" xr:uid="{00000000-0005-0000-0000-0000894F0000}"/>
    <cellStyle name="Normal 46 2 3 2 2 2 3 3 3" xfId="26241" xr:uid="{00000000-0005-0000-0000-00008A4F0000}"/>
    <cellStyle name="Normal 46 2 3 2 2 2 3 4" xfId="36461" xr:uid="{00000000-0005-0000-0000-00008B4F0000}"/>
    <cellStyle name="Normal 46 2 3 2 2 2 3 5" xfId="21228" xr:uid="{00000000-0005-0000-0000-00008C4F0000}"/>
    <cellStyle name="Normal 46 2 3 2 2 2 4" xfId="12818" xr:uid="{00000000-0005-0000-0000-00008D4F0000}"/>
    <cellStyle name="Normal 46 2 3 2 2 2 4 2" xfId="43149" xr:uid="{00000000-0005-0000-0000-00008E4F0000}"/>
    <cellStyle name="Normal 46 2 3 2 2 2 4 3" xfId="27916" xr:uid="{00000000-0005-0000-0000-00008F4F0000}"/>
    <cellStyle name="Normal 46 2 3 2 2 2 5" xfId="7797" xr:uid="{00000000-0005-0000-0000-0000904F0000}"/>
    <cellStyle name="Normal 46 2 3 2 2 2 5 2" xfId="38132" xr:uid="{00000000-0005-0000-0000-0000914F0000}"/>
    <cellStyle name="Normal 46 2 3 2 2 2 5 3" xfId="22899" xr:uid="{00000000-0005-0000-0000-0000924F0000}"/>
    <cellStyle name="Normal 46 2 3 2 2 2 6" xfId="33120" xr:uid="{00000000-0005-0000-0000-0000934F0000}"/>
    <cellStyle name="Normal 46 2 3 2 2 2 7" xfId="17886" xr:uid="{00000000-0005-0000-0000-0000944F0000}"/>
    <cellStyle name="Normal 46 2 3 2 2 3" xfId="3579" xr:uid="{00000000-0005-0000-0000-0000954F0000}"/>
    <cellStyle name="Normal 46 2 3 2 2 3 2" xfId="13653" xr:uid="{00000000-0005-0000-0000-0000964F0000}"/>
    <cellStyle name="Normal 46 2 3 2 2 3 2 2" xfId="43984" xr:uid="{00000000-0005-0000-0000-0000974F0000}"/>
    <cellStyle name="Normal 46 2 3 2 2 3 2 3" xfId="28751" xr:uid="{00000000-0005-0000-0000-0000984F0000}"/>
    <cellStyle name="Normal 46 2 3 2 2 3 3" xfId="8633" xr:uid="{00000000-0005-0000-0000-0000994F0000}"/>
    <cellStyle name="Normal 46 2 3 2 2 3 3 2" xfId="38967" xr:uid="{00000000-0005-0000-0000-00009A4F0000}"/>
    <cellStyle name="Normal 46 2 3 2 2 3 3 3" xfId="23734" xr:uid="{00000000-0005-0000-0000-00009B4F0000}"/>
    <cellStyle name="Normal 46 2 3 2 2 3 4" xfId="33954" xr:uid="{00000000-0005-0000-0000-00009C4F0000}"/>
    <cellStyle name="Normal 46 2 3 2 2 3 5" xfId="18721" xr:uid="{00000000-0005-0000-0000-00009D4F0000}"/>
    <cellStyle name="Normal 46 2 3 2 2 4" xfId="5272" xr:uid="{00000000-0005-0000-0000-00009E4F0000}"/>
    <cellStyle name="Normal 46 2 3 2 2 4 2" xfId="15324" xr:uid="{00000000-0005-0000-0000-00009F4F0000}"/>
    <cellStyle name="Normal 46 2 3 2 2 4 2 2" xfId="45655" xr:uid="{00000000-0005-0000-0000-0000A04F0000}"/>
    <cellStyle name="Normal 46 2 3 2 2 4 2 3" xfId="30422" xr:uid="{00000000-0005-0000-0000-0000A14F0000}"/>
    <cellStyle name="Normal 46 2 3 2 2 4 3" xfId="10304" xr:uid="{00000000-0005-0000-0000-0000A24F0000}"/>
    <cellStyle name="Normal 46 2 3 2 2 4 3 2" xfId="40638" xr:uid="{00000000-0005-0000-0000-0000A34F0000}"/>
    <cellStyle name="Normal 46 2 3 2 2 4 3 3" xfId="25405" xr:uid="{00000000-0005-0000-0000-0000A44F0000}"/>
    <cellStyle name="Normal 46 2 3 2 2 4 4" xfId="35625" xr:uid="{00000000-0005-0000-0000-0000A54F0000}"/>
    <cellStyle name="Normal 46 2 3 2 2 4 5" xfId="20392" xr:uid="{00000000-0005-0000-0000-0000A64F0000}"/>
    <cellStyle name="Normal 46 2 3 2 2 5" xfId="11982" xr:uid="{00000000-0005-0000-0000-0000A74F0000}"/>
    <cellStyle name="Normal 46 2 3 2 2 5 2" xfId="42313" xr:uid="{00000000-0005-0000-0000-0000A84F0000}"/>
    <cellStyle name="Normal 46 2 3 2 2 5 3" xfId="27080" xr:uid="{00000000-0005-0000-0000-0000A94F0000}"/>
    <cellStyle name="Normal 46 2 3 2 2 6" xfId="6961" xr:uid="{00000000-0005-0000-0000-0000AA4F0000}"/>
    <cellStyle name="Normal 46 2 3 2 2 6 2" xfId="37296" xr:uid="{00000000-0005-0000-0000-0000AB4F0000}"/>
    <cellStyle name="Normal 46 2 3 2 2 6 3" xfId="22063" xr:uid="{00000000-0005-0000-0000-0000AC4F0000}"/>
    <cellStyle name="Normal 46 2 3 2 2 7" xfId="32284" xr:uid="{00000000-0005-0000-0000-0000AD4F0000}"/>
    <cellStyle name="Normal 46 2 3 2 2 8" xfId="17050" xr:uid="{00000000-0005-0000-0000-0000AE4F0000}"/>
    <cellStyle name="Normal 46 2 3 2 3" xfId="2308" xr:uid="{00000000-0005-0000-0000-0000AF4F0000}"/>
    <cellStyle name="Normal 46 2 3 2 3 2" xfId="3998" xr:uid="{00000000-0005-0000-0000-0000B04F0000}"/>
    <cellStyle name="Normal 46 2 3 2 3 2 2" xfId="14071" xr:uid="{00000000-0005-0000-0000-0000B14F0000}"/>
    <cellStyle name="Normal 46 2 3 2 3 2 2 2" xfId="44402" xr:uid="{00000000-0005-0000-0000-0000B24F0000}"/>
    <cellStyle name="Normal 46 2 3 2 3 2 2 3" xfId="29169" xr:uid="{00000000-0005-0000-0000-0000B34F0000}"/>
    <cellStyle name="Normal 46 2 3 2 3 2 3" xfId="9051" xr:uid="{00000000-0005-0000-0000-0000B44F0000}"/>
    <cellStyle name="Normal 46 2 3 2 3 2 3 2" xfId="39385" xr:uid="{00000000-0005-0000-0000-0000B54F0000}"/>
    <cellStyle name="Normal 46 2 3 2 3 2 3 3" xfId="24152" xr:uid="{00000000-0005-0000-0000-0000B64F0000}"/>
    <cellStyle name="Normal 46 2 3 2 3 2 4" xfId="34372" xr:uid="{00000000-0005-0000-0000-0000B74F0000}"/>
    <cellStyle name="Normal 46 2 3 2 3 2 5" xfId="19139" xr:uid="{00000000-0005-0000-0000-0000B84F0000}"/>
    <cellStyle name="Normal 46 2 3 2 3 3" xfId="5690" xr:uid="{00000000-0005-0000-0000-0000B94F0000}"/>
    <cellStyle name="Normal 46 2 3 2 3 3 2" xfId="15742" xr:uid="{00000000-0005-0000-0000-0000BA4F0000}"/>
    <cellStyle name="Normal 46 2 3 2 3 3 2 2" xfId="46073" xr:uid="{00000000-0005-0000-0000-0000BB4F0000}"/>
    <cellStyle name="Normal 46 2 3 2 3 3 2 3" xfId="30840" xr:uid="{00000000-0005-0000-0000-0000BC4F0000}"/>
    <cellStyle name="Normal 46 2 3 2 3 3 3" xfId="10722" xr:uid="{00000000-0005-0000-0000-0000BD4F0000}"/>
    <cellStyle name="Normal 46 2 3 2 3 3 3 2" xfId="41056" xr:uid="{00000000-0005-0000-0000-0000BE4F0000}"/>
    <cellStyle name="Normal 46 2 3 2 3 3 3 3" xfId="25823" xr:uid="{00000000-0005-0000-0000-0000BF4F0000}"/>
    <cellStyle name="Normal 46 2 3 2 3 3 4" xfId="36043" xr:uid="{00000000-0005-0000-0000-0000C04F0000}"/>
    <cellStyle name="Normal 46 2 3 2 3 3 5" xfId="20810" xr:uid="{00000000-0005-0000-0000-0000C14F0000}"/>
    <cellStyle name="Normal 46 2 3 2 3 4" xfId="12400" xr:uid="{00000000-0005-0000-0000-0000C24F0000}"/>
    <cellStyle name="Normal 46 2 3 2 3 4 2" xfId="42731" xr:uid="{00000000-0005-0000-0000-0000C34F0000}"/>
    <cellStyle name="Normal 46 2 3 2 3 4 3" xfId="27498" xr:uid="{00000000-0005-0000-0000-0000C44F0000}"/>
    <cellStyle name="Normal 46 2 3 2 3 5" xfId="7379" xr:uid="{00000000-0005-0000-0000-0000C54F0000}"/>
    <cellStyle name="Normal 46 2 3 2 3 5 2" xfId="37714" xr:uid="{00000000-0005-0000-0000-0000C64F0000}"/>
    <cellStyle name="Normal 46 2 3 2 3 5 3" xfId="22481" xr:uid="{00000000-0005-0000-0000-0000C74F0000}"/>
    <cellStyle name="Normal 46 2 3 2 3 6" xfId="32702" xr:uid="{00000000-0005-0000-0000-0000C84F0000}"/>
    <cellStyle name="Normal 46 2 3 2 3 7" xfId="17468" xr:uid="{00000000-0005-0000-0000-0000C94F0000}"/>
    <cellStyle name="Normal 46 2 3 2 4" xfId="3161" xr:uid="{00000000-0005-0000-0000-0000CA4F0000}"/>
    <cellStyle name="Normal 46 2 3 2 4 2" xfId="13235" xr:uid="{00000000-0005-0000-0000-0000CB4F0000}"/>
    <cellStyle name="Normal 46 2 3 2 4 2 2" xfId="43566" xr:uid="{00000000-0005-0000-0000-0000CC4F0000}"/>
    <cellStyle name="Normal 46 2 3 2 4 2 3" xfId="28333" xr:uid="{00000000-0005-0000-0000-0000CD4F0000}"/>
    <cellStyle name="Normal 46 2 3 2 4 3" xfId="8215" xr:uid="{00000000-0005-0000-0000-0000CE4F0000}"/>
    <cellStyle name="Normal 46 2 3 2 4 3 2" xfId="38549" xr:uid="{00000000-0005-0000-0000-0000CF4F0000}"/>
    <cellStyle name="Normal 46 2 3 2 4 3 3" xfId="23316" xr:uid="{00000000-0005-0000-0000-0000D04F0000}"/>
    <cellStyle name="Normal 46 2 3 2 4 4" xfId="33536" xr:uid="{00000000-0005-0000-0000-0000D14F0000}"/>
    <cellStyle name="Normal 46 2 3 2 4 5" xfId="18303" xr:uid="{00000000-0005-0000-0000-0000D24F0000}"/>
    <cellStyle name="Normal 46 2 3 2 5" xfId="4854" xr:uid="{00000000-0005-0000-0000-0000D34F0000}"/>
    <cellStyle name="Normal 46 2 3 2 5 2" xfId="14906" xr:uid="{00000000-0005-0000-0000-0000D44F0000}"/>
    <cellStyle name="Normal 46 2 3 2 5 2 2" xfId="45237" xr:uid="{00000000-0005-0000-0000-0000D54F0000}"/>
    <cellStyle name="Normal 46 2 3 2 5 2 3" xfId="30004" xr:uid="{00000000-0005-0000-0000-0000D64F0000}"/>
    <cellStyle name="Normal 46 2 3 2 5 3" xfId="9886" xr:uid="{00000000-0005-0000-0000-0000D74F0000}"/>
    <cellStyle name="Normal 46 2 3 2 5 3 2" xfId="40220" xr:uid="{00000000-0005-0000-0000-0000D84F0000}"/>
    <cellStyle name="Normal 46 2 3 2 5 3 3" xfId="24987" xr:uid="{00000000-0005-0000-0000-0000D94F0000}"/>
    <cellStyle name="Normal 46 2 3 2 5 4" xfId="35207" xr:uid="{00000000-0005-0000-0000-0000DA4F0000}"/>
    <cellStyle name="Normal 46 2 3 2 5 5" xfId="19974" xr:uid="{00000000-0005-0000-0000-0000DB4F0000}"/>
    <cellStyle name="Normal 46 2 3 2 6" xfId="11564" xr:uid="{00000000-0005-0000-0000-0000DC4F0000}"/>
    <cellStyle name="Normal 46 2 3 2 6 2" xfId="41895" xr:uid="{00000000-0005-0000-0000-0000DD4F0000}"/>
    <cellStyle name="Normal 46 2 3 2 6 3" xfId="26662" xr:uid="{00000000-0005-0000-0000-0000DE4F0000}"/>
    <cellStyle name="Normal 46 2 3 2 7" xfId="6543" xr:uid="{00000000-0005-0000-0000-0000DF4F0000}"/>
    <cellStyle name="Normal 46 2 3 2 7 2" xfId="36878" xr:uid="{00000000-0005-0000-0000-0000E04F0000}"/>
    <cellStyle name="Normal 46 2 3 2 7 3" xfId="21645" xr:uid="{00000000-0005-0000-0000-0000E14F0000}"/>
    <cellStyle name="Normal 46 2 3 2 8" xfId="31866" xr:uid="{00000000-0005-0000-0000-0000E24F0000}"/>
    <cellStyle name="Normal 46 2 3 2 9" xfId="16632" xr:uid="{00000000-0005-0000-0000-0000E34F0000}"/>
    <cellStyle name="Normal 46 2 3 3" xfId="1679" xr:uid="{00000000-0005-0000-0000-0000E44F0000}"/>
    <cellStyle name="Normal 46 2 3 3 2" xfId="2518" xr:uid="{00000000-0005-0000-0000-0000E54F0000}"/>
    <cellStyle name="Normal 46 2 3 3 2 2" xfId="4208" xr:uid="{00000000-0005-0000-0000-0000E64F0000}"/>
    <cellStyle name="Normal 46 2 3 3 2 2 2" xfId="14281" xr:uid="{00000000-0005-0000-0000-0000E74F0000}"/>
    <cellStyle name="Normal 46 2 3 3 2 2 2 2" xfId="44612" xr:uid="{00000000-0005-0000-0000-0000E84F0000}"/>
    <cellStyle name="Normal 46 2 3 3 2 2 2 3" xfId="29379" xr:uid="{00000000-0005-0000-0000-0000E94F0000}"/>
    <cellStyle name="Normal 46 2 3 3 2 2 3" xfId="9261" xr:uid="{00000000-0005-0000-0000-0000EA4F0000}"/>
    <cellStyle name="Normal 46 2 3 3 2 2 3 2" xfId="39595" xr:uid="{00000000-0005-0000-0000-0000EB4F0000}"/>
    <cellStyle name="Normal 46 2 3 3 2 2 3 3" xfId="24362" xr:uid="{00000000-0005-0000-0000-0000EC4F0000}"/>
    <cellStyle name="Normal 46 2 3 3 2 2 4" xfId="34582" xr:uid="{00000000-0005-0000-0000-0000ED4F0000}"/>
    <cellStyle name="Normal 46 2 3 3 2 2 5" xfId="19349" xr:uid="{00000000-0005-0000-0000-0000EE4F0000}"/>
    <cellStyle name="Normal 46 2 3 3 2 3" xfId="5900" xr:uid="{00000000-0005-0000-0000-0000EF4F0000}"/>
    <cellStyle name="Normal 46 2 3 3 2 3 2" xfId="15952" xr:uid="{00000000-0005-0000-0000-0000F04F0000}"/>
    <cellStyle name="Normal 46 2 3 3 2 3 2 2" xfId="46283" xr:uid="{00000000-0005-0000-0000-0000F14F0000}"/>
    <cellStyle name="Normal 46 2 3 3 2 3 2 3" xfId="31050" xr:uid="{00000000-0005-0000-0000-0000F24F0000}"/>
    <cellStyle name="Normal 46 2 3 3 2 3 3" xfId="10932" xr:uid="{00000000-0005-0000-0000-0000F34F0000}"/>
    <cellStyle name="Normal 46 2 3 3 2 3 3 2" xfId="41266" xr:uid="{00000000-0005-0000-0000-0000F44F0000}"/>
    <cellStyle name="Normal 46 2 3 3 2 3 3 3" xfId="26033" xr:uid="{00000000-0005-0000-0000-0000F54F0000}"/>
    <cellStyle name="Normal 46 2 3 3 2 3 4" xfId="36253" xr:uid="{00000000-0005-0000-0000-0000F64F0000}"/>
    <cellStyle name="Normal 46 2 3 3 2 3 5" xfId="21020" xr:uid="{00000000-0005-0000-0000-0000F74F0000}"/>
    <cellStyle name="Normal 46 2 3 3 2 4" xfId="12610" xr:uid="{00000000-0005-0000-0000-0000F84F0000}"/>
    <cellStyle name="Normal 46 2 3 3 2 4 2" xfId="42941" xr:uid="{00000000-0005-0000-0000-0000F94F0000}"/>
    <cellStyle name="Normal 46 2 3 3 2 4 3" xfId="27708" xr:uid="{00000000-0005-0000-0000-0000FA4F0000}"/>
    <cellStyle name="Normal 46 2 3 3 2 5" xfId="7589" xr:uid="{00000000-0005-0000-0000-0000FB4F0000}"/>
    <cellStyle name="Normal 46 2 3 3 2 5 2" xfId="37924" xr:uid="{00000000-0005-0000-0000-0000FC4F0000}"/>
    <cellStyle name="Normal 46 2 3 3 2 5 3" xfId="22691" xr:uid="{00000000-0005-0000-0000-0000FD4F0000}"/>
    <cellStyle name="Normal 46 2 3 3 2 6" xfId="32912" xr:uid="{00000000-0005-0000-0000-0000FE4F0000}"/>
    <cellStyle name="Normal 46 2 3 3 2 7" xfId="17678" xr:uid="{00000000-0005-0000-0000-0000FF4F0000}"/>
    <cellStyle name="Normal 46 2 3 3 3" xfId="3371" xr:uid="{00000000-0005-0000-0000-000000500000}"/>
    <cellStyle name="Normal 46 2 3 3 3 2" xfId="13445" xr:uid="{00000000-0005-0000-0000-000001500000}"/>
    <cellStyle name="Normal 46 2 3 3 3 2 2" xfId="43776" xr:uid="{00000000-0005-0000-0000-000002500000}"/>
    <cellStyle name="Normal 46 2 3 3 3 2 3" xfId="28543" xr:uid="{00000000-0005-0000-0000-000003500000}"/>
    <cellStyle name="Normal 46 2 3 3 3 3" xfId="8425" xr:uid="{00000000-0005-0000-0000-000004500000}"/>
    <cellStyle name="Normal 46 2 3 3 3 3 2" xfId="38759" xr:uid="{00000000-0005-0000-0000-000005500000}"/>
    <cellStyle name="Normal 46 2 3 3 3 3 3" xfId="23526" xr:uid="{00000000-0005-0000-0000-000006500000}"/>
    <cellStyle name="Normal 46 2 3 3 3 4" xfId="33746" xr:uid="{00000000-0005-0000-0000-000007500000}"/>
    <cellStyle name="Normal 46 2 3 3 3 5" xfId="18513" xr:uid="{00000000-0005-0000-0000-000008500000}"/>
    <cellStyle name="Normal 46 2 3 3 4" xfId="5064" xr:uid="{00000000-0005-0000-0000-000009500000}"/>
    <cellStyle name="Normal 46 2 3 3 4 2" xfId="15116" xr:uid="{00000000-0005-0000-0000-00000A500000}"/>
    <cellStyle name="Normal 46 2 3 3 4 2 2" xfId="45447" xr:uid="{00000000-0005-0000-0000-00000B500000}"/>
    <cellStyle name="Normal 46 2 3 3 4 2 3" xfId="30214" xr:uid="{00000000-0005-0000-0000-00000C500000}"/>
    <cellStyle name="Normal 46 2 3 3 4 3" xfId="10096" xr:uid="{00000000-0005-0000-0000-00000D500000}"/>
    <cellStyle name="Normal 46 2 3 3 4 3 2" xfId="40430" xr:uid="{00000000-0005-0000-0000-00000E500000}"/>
    <cellStyle name="Normal 46 2 3 3 4 3 3" xfId="25197" xr:uid="{00000000-0005-0000-0000-00000F500000}"/>
    <cellStyle name="Normal 46 2 3 3 4 4" xfId="35417" xr:uid="{00000000-0005-0000-0000-000010500000}"/>
    <cellStyle name="Normal 46 2 3 3 4 5" xfId="20184" xr:uid="{00000000-0005-0000-0000-000011500000}"/>
    <cellStyle name="Normal 46 2 3 3 5" xfId="11774" xr:uid="{00000000-0005-0000-0000-000012500000}"/>
    <cellStyle name="Normal 46 2 3 3 5 2" xfId="42105" xr:uid="{00000000-0005-0000-0000-000013500000}"/>
    <cellStyle name="Normal 46 2 3 3 5 3" xfId="26872" xr:uid="{00000000-0005-0000-0000-000014500000}"/>
    <cellStyle name="Normal 46 2 3 3 6" xfId="6753" xr:uid="{00000000-0005-0000-0000-000015500000}"/>
    <cellStyle name="Normal 46 2 3 3 6 2" xfId="37088" xr:uid="{00000000-0005-0000-0000-000016500000}"/>
    <cellStyle name="Normal 46 2 3 3 6 3" xfId="21855" xr:uid="{00000000-0005-0000-0000-000017500000}"/>
    <cellStyle name="Normal 46 2 3 3 7" xfId="32076" xr:uid="{00000000-0005-0000-0000-000018500000}"/>
    <cellStyle name="Normal 46 2 3 3 8" xfId="16842" xr:uid="{00000000-0005-0000-0000-000019500000}"/>
    <cellStyle name="Normal 46 2 3 4" xfId="2100" xr:uid="{00000000-0005-0000-0000-00001A500000}"/>
    <cellStyle name="Normal 46 2 3 4 2" xfId="3790" xr:uid="{00000000-0005-0000-0000-00001B500000}"/>
    <cellStyle name="Normal 46 2 3 4 2 2" xfId="13863" xr:uid="{00000000-0005-0000-0000-00001C500000}"/>
    <cellStyle name="Normal 46 2 3 4 2 2 2" xfId="44194" xr:uid="{00000000-0005-0000-0000-00001D500000}"/>
    <cellStyle name="Normal 46 2 3 4 2 2 3" xfId="28961" xr:uid="{00000000-0005-0000-0000-00001E500000}"/>
    <cellStyle name="Normal 46 2 3 4 2 3" xfId="8843" xr:uid="{00000000-0005-0000-0000-00001F500000}"/>
    <cellStyle name="Normal 46 2 3 4 2 3 2" xfId="39177" xr:uid="{00000000-0005-0000-0000-000020500000}"/>
    <cellStyle name="Normal 46 2 3 4 2 3 3" xfId="23944" xr:uid="{00000000-0005-0000-0000-000021500000}"/>
    <cellStyle name="Normal 46 2 3 4 2 4" xfId="34164" xr:uid="{00000000-0005-0000-0000-000022500000}"/>
    <cellStyle name="Normal 46 2 3 4 2 5" xfId="18931" xr:uid="{00000000-0005-0000-0000-000023500000}"/>
    <cellStyle name="Normal 46 2 3 4 3" xfId="5482" xr:uid="{00000000-0005-0000-0000-000024500000}"/>
    <cellStyle name="Normal 46 2 3 4 3 2" xfId="15534" xr:uid="{00000000-0005-0000-0000-000025500000}"/>
    <cellStyle name="Normal 46 2 3 4 3 2 2" xfId="45865" xr:uid="{00000000-0005-0000-0000-000026500000}"/>
    <cellStyle name="Normal 46 2 3 4 3 2 3" xfId="30632" xr:uid="{00000000-0005-0000-0000-000027500000}"/>
    <cellStyle name="Normal 46 2 3 4 3 3" xfId="10514" xr:uid="{00000000-0005-0000-0000-000028500000}"/>
    <cellStyle name="Normal 46 2 3 4 3 3 2" xfId="40848" xr:uid="{00000000-0005-0000-0000-000029500000}"/>
    <cellStyle name="Normal 46 2 3 4 3 3 3" xfId="25615" xr:uid="{00000000-0005-0000-0000-00002A500000}"/>
    <cellStyle name="Normal 46 2 3 4 3 4" xfId="35835" xr:uid="{00000000-0005-0000-0000-00002B500000}"/>
    <cellStyle name="Normal 46 2 3 4 3 5" xfId="20602" xr:uid="{00000000-0005-0000-0000-00002C500000}"/>
    <cellStyle name="Normal 46 2 3 4 4" xfId="12192" xr:uid="{00000000-0005-0000-0000-00002D500000}"/>
    <cellStyle name="Normal 46 2 3 4 4 2" xfId="42523" xr:uid="{00000000-0005-0000-0000-00002E500000}"/>
    <cellStyle name="Normal 46 2 3 4 4 3" xfId="27290" xr:uid="{00000000-0005-0000-0000-00002F500000}"/>
    <cellStyle name="Normal 46 2 3 4 5" xfId="7171" xr:uid="{00000000-0005-0000-0000-000030500000}"/>
    <cellStyle name="Normal 46 2 3 4 5 2" xfId="37506" xr:uid="{00000000-0005-0000-0000-000031500000}"/>
    <cellStyle name="Normal 46 2 3 4 5 3" xfId="22273" xr:uid="{00000000-0005-0000-0000-000032500000}"/>
    <cellStyle name="Normal 46 2 3 4 6" xfId="32494" xr:uid="{00000000-0005-0000-0000-000033500000}"/>
    <cellStyle name="Normal 46 2 3 4 7" xfId="17260" xr:uid="{00000000-0005-0000-0000-000034500000}"/>
    <cellStyle name="Normal 46 2 3 5" xfId="2953" xr:uid="{00000000-0005-0000-0000-000035500000}"/>
    <cellStyle name="Normal 46 2 3 5 2" xfId="13027" xr:uid="{00000000-0005-0000-0000-000036500000}"/>
    <cellStyle name="Normal 46 2 3 5 2 2" xfId="43358" xr:uid="{00000000-0005-0000-0000-000037500000}"/>
    <cellStyle name="Normal 46 2 3 5 2 3" xfId="28125" xr:uid="{00000000-0005-0000-0000-000038500000}"/>
    <cellStyle name="Normal 46 2 3 5 3" xfId="8007" xr:uid="{00000000-0005-0000-0000-000039500000}"/>
    <cellStyle name="Normal 46 2 3 5 3 2" xfId="38341" xr:uid="{00000000-0005-0000-0000-00003A500000}"/>
    <cellStyle name="Normal 46 2 3 5 3 3" xfId="23108" xr:uid="{00000000-0005-0000-0000-00003B500000}"/>
    <cellStyle name="Normal 46 2 3 5 4" xfId="33328" xr:uid="{00000000-0005-0000-0000-00003C500000}"/>
    <cellStyle name="Normal 46 2 3 5 5" xfId="18095" xr:uid="{00000000-0005-0000-0000-00003D500000}"/>
    <cellStyle name="Normal 46 2 3 6" xfId="4646" xr:uid="{00000000-0005-0000-0000-00003E500000}"/>
    <cellStyle name="Normal 46 2 3 6 2" xfId="14698" xr:uid="{00000000-0005-0000-0000-00003F500000}"/>
    <cellStyle name="Normal 46 2 3 6 2 2" xfId="45029" xr:uid="{00000000-0005-0000-0000-000040500000}"/>
    <cellStyle name="Normal 46 2 3 6 2 3" xfId="29796" xr:uid="{00000000-0005-0000-0000-000041500000}"/>
    <cellStyle name="Normal 46 2 3 6 3" xfId="9678" xr:uid="{00000000-0005-0000-0000-000042500000}"/>
    <cellStyle name="Normal 46 2 3 6 3 2" xfId="40012" xr:uid="{00000000-0005-0000-0000-000043500000}"/>
    <cellStyle name="Normal 46 2 3 6 3 3" xfId="24779" xr:uid="{00000000-0005-0000-0000-000044500000}"/>
    <cellStyle name="Normal 46 2 3 6 4" xfId="34999" xr:uid="{00000000-0005-0000-0000-000045500000}"/>
    <cellStyle name="Normal 46 2 3 6 5" xfId="19766" xr:uid="{00000000-0005-0000-0000-000046500000}"/>
    <cellStyle name="Normal 46 2 3 7" xfId="11356" xr:uid="{00000000-0005-0000-0000-000047500000}"/>
    <cellStyle name="Normal 46 2 3 7 2" xfId="41687" xr:uid="{00000000-0005-0000-0000-000048500000}"/>
    <cellStyle name="Normal 46 2 3 7 3" xfId="26454" xr:uid="{00000000-0005-0000-0000-000049500000}"/>
    <cellStyle name="Normal 46 2 3 8" xfId="6335" xr:uid="{00000000-0005-0000-0000-00004A500000}"/>
    <cellStyle name="Normal 46 2 3 8 2" xfId="36670" xr:uid="{00000000-0005-0000-0000-00004B500000}"/>
    <cellStyle name="Normal 46 2 3 8 3" xfId="21437" xr:uid="{00000000-0005-0000-0000-00004C500000}"/>
    <cellStyle name="Normal 46 2 3 9" xfId="31659" xr:uid="{00000000-0005-0000-0000-00004D500000}"/>
    <cellStyle name="Normal 46 2 4" xfId="1360" xr:uid="{00000000-0005-0000-0000-00004E500000}"/>
    <cellStyle name="Normal 46 2 4 2" xfId="1783" xr:uid="{00000000-0005-0000-0000-00004F500000}"/>
    <cellStyle name="Normal 46 2 4 2 2" xfId="2622" xr:uid="{00000000-0005-0000-0000-000050500000}"/>
    <cellStyle name="Normal 46 2 4 2 2 2" xfId="4312" xr:uid="{00000000-0005-0000-0000-000051500000}"/>
    <cellStyle name="Normal 46 2 4 2 2 2 2" xfId="14385" xr:uid="{00000000-0005-0000-0000-000052500000}"/>
    <cellStyle name="Normal 46 2 4 2 2 2 2 2" xfId="44716" xr:uid="{00000000-0005-0000-0000-000053500000}"/>
    <cellStyle name="Normal 46 2 4 2 2 2 2 3" xfId="29483" xr:uid="{00000000-0005-0000-0000-000054500000}"/>
    <cellStyle name="Normal 46 2 4 2 2 2 3" xfId="9365" xr:uid="{00000000-0005-0000-0000-000055500000}"/>
    <cellStyle name="Normal 46 2 4 2 2 2 3 2" xfId="39699" xr:uid="{00000000-0005-0000-0000-000056500000}"/>
    <cellStyle name="Normal 46 2 4 2 2 2 3 3" xfId="24466" xr:uid="{00000000-0005-0000-0000-000057500000}"/>
    <cellStyle name="Normal 46 2 4 2 2 2 4" xfId="34686" xr:uid="{00000000-0005-0000-0000-000058500000}"/>
    <cellStyle name="Normal 46 2 4 2 2 2 5" xfId="19453" xr:uid="{00000000-0005-0000-0000-000059500000}"/>
    <cellStyle name="Normal 46 2 4 2 2 3" xfId="6004" xr:uid="{00000000-0005-0000-0000-00005A500000}"/>
    <cellStyle name="Normal 46 2 4 2 2 3 2" xfId="16056" xr:uid="{00000000-0005-0000-0000-00005B500000}"/>
    <cellStyle name="Normal 46 2 4 2 2 3 2 2" xfId="46387" xr:uid="{00000000-0005-0000-0000-00005C500000}"/>
    <cellStyle name="Normal 46 2 4 2 2 3 2 3" xfId="31154" xr:uid="{00000000-0005-0000-0000-00005D500000}"/>
    <cellStyle name="Normal 46 2 4 2 2 3 3" xfId="11036" xr:uid="{00000000-0005-0000-0000-00005E500000}"/>
    <cellStyle name="Normal 46 2 4 2 2 3 3 2" xfId="41370" xr:uid="{00000000-0005-0000-0000-00005F500000}"/>
    <cellStyle name="Normal 46 2 4 2 2 3 3 3" xfId="26137" xr:uid="{00000000-0005-0000-0000-000060500000}"/>
    <cellStyle name="Normal 46 2 4 2 2 3 4" xfId="36357" xr:uid="{00000000-0005-0000-0000-000061500000}"/>
    <cellStyle name="Normal 46 2 4 2 2 3 5" xfId="21124" xr:uid="{00000000-0005-0000-0000-000062500000}"/>
    <cellStyle name="Normal 46 2 4 2 2 4" xfId="12714" xr:uid="{00000000-0005-0000-0000-000063500000}"/>
    <cellStyle name="Normal 46 2 4 2 2 4 2" xfId="43045" xr:uid="{00000000-0005-0000-0000-000064500000}"/>
    <cellStyle name="Normal 46 2 4 2 2 4 3" xfId="27812" xr:uid="{00000000-0005-0000-0000-000065500000}"/>
    <cellStyle name="Normal 46 2 4 2 2 5" xfId="7693" xr:uid="{00000000-0005-0000-0000-000066500000}"/>
    <cellStyle name="Normal 46 2 4 2 2 5 2" xfId="38028" xr:uid="{00000000-0005-0000-0000-000067500000}"/>
    <cellStyle name="Normal 46 2 4 2 2 5 3" xfId="22795" xr:uid="{00000000-0005-0000-0000-000068500000}"/>
    <cellStyle name="Normal 46 2 4 2 2 6" xfId="33016" xr:uid="{00000000-0005-0000-0000-000069500000}"/>
    <cellStyle name="Normal 46 2 4 2 2 7" xfId="17782" xr:uid="{00000000-0005-0000-0000-00006A500000}"/>
    <cellStyle name="Normal 46 2 4 2 3" xfId="3475" xr:uid="{00000000-0005-0000-0000-00006B500000}"/>
    <cellStyle name="Normal 46 2 4 2 3 2" xfId="13549" xr:uid="{00000000-0005-0000-0000-00006C500000}"/>
    <cellStyle name="Normal 46 2 4 2 3 2 2" xfId="43880" xr:uid="{00000000-0005-0000-0000-00006D500000}"/>
    <cellStyle name="Normal 46 2 4 2 3 2 3" xfId="28647" xr:uid="{00000000-0005-0000-0000-00006E500000}"/>
    <cellStyle name="Normal 46 2 4 2 3 3" xfId="8529" xr:uid="{00000000-0005-0000-0000-00006F500000}"/>
    <cellStyle name="Normal 46 2 4 2 3 3 2" xfId="38863" xr:uid="{00000000-0005-0000-0000-000070500000}"/>
    <cellStyle name="Normal 46 2 4 2 3 3 3" xfId="23630" xr:uid="{00000000-0005-0000-0000-000071500000}"/>
    <cellStyle name="Normal 46 2 4 2 3 4" xfId="33850" xr:uid="{00000000-0005-0000-0000-000072500000}"/>
    <cellStyle name="Normal 46 2 4 2 3 5" xfId="18617" xr:uid="{00000000-0005-0000-0000-000073500000}"/>
    <cellStyle name="Normal 46 2 4 2 4" xfId="5168" xr:uid="{00000000-0005-0000-0000-000074500000}"/>
    <cellStyle name="Normal 46 2 4 2 4 2" xfId="15220" xr:uid="{00000000-0005-0000-0000-000075500000}"/>
    <cellStyle name="Normal 46 2 4 2 4 2 2" xfId="45551" xr:uid="{00000000-0005-0000-0000-000076500000}"/>
    <cellStyle name="Normal 46 2 4 2 4 2 3" xfId="30318" xr:uid="{00000000-0005-0000-0000-000077500000}"/>
    <cellStyle name="Normal 46 2 4 2 4 3" xfId="10200" xr:uid="{00000000-0005-0000-0000-000078500000}"/>
    <cellStyle name="Normal 46 2 4 2 4 3 2" xfId="40534" xr:uid="{00000000-0005-0000-0000-000079500000}"/>
    <cellStyle name="Normal 46 2 4 2 4 3 3" xfId="25301" xr:uid="{00000000-0005-0000-0000-00007A500000}"/>
    <cellStyle name="Normal 46 2 4 2 4 4" xfId="35521" xr:uid="{00000000-0005-0000-0000-00007B500000}"/>
    <cellStyle name="Normal 46 2 4 2 4 5" xfId="20288" xr:uid="{00000000-0005-0000-0000-00007C500000}"/>
    <cellStyle name="Normal 46 2 4 2 5" xfId="11878" xr:uid="{00000000-0005-0000-0000-00007D500000}"/>
    <cellStyle name="Normal 46 2 4 2 5 2" xfId="42209" xr:uid="{00000000-0005-0000-0000-00007E500000}"/>
    <cellStyle name="Normal 46 2 4 2 5 3" xfId="26976" xr:uid="{00000000-0005-0000-0000-00007F500000}"/>
    <cellStyle name="Normal 46 2 4 2 6" xfId="6857" xr:uid="{00000000-0005-0000-0000-000080500000}"/>
    <cellStyle name="Normal 46 2 4 2 6 2" xfId="37192" xr:uid="{00000000-0005-0000-0000-000081500000}"/>
    <cellStyle name="Normal 46 2 4 2 6 3" xfId="21959" xr:uid="{00000000-0005-0000-0000-000082500000}"/>
    <cellStyle name="Normal 46 2 4 2 7" xfId="32180" xr:uid="{00000000-0005-0000-0000-000083500000}"/>
    <cellStyle name="Normal 46 2 4 2 8" xfId="16946" xr:uid="{00000000-0005-0000-0000-000084500000}"/>
    <cellStyle name="Normal 46 2 4 3" xfId="2204" xr:uid="{00000000-0005-0000-0000-000085500000}"/>
    <cellStyle name="Normal 46 2 4 3 2" xfId="3894" xr:uid="{00000000-0005-0000-0000-000086500000}"/>
    <cellStyle name="Normal 46 2 4 3 2 2" xfId="13967" xr:uid="{00000000-0005-0000-0000-000087500000}"/>
    <cellStyle name="Normal 46 2 4 3 2 2 2" xfId="44298" xr:uid="{00000000-0005-0000-0000-000088500000}"/>
    <cellStyle name="Normal 46 2 4 3 2 2 3" xfId="29065" xr:uid="{00000000-0005-0000-0000-000089500000}"/>
    <cellStyle name="Normal 46 2 4 3 2 3" xfId="8947" xr:uid="{00000000-0005-0000-0000-00008A500000}"/>
    <cellStyle name="Normal 46 2 4 3 2 3 2" xfId="39281" xr:uid="{00000000-0005-0000-0000-00008B500000}"/>
    <cellStyle name="Normal 46 2 4 3 2 3 3" xfId="24048" xr:uid="{00000000-0005-0000-0000-00008C500000}"/>
    <cellStyle name="Normal 46 2 4 3 2 4" xfId="34268" xr:uid="{00000000-0005-0000-0000-00008D500000}"/>
    <cellStyle name="Normal 46 2 4 3 2 5" xfId="19035" xr:uid="{00000000-0005-0000-0000-00008E500000}"/>
    <cellStyle name="Normal 46 2 4 3 3" xfId="5586" xr:uid="{00000000-0005-0000-0000-00008F500000}"/>
    <cellStyle name="Normal 46 2 4 3 3 2" xfId="15638" xr:uid="{00000000-0005-0000-0000-000090500000}"/>
    <cellStyle name="Normal 46 2 4 3 3 2 2" xfId="45969" xr:uid="{00000000-0005-0000-0000-000091500000}"/>
    <cellStyle name="Normal 46 2 4 3 3 2 3" xfId="30736" xr:uid="{00000000-0005-0000-0000-000092500000}"/>
    <cellStyle name="Normal 46 2 4 3 3 3" xfId="10618" xr:uid="{00000000-0005-0000-0000-000093500000}"/>
    <cellStyle name="Normal 46 2 4 3 3 3 2" xfId="40952" xr:uid="{00000000-0005-0000-0000-000094500000}"/>
    <cellStyle name="Normal 46 2 4 3 3 3 3" xfId="25719" xr:uid="{00000000-0005-0000-0000-000095500000}"/>
    <cellStyle name="Normal 46 2 4 3 3 4" xfId="35939" xr:uid="{00000000-0005-0000-0000-000096500000}"/>
    <cellStyle name="Normal 46 2 4 3 3 5" xfId="20706" xr:uid="{00000000-0005-0000-0000-000097500000}"/>
    <cellStyle name="Normal 46 2 4 3 4" xfId="12296" xr:uid="{00000000-0005-0000-0000-000098500000}"/>
    <cellStyle name="Normal 46 2 4 3 4 2" xfId="42627" xr:uid="{00000000-0005-0000-0000-000099500000}"/>
    <cellStyle name="Normal 46 2 4 3 4 3" xfId="27394" xr:uid="{00000000-0005-0000-0000-00009A500000}"/>
    <cellStyle name="Normal 46 2 4 3 5" xfId="7275" xr:uid="{00000000-0005-0000-0000-00009B500000}"/>
    <cellStyle name="Normal 46 2 4 3 5 2" xfId="37610" xr:uid="{00000000-0005-0000-0000-00009C500000}"/>
    <cellStyle name="Normal 46 2 4 3 5 3" xfId="22377" xr:uid="{00000000-0005-0000-0000-00009D500000}"/>
    <cellStyle name="Normal 46 2 4 3 6" xfId="32598" xr:uid="{00000000-0005-0000-0000-00009E500000}"/>
    <cellStyle name="Normal 46 2 4 3 7" xfId="17364" xr:uid="{00000000-0005-0000-0000-00009F500000}"/>
    <cellStyle name="Normal 46 2 4 4" xfId="3057" xr:uid="{00000000-0005-0000-0000-0000A0500000}"/>
    <cellStyle name="Normal 46 2 4 4 2" xfId="13131" xr:uid="{00000000-0005-0000-0000-0000A1500000}"/>
    <cellStyle name="Normal 46 2 4 4 2 2" xfId="43462" xr:uid="{00000000-0005-0000-0000-0000A2500000}"/>
    <cellStyle name="Normal 46 2 4 4 2 3" xfId="28229" xr:uid="{00000000-0005-0000-0000-0000A3500000}"/>
    <cellStyle name="Normal 46 2 4 4 3" xfId="8111" xr:uid="{00000000-0005-0000-0000-0000A4500000}"/>
    <cellStyle name="Normal 46 2 4 4 3 2" xfId="38445" xr:uid="{00000000-0005-0000-0000-0000A5500000}"/>
    <cellStyle name="Normal 46 2 4 4 3 3" xfId="23212" xr:uid="{00000000-0005-0000-0000-0000A6500000}"/>
    <cellStyle name="Normal 46 2 4 4 4" xfId="33432" xr:uid="{00000000-0005-0000-0000-0000A7500000}"/>
    <cellStyle name="Normal 46 2 4 4 5" xfId="18199" xr:uid="{00000000-0005-0000-0000-0000A8500000}"/>
    <cellStyle name="Normal 46 2 4 5" xfId="4750" xr:uid="{00000000-0005-0000-0000-0000A9500000}"/>
    <cellStyle name="Normal 46 2 4 5 2" xfId="14802" xr:uid="{00000000-0005-0000-0000-0000AA500000}"/>
    <cellStyle name="Normal 46 2 4 5 2 2" xfId="45133" xr:uid="{00000000-0005-0000-0000-0000AB500000}"/>
    <cellStyle name="Normal 46 2 4 5 2 3" xfId="29900" xr:uid="{00000000-0005-0000-0000-0000AC500000}"/>
    <cellStyle name="Normal 46 2 4 5 3" xfId="9782" xr:uid="{00000000-0005-0000-0000-0000AD500000}"/>
    <cellStyle name="Normal 46 2 4 5 3 2" xfId="40116" xr:uid="{00000000-0005-0000-0000-0000AE500000}"/>
    <cellStyle name="Normal 46 2 4 5 3 3" xfId="24883" xr:uid="{00000000-0005-0000-0000-0000AF500000}"/>
    <cellStyle name="Normal 46 2 4 5 4" xfId="35103" xr:uid="{00000000-0005-0000-0000-0000B0500000}"/>
    <cellStyle name="Normal 46 2 4 5 5" xfId="19870" xr:uid="{00000000-0005-0000-0000-0000B1500000}"/>
    <cellStyle name="Normal 46 2 4 6" xfId="11460" xr:uid="{00000000-0005-0000-0000-0000B2500000}"/>
    <cellStyle name="Normal 46 2 4 6 2" xfId="41791" xr:uid="{00000000-0005-0000-0000-0000B3500000}"/>
    <cellStyle name="Normal 46 2 4 6 3" xfId="26558" xr:uid="{00000000-0005-0000-0000-0000B4500000}"/>
    <cellStyle name="Normal 46 2 4 7" xfId="6439" xr:uid="{00000000-0005-0000-0000-0000B5500000}"/>
    <cellStyle name="Normal 46 2 4 7 2" xfId="36774" xr:uid="{00000000-0005-0000-0000-0000B6500000}"/>
    <cellStyle name="Normal 46 2 4 7 3" xfId="21541" xr:uid="{00000000-0005-0000-0000-0000B7500000}"/>
    <cellStyle name="Normal 46 2 4 8" xfId="31762" xr:uid="{00000000-0005-0000-0000-0000B8500000}"/>
    <cellStyle name="Normal 46 2 4 9" xfId="16528" xr:uid="{00000000-0005-0000-0000-0000B9500000}"/>
    <cellStyle name="Normal 46 2 5" xfId="1573" xr:uid="{00000000-0005-0000-0000-0000BA500000}"/>
    <cellStyle name="Normal 46 2 5 2" xfId="2414" xr:uid="{00000000-0005-0000-0000-0000BB500000}"/>
    <cellStyle name="Normal 46 2 5 2 2" xfId="4104" xr:uid="{00000000-0005-0000-0000-0000BC500000}"/>
    <cellStyle name="Normal 46 2 5 2 2 2" xfId="14177" xr:uid="{00000000-0005-0000-0000-0000BD500000}"/>
    <cellStyle name="Normal 46 2 5 2 2 2 2" xfId="44508" xr:uid="{00000000-0005-0000-0000-0000BE500000}"/>
    <cellStyle name="Normal 46 2 5 2 2 2 3" xfId="29275" xr:uid="{00000000-0005-0000-0000-0000BF500000}"/>
    <cellStyle name="Normal 46 2 5 2 2 3" xfId="9157" xr:uid="{00000000-0005-0000-0000-0000C0500000}"/>
    <cellStyle name="Normal 46 2 5 2 2 3 2" xfId="39491" xr:uid="{00000000-0005-0000-0000-0000C1500000}"/>
    <cellStyle name="Normal 46 2 5 2 2 3 3" xfId="24258" xr:uid="{00000000-0005-0000-0000-0000C2500000}"/>
    <cellStyle name="Normal 46 2 5 2 2 4" xfId="34478" xr:uid="{00000000-0005-0000-0000-0000C3500000}"/>
    <cellStyle name="Normal 46 2 5 2 2 5" xfId="19245" xr:uid="{00000000-0005-0000-0000-0000C4500000}"/>
    <cellStyle name="Normal 46 2 5 2 3" xfId="5796" xr:uid="{00000000-0005-0000-0000-0000C5500000}"/>
    <cellStyle name="Normal 46 2 5 2 3 2" xfId="15848" xr:uid="{00000000-0005-0000-0000-0000C6500000}"/>
    <cellStyle name="Normal 46 2 5 2 3 2 2" xfId="46179" xr:uid="{00000000-0005-0000-0000-0000C7500000}"/>
    <cellStyle name="Normal 46 2 5 2 3 2 3" xfId="30946" xr:uid="{00000000-0005-0000-0000-0000C8500000}"/>
    <cellStyle name="Normal 46 2 5 2 3 3" xfId="10828" xr:uid="{00000000-0005-0000-0000-0000C9500000}"/>
    <cellStyle name="Normal 46 2 5 2 3 3 2" xfId="41162" xr:uid="{00000000-0005-0000-0000-0000CA500000}"/>
    <cellStyle name="Normal 46 2 5 2 3 3 3" xfId="25929" xr:uid="{00000000-0005-0000-0000-0000CB500000}"/>
    <cellStyle name="Normal 46 2 5 2 3 4" xfId="36149" xr:uid="{00000000-0005-0000-0000-0000CC500000}"/>
    <cellStyle name="Normal 46 2 5 2 3 5" xfId="20916" xr:uid="{00000000-0005-0000-0000-0000CD500000}"/>
    <cellStyle name="Normal 46 2 5 2 4" xfId="12506" xr:uid="{00000000-0005-0000-0000-0000CE500000}"/>
    <cellStyle name="Normal 46 2 5 2 4 2" xfId="42837" xr:uid="{00000000-0005-0000-0000-0000CF500000}"/>
    <cellStyle name="Normal 46 2 5 2 4 3" xfId="27604" xr:uid="{00000000-0005-0000-0000-0000D0500000}"/>
    <cellStyle name="Normal 46 2 5 2 5" xfId="7485" xr:uid="{00000000-0005-0000-0000-0000D1500000}"/>
    <cellStyle name="Normal 46 2 5 2 5 2" xfId="37820" xr:uid="{00000000-0005-0000-0000-0000D2500000}"/>
    <cellStyle name="Normal 46 2 5 2 5 3" xfId="22587" xr:uid="{00000000-0005-0000-0000-0000D3500000}"/>
    <cellStyle name="Normal 46 2 5 2 6" xfId="32808" xr:uid="{00000000-0005-0000-0000-0000D4500000}"/>
    <cellStyle name="Normal 46 2 5 2 7" xfId="17574" xr:uid="{00000000-0005-0000-0000-0000D5500000}"/>
    <cellStyle name="Normal 46 2 5 3" xfId="3267" xr:uid="{00000000-0005-0000-0000-0000D6500000}"/>
    <cellStyle name="Normal 46 2 5 3 2" xfId="13341" xr:uid="{00000000-0005-0000-0000-0000D7500000}"/>
    <cellStyle name="Normal 46 2 5 3 2 2" xfId="43672" xr:uid="{00000000-0005-0000-0000-0000D8500000}"/>
    <cellStyle name="Normal 46 2 5 3 2 3" xfId="28439" xr:uid="{00000000-0005-0000-0000-0000D9500000}"/>
    <cellStyle name="Normal 46 2 5 3 3" xfId="8321" xr:uid="{00000000-0005-0000-0000-0000DA500000}"/>
    <cellStyle name="Normal 46 2 5 3 3 2" xfId="38655" xr:uid="{00000000-0005-0000-0000-0000DB500000}"/>
    <cellStyle name="Normal 46 2 5 3 3 3" xfId="23422" xr:uid="{00000000-0005-0000-0000-0000DC500000}"/>
    <cellStyle name="Normal 46 2 5 3 4" xfId="33642" xr:uid="{00000000-0005-0000-0000-0000DD500000}"/>
    <cellStyle name="Normal 46 2 5 3 5" xfId="18409" xr:uid="{00000000-0005-0000-0000-0000DE500000}"/>
    <cellStyle name="Normal 46 2 5 4" xfId="4960" xr:uid="{00000000-0005-0000-0000-0000DF500000}"/>
    <cellStyle name="Normal 46 2 5 4 2" xfId="15012" xr:uid="{00000000-0005-0000-0000-0000E0500000}"/>
    <cellStyle name="Normal 46 2 5 4 2 2" xfId="45343" xr:uid="{00000000-0005-0000-0000-0000E1500000}"/>
    <cellStyle name="Normal 46 2 5 4 2 3" xfId="30110" xr:uid="{00000000-0005-0000-0000-0000E2500000}"/>
    <cellStyle name="Normal 46 2 5 4 3" xfId="9992" xr:uid="{00000000-0005-0000-0000-0000E3500000}"/>
    <cellStyle name="Normal 46 2 5 4 3 2" xfId="40326" xr:uid="{00000000-0005-0000-0000-0000E4500000}"/>
    <cellStyle name="Normal 46 2 5 4 3 3" xfId="25093" xr:uid="{00000000-0005-0000-0000-0000E5500000}"/>
    <cellStyle name="Normal 46 2 5 4 4" xfId="35313" xr:uid="{00000000-0005-0000-0000-0000E6500000}"/>
    <cellStyle name="Normal 46 2 5 4 5" xfId="20080" xr:uid="{00000000-0005-0000-0000-0000E7500000}"/>
    <cellStyle name="Normal 46 2 5 5" xfId="11670" xr:uid="{00000000-0005-0000-0000-0000E8500000}"/>
    <cellStyle name="Normal 46 2 5 5 2" xfId="42001" xr:uid="{00000000-0005-0000-0000-0000E9500000}"/>
    <cellStyle name="Normal 46 2 5 5 3" xfId="26768" xr:uid="{00000000-0005-0000-0000-0000EA500000}"/>
    <cellStyle name="Normal 46 2 5 6" xfId="6649" xr:uid="{00000000-0005-0000-0000-0000EB500000}"/>
    <cellStyle name="Normal 46 2 5 6 2" xfId="36984" xr:uid="{00000000-0005-0000-0000-0000EC500000}"/>
    <cellStyle name="Normal 46 2 5 6 3" xfId="21751" xr:uid="{00000000-0005-0000-0000-0000ED500000}"/>
    <cellStyle name="Normal 46 2 5 7" xfId="31972" xr:uid="{00000000-0005-0000-0000-0000EE500000}"/>
    <cellStyle name="Normal 46 2 5 8" xfId="16738" xr:uid="{00000000-0005-0000-0000-0000EF500000}"/>
    <cellStyle name="Normal 46 2 6" xfId="1994" xr:uid="{00000000-0005-0000-0000-0000F0500000}"/>
    <cellStyle name="Normal 46 2 6 2" xfId="3686" xr:uid="{00000000-0005-0000-0000-0000F1500000}"/>
    <cellStyle name="Normal 46 2 6 2 2" xfId="13759" xr:uid="{00000000-0005-0000-0000-0000F2500000}"/>
    <cellStyle name="Normal 46 2 6 2 2 2" xfId="44090" xr:uid="{00000000-0005-0000-0000-0000F3500000}"/>
    <cellStyle name="Normal 46 2 6 2 2 3" xfId="28857" xr:uid="{00000000-0005-0000-0000-0000F4500000}"/>
    <cellStyle name="Normal 46 2 6 2 3" xfId="8739" xr:uid="{00000000-0005-0000-0000-0000F5500000}"/>
    <cellStyle name="Normal 46 2 6 2 3 2" xfId="39073" xr:uid="{00000000-0005-0000-0000-0000F6500000}"/>
    <cellStyle name="Normal 46 2 6 2 3 3" xfId="23840" xr:uid="{00000000-0005-0000-0000-0000F7500000}"/>
    <cellStyle name="Normal 46 2 6 2 4" xfId="34060" xr:uid="{00000000-0005-0000-0000-0000F8500000}"/>
    <cellStyle name="Normal 46 2 6 2 5" xfId="18827" xr:uid="{00000000-0005-0000-0000-0000F9500000}"/>
    <cellStyle name="Normal 46 2 6 3" xfId="5378" xr:uid="{00000000-0005-0000-0000-0000FA500000}"/>
    <cellStyle name="Normal 46 2 6 3 2" xfId="15430" xr:uid="{00000000-0005-0000-0000-0000FB500000}"/>
    <cellStyle name="Normal 46 2 6 3 2 2" xfId="45761" xr:uid="{00000000-0005-0000-0000-0000FC500000}"/>
    <cellStyle name="Normal 46 2 6 3 2 3" xfId="30528" xr:uid="{00000000-0005-0000-0000-0000FD500000}"/>
    <cellStyle name="Normal 46 2 6 3 3" xfId="10410" xr:uid="{00000000-0005-0000-0000-0000FE500000}"/>
    <cellStyle name="Normal 46 2 6 3 3 2" xfId="40744" xr:uid="{00000000-0005-0000-0000-0000FF500000}"/>
    <cellStyle name="Normal 46 2 6 3 3 3" xfId="25511" xr:uid="{00000000-0005-0000-0000-000000510000}"/>
    <cellStyle name="Normal 46 2 6 3 4" xfId="35731" xr:uid="{00000000-0005-0000-0000-000001510000}"/>
    <cellStyle name="Normal 46 2 6 3 5" xfId="20498" xr:uid="{00000000-0005-0000-0000-000002510000}"/>
    <cellStyle name="Normal 46 2 6 4" xfId="12088" xr:uid="{00000000-0005-0000-0000-000003510000}"/>
    <cellStyle name="Normal 46 2 6 4 2" xfId="42419" xr:uid="{00000000-0005-0000-0000-000004510000}"/>
    <cellStyle name="Normal 46 2 6 4 3" xfId="27186" xr:uid="{00000000-0005-0000-0000-000005510000}"/>
    <cellStyle name="Normal 46 2 6 5" xfId="7067" xr:uid="{00000000-0005-0000-0000-000006510000}"/>
    <cellStyle name="Normal 46 2 6 5 2" xfId="37402" xr:uid="{00000000-0005-0000-0000-000007510000}"/>
    <cellStyle name="Normal 46 2 6 5 3" xfId="22169" xr:uid="{00000000-0005-0000-0000-000008510000}"/>
    <cellStyle name="Normal 46 2 6 6" xfId="32390" xr:uid="{00000000-0005-0000-0000-000009510000}"/>
    <cellStyle name="Normal 46 2 6 7" xfId="17156" xr:uid="{00000000-0005-0000-0000-00000A510000}"/>
    <cellStyle name="Normal 46 2 7" xfId="2845" xr:uid="{00000000-0005-0000-0000-00000B510000}"/>
    <cellStyle name="Normal 46 2 7 2" xfId="12923" xr:uid="{00000000-0005-0000-0000-00000C510000}"/>
    <cellStyle name="Normal 46 2 7 2 2" xfId="43254" xr:uid="{00000000-0005-0000-0000-00000D510000}"/>
    <cellStyle name="Normal 46 2 7 2 3" xfId="28021" xr:uid="{00000000-0005-0000-0000-00000E510000}"/>
    <cellStyle name="Normal 46 2 7 3" xfId="7903" xr:uid="{00000000-0005-0000-0000-00000F510000}"/>
    <cellStyle name="Normal 46 2 7 3 2" xfId="38237" xr:uid="{00000000-0005-0000-0000-000010510000}"/>
    <cellStyle name="Normal 46 2 7 3 3" xfId="23004" xr:uid="{00000000-0005-0000-0000-000011510000}"/>
    <cellStyle name="Normal 46 2 7 4" xfId="33224" xr:uid="{00000000-0005-0000-0000-000012510000}"/>
    <cellStyle name="Normal 46 2 7 5" xfId="17991" xr:uid="{00000000-0005-0000-0000-000013510000}"/>
    <cellStyle name="Normal 46 2 8" xfId="4539" xr:uid="{00000000-0005-0000-0000-000014510000}"/>
    <cellStyle name="Normal 46 2 8 2" xfId="14594" xr:uid="{00000000-0005-0000-0000-000015510000}"/>
    <cellStyle name="Normal 46 2 8 2 2" xfId="44925" xr:uid="{00000000-0005-0000-0000-000016510000}"/>
    <cellStyle name="Normal 46 2 8 2 3" xfId="29692" xr:uid="{00000000-0005-0000-0000-000017510000}"/>
    <cellStyle name="Normal 46 2 8 3" xfId="9574" xr:uid="{00000000-0005-0000-0000-000018510000}"/>
    <cellStyle name="Normal 46 2 8 3 2" xfId="39908" xr:uid="{00000000-0005-0000-0000-000019510000}"/>
    <cellStyle name="Normal 46 2 8 3 3" xfId="24675" xr:uid="{00000000-0005-0000-0000-00001A510000}"/>
    <cellStyle name="Normal 46 2 8 4" xfId="34895" xr:uid="{00000000-0005-0000-0000-00001B510000}"/>
    <cellStyle name="Normal 46 2 8 5" xfId="19662" xr:uid="{00000000-0005-0000-0000-00001C510000}"/>
    <cellStyle name="Normal 46 2 9" xfId="11250" xr:uid="{00000000-0005-0000-0000-00001D510000}"/>
    <cellStyle name="Normal 46 2 9 2" xfId="41583" xr:uid="{00000000-0005-0000-0000-00001E510000}"/>
    <cellStyle name="Normal 46 2 9 3" xfId="26350" xr:uid="{00000000-0005-0000-0000-00001F510000}"/>
    <cellStyle name="Normal 47" xfId="367" xr:uid="{00000000-0005-0000-0000-000020510000}"/>
    <cellStyle name="Normal 47 2" xfId="867" xr:uid="{00000000-0005-0000-0000-000021510000}"/>
    <cellStyle name="Normal 47 2 10" xfId="6230" xr:uid="{00000000-0005-0000-0000-000022510000}"/>
    <cellStyle name="Normal 47 2 10 2" xfId="36567" xr:uid="{00000000-0005-0000-0000-000023510000}"/>
    <cellStyle name="Normal 47 2 10 3" xfId="21334" xr:uid="{00000000-0005-0000-0000-000024510000}"/>
    <cellStyle name="Normal 47 2 11" xfId="31558" xr:uid="{00000000-0005-0000-0000-000025510000}"/>
    <cellStyle name="Normal 47 2 12" xfId="16319" xr:uid="{00000000-0005-0000-0000-000026510000}"/>
    <cellStyle name="Normal 47 2 2" xfId="1194" xr:uid="{00000000-0005-0000-0000-000027510000}"/>
    <cellStyle name="Normal 47 2 2 10" xfId="31610" xr:uid="{00000000-0005-0000-0000-000028510000}"/>
    <cellStyle name="Normal 47 2 2 11" xfId="16373" xr:uid="{00000000-0005-0000-0000-000029510000}"/>
    <cellStyle name="Normal 47 2 2 2" xfId="1302" xr:uid="{00000000-0005-0000-0000-00002A510000}"/>
    <cellStyle name="Normal 47 2 2 2 10" xfId="16477" xr:uid="{00000000-0005-0000-0000-00002B510000}"/>
    <cellStyle name="Normal 47 2 2 2 2" xfId="1519" xr:uid="{00000000-0005-0000-0000-00002C510000}"/>
    <cellStyle name="Normal 47 2 2 2 2 2" xfId="1940" xr:uid="{00000000-0005-0000-0000-00002D510000}"/>
    <cellStyle name="Normal 47 2 2 2 2 2 2" xfId="2779" xr:uid="{00000000-0005-0000-0000-00002E510000}"/>
    <cellStyle name="Normal 47 2 2 2 2 2 2 2" xfId="4469" xr:uid="{00000000-0005-0000-0000-00002F510000}"/>
    <cellStyle name="Normal 47 2 2 2 2 2 2 2 2" xfId="14542" xr:uid="{00000000-0005-0000-0000-000030510000}"/>
    <cellStyle name="Normal 47 2 2 2 2 2 2 2 2 2" xfId="44873" xr:uid="{00000000-0005-0000-0000-000031510000}"/>
    <cellStyle name="Normal 47 2 2 2 2 2 2 2 2 3" xfId="29640" xr:uid="{00000000-0005-0000-0000-000032510000}"/>
    <cellStyle name="Normal 47 2 2 2 2 2 2 2 3" xfId="9522" xr:uid="{00000000-0005-0000-0000-000033510000}"/>
    <cellStyle name="Normal 47 2 2 2 2 2 2 2 3 2" xfId="39856" xr:uid="{00000000-0005-0000-0000-000034510000}"/>
    <cellStyle name="Normal 47 2 2 2 2 2 2 2 3 3" xfId="24623" xr:uid="{00000000-0005-0000-0000-000035510000}"/>
    <cellStyle name="Normal 47 2 2 2 2 2 2 2 4" xfId="34843" xr:uid="{00000000-0005-0000-0000-000036510000}"/>
    <cellStyle name="Normal 47 2 2 2 2 2 2 2 5" xfId="19610" xr:uid="{00000000-0005-0000-0000-000037510000}"/>
    <cellStyle name="Normal 47 2 2 2 2 2 2 3" xfId="6161" xr:uid="{00000000-0005-0000-0000-000038510000}"/>
    <cellStyle name="Normal 47 2 2 2 2 2 2 3 2" xfId="16213" xr:uid="{00000000-0005-0000-0000-000039510000}"/>
    <cellStyle name="Normal 47 2 2 2 2 2 2 3 2 2" xfId="46544" xr:uid="{00000000-0005-0000-0000-00003A510000}"/>
    <cellStyle name="Normal 47 2 2 2 2 2 2 3 2 3" xfId="31311" xr:uid="{00000000-0005-0000-0000-00003B510000}"/>
    <cellStyle name="Normal 47 2 2 2 2 2 2 3 3" xfId="11193" xr:uid="{00000000-0005-0000-0000-00003C510000}"/>
    <cellStyle name="Normal 47 2 2 2 2 2 2 3 3 2" xfId="41527" xr:uid="{00000000-0005-0000-0000-00003D510000}"/>
    <cellStyle name="Normal 47 2 2 2 2 2 2 3 3 3" xfId="26294" xr:uid="{00000000-0005-0000-0000-00003E510000}"/>
    <cellStyle name="Normal 47 2 2 2 2 2 2 3 4" xfId="36514" xr:uid="{00000000-0005-0000-0000-00003F510000}"/>
    <cellStyle name="Normal 47 2 2 2 2 2 2 3 5" xfId="21281" xr:uid="{00000000-0005-0000-0000-000040510000}"/>
    <cellStyle name="Normal 47 2 2 2 2 2 2 4" xfId="12871" xr:uid="{00000000-0005-0000-0000-000041510000}"/>
    <cellStyle name="Normal 47 2 2 2 2 2 2 4 2" xfId="43202" xr:uid="{00000000-0005-0000-0000-000042510000}"/>
    <cellStyle name="Normal 47 2 2 2 2 2 2 4 3" xfId="27969" xr:uid="{00000000-0005-0000-0000-000043510000}"/>
    <cellStyle name="Normal 47 2 2 2 2 2 2 5" xfId="7850" xr:uid="{00000000-0005-0000-0000-000044510000}"/>
    <cellStyle name="Normal 47 2 2 2 2 2 2 5 2" xfId="38185" xr:uid="{00000000-0005-0000-0000-000045510000}"/>
    <cellStyle name="Normal 47 2 2 2 2 2 2 5 3" xfId="22952" xr:uid="{00000000-0005-0000-0000-000046510000}"/>
    <cellStyle name="Normal 47 2 2 2 2 2 2 6" xfId="33173" xr:uid="{00000000-0005-0000-0000-000047510000}"/>
    <cellStyle name="Normal 47 2 2 2 2 2 2 7" xfId="17939" xr:uid="{00000000-0005-0000-0000-000048510000}"/>
    <cellStyle name="Normal 47 2 2 2 2 2 3" xfId="3632" xr:uid="{00000000-0005-0000-0000-000049510000}"/>
    <cellStyle name="Normal 47 2 2 2 2 2 3 2" xfId="13706" xr:uid="{00000000-0005-0000-0000-00004A510000}"/>
    <cellStyle name="Normal 47 2 2 2 2 2 3 2 2" xfId="44037" xr:uid="{00000000-0005-0000-0000-00004B510000}"/>
    <cellStyle name="Normal 47 2 2 2 2 2 3 2 3" xfId="28804" xr:uid="{00000000-0005-0000-0000-00004C510000}"/>
    <cellStyle name="Normal 47 2 2 2 2 2 3 3" xfId="8686" xr:uid="{00000000-0005-0000-0000-00004D510000}"/>
    <cellStyle name="Normal 47 2 2 2 2 2 3 3 2" xfId="39020" xr:uid="{00000000-0005-0000-0000-00004E510000}"/>
    <cellStyle name="Normal 47 2 2 2 2 2 3 3 3" xfId="23787" xr:uid="{00000000-0005-0000-0000-00004F510000}"/>
    <cellStyle name="Normal 47 2 2 2 2 2 3 4" xfId="34007" xr:uid="{00000000-0005-0000-0000-000050510000}"/>
    <cellStyle name="Normal 47 2 2 2 2 2 3 5" xfId="18774" xr:uid="{00000000-0005-0000-0000-000051510000}"/>
    <cellStyle name="Normal 47 2 2 2 2 2 4" xfId="5325" xr:uid="{00000000-0005-0000-0000-000052510000}"/>
    <cellStyle name="Normal 47 2 2 2 2 2 4 2" xfId="15377" xr:uid="{00000000-0005-0000-0000-000053510000}"/>
    <cellStyle name="Normal 47 2 2 2 2 2 4 2 2" xfId="45708" xr:uid="{00000000-0005-0000-0000-000054510000}"/>
    <cellStyle name="Normal 47 2 2 2 2 2 4 2 3" xfId="30475" xr:uid="{00000000-0005-0000-0000-000055510000}"/>
    <cellStyle name="Normal 47 2 2 2 2 2 4 3" xfId="10357" xr:uid="{00000000-0005-0000-0000-000056510000}"/>
    <cellStyle name="Normal 47 2 2 2 2 2 4 3 2" xfId="40691" xr:uid="{00000000-0005-0000-0000-000057510000}"/>
    <cellStyle name="Normal 47 2 2 2 2 2 4 3 3" xfId="25458" xr:uid="{00000000-0005-0000-0000-000058510000}"/>
    <cellStyle name="Normal 47 2 2 2 2 2 4 4" xfId="35678" xr:uid="{00000000-0005-0000-0000-000059510000}"/>
    <cellStyle name="Normal 47 2 2 2 2 2 4 5" xfId="20445" xr:uid="{00000000-0005-0000-0000-00005A510000}"/>
    <cellStyle name="Normal 47 2 2 2 2 2 5" xfId="12035" xr:uid="{00000000-0005-0000-0000-00005B510000}"/>
    <cellStyle name="Normal 47 2 2 2 2 2 5 2" xfId="42366" xr:uid="{00000000-0005-0000-0000-00005C510000}"/>
    <cellStyle name="Normal 47 2 2 2 2 2 5 3" xfId="27133" xr:uid="{00000000-0005-0000-0000-00005D510000}"/>
    <cellStyle name="Normal 47 2 2 2 2 2 6" xfId="7014" xr:uid="{00000000-0005-0000-0000-00005E510000}"/>
    <cellStyle name="Normal 47 2 2 2 2 2 6 2" xfId="37349" xr:uid="{00000000-0005-0000-0000-00005F510000}"/>
    <cellStyle name="Normal 47 2 2 2 2 2 6 3" xfId="22116" xr:uid="{00000000-0005-0000-0000-000060510000}"/>
    <cellStyle name="Normal 47 2 2 2 2 2 7" xfId="32337" xr:uid="{00000000-0005-0000-0000-000061510000}"/>
    <cellStyle name="Normal 47 2 2 2 2 2 8" xfId="17103" xr:uid="{00000000-0005-0000-0000-000062510000}"/>
    <cellStyle name="Normal 47 2 2 2 2 3" xfId="2361" xr:uid="{00000000-0005-0000-0000-000063510000}"/>
    <cellStyle name="Normal 47 2 2 2 2 3 2" xfId="4051" xr:uid="{00000000-0005-0000-0000-000064510000}"/>
    <cellStyle name="Normal 47 2 2 2 2 3 2 2" xfId="14124" xr:uid="{00000000-0005-0000-0000-000065510000}"/>
    <cellStyle name="Normal 47 2 2 2 2 3 2 2 2" xfId="44455" xr:uid="{00000000-0005-0000-0000-000066510000}"/>
    <cellStyle name="Normal 47 2 2 2 2 3 2 2 3" xfId="29222" xr:uid="{00000000-0005-0000-0000-000067510000}"/>
    <cellStyle name="Normal 47 2 2 2 2 3 2 3" xfId="9104" xr:uid="{00000000-0005-0000-0000-000068510000}"/>
    <cellStyle name="Normal 47 2 2 2 2 3 2 3 2" xfId="39438" xr:uid="{00000000-0005-0000-0000-000069510000}"/>
    <cellStyle name="Normal 47 2 2 2 2 3 2 3 3" xfId="24205" xr:uid="{00000000-0005-0000-0000-00006A510000}"/>
    <cellStyle name="Normal 47 2 2 2 2 3 2 4" xfId="34425" xr:uid="{00000000-0005-0000-0000-00006B510000}"/>
    <cellStyle name="Normal 47 2 2 2 2 3 2 5" xfId="19192" xr:uid="{00000000-0005-0000-0000-00006C510000}"/>
    <cellStyle name="Normal 47 2 2 2 2 3 3" xfId="5743" xr:uid="{00000000-0005-0000-0000-00006D510000}"/>
    <cellStyle name="Normal 47 2 2 2 2 3 3 2" xfId="15795" xr:uid="{00000000-0005-0000-0000-00006E510000}"/>
    <cellStyle name="Normal 47 2 2 2 2 3 3 2 2" xfId="46126" xr:uid="{00000000-0005-0000-0000-00006F510000}"/>
    <cellStyle name="Normal 47 2 2 2 2 3 3 2 3" xfId="30893" xr:uid="{00000000-0005-0000-0000-000070510000}"/>
    <cellStyle name="Normal 47 2 2 2 2 3 3 3" xfId="10775" xr:uid="{00000000-0005-0000-0000-000071510000}"/>
    <cellStyle name="Normal 47 2 2 2 2 3 3 3 2" xfId="41109" xr:uid="{00000000-0005-0000-0000-000072510000}"/>
    <cellStyle name="Normal 47 2 2 2 2 3 3 3 3" xfId="25876" xr:uid="{00000000-0005-0000-0000-000073510000}"/>
    <cellStyle name="Normal 47 2 2 2 2 3 3 4" xfId="36096" xr:uid="{00000000-0005-0000-0000-000074510000}"/>
    <cellStyle name="Normal 47 2 2 2 2 3 3 5" xfId="20863" xr:uid="{00000000-0005-0000-0000-000075510000}"/>
    <cellStyle name="Normal 47 2 2 2 2 3 4" xfId="12453" xr:uid="{00000000-0005-0000-0000-000076510000}"/>
    <cellStyle name="Normal 47 2 2 2 2 3 4 2" xfId="42784" xr:uid="{00000000-0005-0000-0000-000077510000}"/>
    <cellStyle name="Normal 47 2 2 2 2 3 4 3" xfId="27551" xr:uid="{00000000-0005-0000-0000-000078510000}"/>
    <cellStyle name="Normal 47 2 2 2 2 3 5" xfId="7432" xr:uid="{00000000-0005-0000-0000-000079510000}"/>
    <cellStyle name="Normal 47 2 2 2 2 3 5 2" xfId="37767" xr:uid="{00000000-0005-0000-0000-00007A510000}"/>
    <cellStyle name="Normal 47 2 2 2 2 3 5 3" xfId="22534" xr:uid="{00000000-0005-0000-0000-00007B510000}"/>
    <cellStyle name="Normal 47 2 2 2 2 3 6" xfId="32755" xr:uid="{00000000-0005-0000-0000-00007C510000}"/>
    <cellStyle name="Normal 47 2 2 2 2 3 7" xfId="17521" xr:uid="{00000000-0005-0000-0000-00007D510000}"/>
    <cellStyle name="Normal 47 2 2 2 2 4" xfId="3214" xr:uid="{00000000-0005-0000-0000-00007E510000}"/>
    <cellStyle name="Normal 47 2 2 2 2 4 2" xfId="13288" xr:uid="{00000000-0005-0000-0000-00007F510000}"/>
    <cellStyle name="Normal 47 2 2 2 2 4 2 2" xfId="43619" xr:uid="{00000000-0005-0000-0000-000080510000}"/>
    <cellStyle name="Normal 47 2 2 2 2 4 2 3" xfId="28386" xr:uid="{00000000-0005-0000-0000-000081510000}"/>
    <cellStyle name="Normal 47 2 2 2 2 4 3" xfId="8268" xr:uid="{00000000-0005-0000-0000-000082510000}"/>
    <cellStyle name="Normal 47 2 2 2 2 4 3 2" xfId="38602" xr:uid="{00000000-0005-0000-0000-000083510000}"/>
    <cellStyle name="Normal 47 2 2 2 2 4 3 3" xfId="23369" xr:uid="{00000000-0005-0000-0000-000084510000}"/>
    <cellStyle name="Normal 47 2 2 2 2 4 4" xfId="33589" xr:uid="{00000000-0005-0000-0000-000085510000}"/>
    <cellStyle name="Normal 47 2 2 2 2 4 5" xfId="18356" xr:uid="{00000000-0005-0000-0000-000086510000}"/>
    <cellStyle name="Normal 47 2 2 2 2 5" xfId="4907" xr:uid="{00000000-0005-0000-0000-000087510000}"/>
    <cellStyle name="Normal 47 2 2 2 2 5 2" xfId="14959" xr:uid="{00000000-0005-0000-0000-000088510000}"/>
    <cellStyle name="Normal 47 2 2 2 2 5 2 2" xfId="45290" xr:uid="{00000000-0005-0000-0000-000089510000}"/>
    <cellStyle name="Normal 47 2 2 2 2 5 2 3" xfId="30057" xr:uid="{00000000-0005-0000-0000-00008A510000}"/>
    <cellStyle name="Normal 47 2 2 2 2 5 3" xfId="9939" xr:uid="{00000000-0005-0000-0000-00008B510000}"/>
    <cellStyle name="Normal 47 2 2 2 2 5 3 2" xfId="40273" xr:uid="{00000000-0005-0000-0000-00008C510000}"/>
    <cellStyle name="Normal 47 2 2 2 2 5 3 3" xfId="25040" xr:uid="{00000000-0005-0000-0000-00008D510000}"/>
    <cellStyle name="Normal 47 2 2 2 2 5 4" xfId="35260" xr:uid="{00000000-0005-0000-0000-00008E510000}"/>
    <cellStyle name="Normal 47 2 2 2 2 5 5" xfId="20027" xr:uid="{00000000-0005-0000-0000-00008F510000}"/>
    <cellStyle name="Normal 47 2 2 2 2 6" xfId="11617" xr:uid="{00000000-0005-0000-0000-000090510000}"/>
    <cellStyle name="Normal 47 2 2 2 2 6 2" xfId="41948" xr:uid="{00000000-0005-0000-0000-000091510000}"/>
    <cellStyle name="Normal 47 2 2 2 2 6 3" xfId="26715" xr:uid="{00000000-0005-0000-0000-000092510000}"/>
    <cellStyle name="Normal 47 2 2 2 2 7" xfId="6596" xr:uid="{00000000-0005-0000-0000-000093510000}"/>
    <cellStyle name="Normal 47 2 2 2 2 7 2" xfId="36931" xr:uid="{00000000-0005-0000-0000-000094510000}"/>
    <cellStyle name="Normal 47 2 2 2 2 7 3" xfId="21698" xr:uid="{00000000-0005-0000-0000-000095510000}"/>
    <cellStyle name="Normal 47 2 2 2 2 8" xfId="31919" xr:uid="{00000000-0005-0000-0000-000096510000}"/>
    <cellStyle name="Normal 47 2 2 2 2 9" xfId="16685" xr:uid="{00000000-0005-0000-0000-000097510000}"/>
    <cellStyle name="Normal 47 2 2 2 3" xfId="1732" xr:uid="{00000000-0005-0000-0000-000098510000}"/>
    <cellStyle name="Normal 47 2 2 2 3 2" xfId="2571" xr:uid="{00000000-0005-0000-0000-000099510000}"/>
    <cellStyle name="Normal 47 2 2 2 3 2 2" xfId="4261" xr:uid="{00000000-0005-0000-0000-00009A510000}"/>
    <cellStyle name="Normal 47 2 2 2 3 2 2 2" xfId="14334" xr:uid="{00000000-0005-0000-0000-00009B510000}"/>
    <cellStyle name="Normal 47 2 2 2 3 2 2 2 2" xfId="44665" xr:uid="{00000000-0005-0000-0000-00009C510000}"/>
    <cellStyle name="Normal 47 2 2 2 3 2 2 2 3" xfId="29432" xr:uid="{00000000-0005-0000-0000-00009D510000}"/>
    <cellStyle name="Normal 47 2 2 2 3 2 2 3" xfId="9314" xr:uid="{00000000-0005-0000-0000-00009E510000}"/>
    <cellStyle name="Normal 47 2 2 2 3 2 2 3 2" xfId="39648" xr:uid="{00000000-0005-0000-0000-00009F510000}"/>
    <cellStyle name="Normal 47 2 2 2 3 2 2 3 3" xfId="24415" xr:uid="{00000000-0005-0000-0000-0000A0510000}"/>
    <cellStyle name="Normal 47 2 2 2 3 2 2 4" xfId="34635" xr:uid="{00000000-0005-0000-0000-0000A1510000}"/>
    <cellStyle name="Normal 47 2 2 2 3 2 2 5" xfId="19402" xr:uid="{00000000-0005-0000-0000-0000A2510000}"/>
    <cellStyle name="Normal 47 2 2 2 3 2 3" xfId="5953" xr:uid="{00000000-0005-0000-0000-0000A3510000}"/>
    <cellStyle name="Normal 47 2 2 2 3 2 3 2" xfId="16005" xr:uid="{00000000-0005-0000-0000-0000A4510000}"/>
    <cellStyle name="Normal 47 2 2 2 3 2 3 2 2" xfId="46336" xr:uid="{00000000-0005-0000-0000-0000A5510000}"/>
    <cellStyle name="Normal 47 2 2 2 3 2 3 2 3" xfId="31103" xr:uid="{00000000-0005-0000-0000-0000A6510000}"/>
    <cellStyle name="Normal 47 2 2 2 3 2 3 3" xfId="10985" xr:uid="{00000000-0005-0000-0000-0000A7510000}"/>
    <cellStyle name="Normal 47 2 2 2 3 2 3 3 2" xfId="41319" xr:uid="{00000000-0005-0000-0000-0000A8510000}"/>
    <cellStyle name="Normal 47 2 2 2 3 2 3 3 3" xfId="26086" xr:uid="{00000000-0005-0000-0000-0000A9510000}"/>
    <cellStyle name="Normal 47 2 2 2 3 2 3 4" xfId="36306" xr:uid="{00000000-0005-0000-0000-0000AA510000}"/>
    <cellStyle name="Normal 47 2 2 2 3 2 3 5" xfId="21073" xr:uid="{00000000-0005-0000-0000-0000AB510000}"/>
    <cellStyle name="Normal 47 2 2 2 3 2 4" xfId="12663" xr:uid="{00000000-0005-0000-0000-0000AC510000}"/>
    <cellStyle name="Normal 47 2 2 2 3 2 4 2" xfId="42994" xr:uid="{00000000-0005-0000-0000-0000AD510000}"/>
    <cellStyle name="Normal 47 2 2 2 3 2 4 3" xfId="27761" xr:uid="{00000000-0005-0000-0000-0000AE510000}"/>
    <cellStyle name="Normal 47 2 2 2 3 2 5" xfId="7642" xr:uid="{00000000-0005-0000-0000-0000AF510000}"/>
    <cellStyle name="Normal 47 2 2 2 3 2 5 2" xfId="37977" xr:uid="{00000000-0005-0000-0000-0000B0510000}"/>
    <cellStyle name="Normal 47 2 2 2 3 2 5 3" xfId="22744" xr:uid="{00000000-0005-0000-0000-0000B1510000}"/>
    <cellStyle name="Normal 47 2 2 2 3 2 6" xfId="32965" xr:uid="{00000000-0005-0000-0000-0000B2510000}"/>
    <cellStyle name="Normal 47 2 2 2 3 2 7" xfId="17731" xr:uid="{00000000-0005-0000-0000-0000B3510000}"/>
    <cellStyle name="Normal 47 2 2 2 3 3" xfId="3424" xr:uid="{00000000-0005-0000-0000-0000B4510000}"/>
    <cellStyle name="Normal 47 2 2 2 3 3 2" xfId="13498" xr:uid="{00000000-0005-0000-0000-0000B5510000}"/>
    <cellStyle name="Normal 47 2 2 2 3 3 2 2" xfId="43829" xr:uid="{00000000-0005-0000-0000-0000B6510000}"/>
    <cellStyle name="Normal 47 2 2 2 3 3 2 3" xfId="28596" xr:uid="{00000000-0005-0000-0000-0000B7510000}"/>
    <cellStyle name="Normal 47 2 2 2 3 3 3" xfId="8478" xr:uid="{00000000-0005-0000-0000-0000B8510000}"/>
    <cellStyle name="Normal 47 2 2 2 3 3 3 2" xfId="38812" xr:uid="{00000000-0005-0000-0000-0000B9510000}"/>
    <cellStyle name="Normal 47 2 2 2 3 3 3 3" xfId="23579" xr:uid="{00000000-0005-0000-0000-0000BA510000}"/>
    <cellStyle name="Normal 47 2 2 2 3 3 4" xfId="33799" xr:uid="{00000000-0005-0000-0000-0000BB510000}"/>
    <cellStyle name="Normal 47 2 2 2 3 3 5" xfId="18566" xr:uid="{00000000-0005-0000-0000-0000BC510000}"/>
    <cellStyle name="Normal 47 2 2 2 3 4" xfId="5117" xr:uid="{00000000-0005-0000-0000-0000BD510000}"/>
    <cellStyle name="Normal 47 2 2 2 3 4 2" xfId="15169" xr:uid="{00000000-0005-0000-0000-0000BE510000}"/>
    <cellStyle name="Normal 47 2 2 2 3 4 2 2" xfId="45500" xr:uid="{00000000-0005-0000-0000-0000BF510000}"/>
    <cellStyle name="Normal 47 2 2 2 3 4 2 3" xfId="30267" xr:uid="{00000000-0005-0000-0000-0000C0510000}"/>
    <cellStyle name="Normal 47 2 2 2 3 4 3" xfId="10149" xr:uid="{00000000-0005-0000-0000-0000C1510000}"/>
    <cellStyle name="Normal 47 2 2 2 3 4 3 2" xfId="40483" xr:uid="{00000000-0005-0000-0000-0000C2510000}"/>
    <cellStyle name="Normal 47 2 2 2 3 4 3 3" xfId="25250" xr:uid="{00000000-0005-0000-0000-0000C3510000}"/>
    <cellStyle name="Normal 47 2 2 2 3 4 4" xfId="35470" xr:uid="{00000000-0005-0000-0000-0000C4510000}"/>
    <cellStyle name="Normal 47 2 2 2 3 4 5" xfId="20237" xr:uid="{00000000-0005-0000-0000-0000C5510000}"/>
    <cellStyle name="Normal 47 2 2 2 3 5" xfId="11827" xr:uid="{00000000-0005-0000-0000-0000C6510000}"/>
    <cellStyle name="Normal 47 2 2 2 3 5 2" xfId="42158" xr:uid="{00000000-0005-0000-0000-0000C7510000}"/>
    <cellStyle name="Normal 47 2 2 2 3 5 3" xfId="26925" xr:uid="{00000000-0005-0000-0000-0000C8510000}"/>
    <cellStyle name="Normal 47 2 2 2 3 6" xfId="6806" xr:uid="{00000000-0005-0000-0000-0000C9510000}"/>
    <cellStyle name="Normal 47 2 2 2 3 6 2" xfId="37141" xr:uid="{00000000-0005-0000-0000-0000CA510000}"/>
    <cellStyle name="Normal 47 2 2 2 3 6 3" xfId="21908" xr:uid="{00000000-0005-0000-0000-0000CB510000}"/>
    <cellStyle name="Normal 47 2 2 2 3 7" xfId="32129" xr:uid="{00000000-0005-0000-0000-0000CC510000}"/>
    <cellStyle name="Normal 47 2 2 2 3 8" xfId="16895" xr:uid="{00000000-0005-0000-0000-0000CD510000}"/>
    <cellStyle name="Normal 47 2 2 2 4" xfId="2153" xr:uid="{00000000-0005-0000-0000-0000CE510000}"/>
    <cellStyle name="Normal 47 2 2 2 4 2" xfId="3843" xr:uid="{00000000-0005-0000-0000-0000CF510000}"/>
    <cellStyle name="Normal 47 2 2 2 4 2 2" xfId="13916" xr:uid="{00000000-0005-0000-0000-0000D0510000}"/>
    <cellStyle name="Normal 47 2 2 2 4 2 2 2" xfId="44247" xr:uid="{00000000-0005-0000-0000-0000D1510000}"/>
    <cellStyle name="Normal 47 2 2 2 4 2 2 3" xfId="29014" xr:uid="{00000000-0005-0000-0000-0000D2510000}"/>
    <cellStyle name="Normal 47 2 2 2 4 2 3" xfId="8896" xr:uid="{00000000-0005-0000-0000-0000D3510000}"/>
    <cellStyle name="Normal 47 2 2 2 4 2 3 2" xfId="39230" xr:uid="{00000000-0005-0000-0000-0000D4510000}"/>
    <cellStyle name="Normal 47 2 2 2 4 2 3 3" xfId="23997" xr:uid="{00000000-0005-0000-0000-0000D5510000}"/>
    <cellStyle name="Normal 47 2 2 2 4 2 4" xfId="34217" xr:uid="{00000000-0005-0000-0000-0000D6510000}"/>
    <cellStyle name="Normal 47 2 2 2 4 2 5" xfId="18984" xr:uid="{00000000-0005-0000-0000-0000D7510000}"/>
    <cellStyle name="Normal 47 2 2 2 4 3" xfId="5535" xr:uid="{00000000-0005-0000-0000-0000D8510000}"/>
    <cellStyle name="Normal 47 2 2 2 4 3 2" xfId="15587" xr:uid="{00000000-0005-0000-0000-0000D9510000}"/>
    <cellStyle name="Normal 47 2 2 2 4 3 2 2" xfId="45918" xr:uid="{00000000-0005-0000-0000-0000DA510000}"/>
    <cellStyle name="Normal 47 2 2 2 4 3 2 3" xfId="30685" xr:uid="{00000000-0005-0000-0000-0000DB510000}"/>
    <cellStyle name="Normal 47 2 2 2 4 3 3" xfId="10567" xr:uid="{00000000-0005-0000-0000-0000DC510000}"/>
    <cellStyle name="Normal 47 2 2 2 4 3 3 2" xfId="40901" xr:uid="{00000000-0005-0000-0000-0000DD510000}"/>
    <cellStyle name="Normal 47 2 2 2 4 3 3 3" xfId="25668" xr:uid="{00000000-0005-0000-0000-0000DE510000}"/>
    <cellStyle name="Normal 47 2 2 2 4 3 4" xfId="35888" xr:uid="{00000000-0005-0000-0000-0000DF510000}"/>
    <cellStyle name="Normal 47 2 2 2 4 3 5" xfId="20655" xr:uid="{00000000-0005-0000-0000-0000E0510000}"/>
    <cellStyle name="Normal 47 2 2 2 4 4" xfId="12245" xr:uid="{00000000-0005-0000-0000-0000E1510000}"/>
    <cellStyle name="Normal 47 2 2 2 4 4 2" xfId="42576" xr:uid="{00000000-0005-0000-0000-0000E2510000}"/>
    <cellStyle name="Normal 47 2 2 2 4 4 3" xfId="27343" xr:uid="{00000000-0005-0000-0000-0000E3510000}"/>
    <cellStyle name="Normal 47 2 2 2 4 5" xfId="7224" xr:uid="{00000000-0005-0000-0000-0000E4510000}"/>
    <cellStyle name="Normal 47 2 2 2 4 5 2" xfId="37559" xr:uid="{00000000-0005-0000-0000-0000E5510000}"/>
    <cellStyle name="Normal 47 2 2 2 4 5 3" xfId="22326" xr:uid="{00000000-0005-0000-0000-0000E6510000}"/>
    <cellStyle name="Normal 47 2 2 2 4 6" xfId="32547" xr:uid="{00000000-0005-0000-0000-0000E7510000}"/>
    <cellStyle name="Normal 47 2 2 2 4 7" xfId="17313" xr:uid="{00000000-0005-0000-0000-0000E8510000}"/>
    <cellStyle name="Normal 47 2 2 2 5" xfId="3006" xr:uid="{00000000-0005-0000-0000-0000E9510000}"/>
    <cellStyle name="Normal 47 2 2 2 5 2" xfId="13080" xr:uid="{00000000-0005-0000-0000-0000EA510000}"/>
    <cellStyle name="Normal 47 2 2 2 5 2 2" xfId="43411" xr:uid="{00000000-0005-0000-0000-0000EB510000}"/>
    <cellStyle name="Normal 47 2 2 2 5 2 3" xfId="28178" xr:uid="{00000000-0005-0000-0000-0000EC510000}"/>
    <cellStyle name="Normal 47 2 2 2 5 3" xfId="8060" xr:uid="{00000000-0005-0000-0000-0000ED510000}"/>
    <cellStyle name="Normal 47 2 2 2 5 3 2" xfId="38394" xr:uid="{00000000-0005-0000-0000-0000EE510000}"/>
    <cellStyle name="Normal 47 2 2 2 5 3 3" xfId="23161" xr:uid="{00000000-0005-0000-0000-0000EF510000}"/>
    <cellStyle name="Normal 47 2 2 2 5 4" xfId="33381" xr:uid="{00000000-0005-0000-0000-0000F0510000}"/>
    <cellStyle name="Normal 47 2 2 2 5 5" xfId="18148" xr:uid="{00000000-0005-0000-0000-0000F1510000}"/>
    <cellStyle name="Normal 47 2 2 2 6" xfId="4699" xr:uid="{00000000-0005-0000-0000-0000F2510000}"/>
    <cellStyle name="Normal 47 2 2 2 6 2" xfId="14751" xr:uid="{00000000-0005-0000-0000-0000F3510000}"/>
    <cellStyle name="Normal 47 2 2 2 6 2 2" xfId="45082" xr:uid="{00000000-0005-0000-0000-0000F4510000}"/>
    <cellStyle name="Normal 47 2 2 2 6 2 3" xfId="29849" xr:uid="{00000000-0005-0000-0000-0000F5510000}"/>
    <cellStyle name="Normal 47 2 2 2 6 3" xfId="9731" xr:uid="{00000000-0005-0000-0000-0000F6510000}"/>
    <cellStyle name="Normal 47 2 2 2 6 3 2" xfId="40065" xr:uid="{00000000-0005-0000-0000-0000F7510000}"/>
    <cellStyle name="Normal 47 2 2 2 6 3 3" xfId="24832" xr:uid="{00000000-0005-0000-0000-0000F8510000}"/>
    <cellStyle name="Normal 47 2 2 2 6 4" xfId="35052" xr:uid="{00000000-0005-0000-0000-0000F9510000}"/>
    <cellStyle name="Normal 47 2 2 2 6 5" xfId="19819" xr:uid="{00000000-0005-0000-0000-0000FA510000}"/>
    <cellStyle name="Normal 47 2 2 2 7" xfId="11409" xr:uid="{00000000-0005-0000-0000-0000FB510000}"/>
    <cellStyle name="Normal 47 2 2 2 7 2" xfId="41740" xr:uid="{00000000-0005-0000-0000-0000FC510000}"/>
    <cellStyle name="Normal 47 2 2 2 7 3" xfId="26507" xr:uid="{00000000-0005-0000-0000-0000FD510000}"/>
    <cellStyle name="Normal 47 2 2 2 8" xfId="6388" xr:uid="{00000000-0005-0000-0000-0000FE510000}"/>
    <cellStyle name="Normal 47 2 2 2 8 2" xfId="36723" xr:uid="{00000000-0005-0000-0000-0000FF510000}"/>
    <cellStyle name="Normal 47 2 2 2 8 3" xfId="21490" xr:uid="{00000000-0005-0000-0000-000000520000}"/>
    <cellStyle name="Normal 47 2 2 2 9" xfId="31711" xr:uid="{00000000-0005-0000-0000-000001520000}"/>
    <cellStyle name="Normal 47 2 2 3" xfId="1415" xr:uid="{00000000-0005-0000-0000-000002520000}"/>
    <cellStyle name="Normal 47 2 2 3 2" xfId="1836" xr:uid="{00000000-0005-0000-0000-000003520000}"/>
    <cellStyle name="Normal 47 2 2 3 2 2" xfId="2675" xr:uid="{00000000-0005-0000-0000-000004520000}"/>
    <cellStyle name="Normal 47 2 2 3 2 2 2" xfId="4365" xr:uid="{00000000-0005-0000-0000-000005520000}"/>
    <cellStyle name="Normal 47 2 2 3 2 2 2 2" xfId="14438" xr:uid="{00000000-0005-0000-0000-000006520000}"/>
    <cellStyle name="Normal 47 2 2 3 2 2 2 2 2" xfId="44769" xr:uid="{00000000-0005-0000-0000-000007520000}"/>
    <cellStyle name="Normal 47 2 2 3 2 2 2 2 3" xfId="29536" xr:uid="{00000000-0005-0000-0000-000008520000}"/>
    <cellStyle name="Normal 47 2 2 3 2 2 2 3" xfId="9418" xr:uid="{00000000-0005-0000-0000-000009520000}"/>
    <cellStyle name="Normal 47 2 2 3 2 2 2 3 2" xfId="39752" xr:uid="{00000000-0005-0000-0000-00000A520000}"/>
    <cellStyle name="Normal 47 2 2 3 2 2 2 3 3" xfId="24519" xr:uid="{00000000-0005-0000-0000-00000B520000}"/>
    <cellStyle name="Normal 47 2 2 3 2 2 2 4" xfId="34739" xr:uid="{00000000-0005-0000-0000-00000C520000}"/>
    <cellStyle name="Normal 47 2 2 3 2 2 2 5" xfId="19506" xr:uid="{00000000-0005-0000-0000-00000D520000}"/>
    <cellStyle name="Normal 47 2 2 3 2 2 3" xfId="6057" xr:uid="{00000000-0005-0000-0000-00000E520000}"/>
    <cellStyle name="Normal 47 2 2 3 2 2 3 2" xfId="16109" xr:uid="{00000000-0005-0000-0000-00000F520000}"/>
    <cellStyle name="Normal 47 2 2 3 2 2 3 2 2" xfId="46440" xr:uid="{00000000-0005-0000-0000-000010520000}"/>
    <cellStyle name="Normal 47 2 2 3 2 2 3 2 3" xfId="31207" xr:uid="{00000000-0005-0000-0000-000011520000}"/>
    <cellStyle name="Normal 47 2 2 3 2 2 3 3" xfId="11089" xr:uid="{00000000-0005-0000-0000-000012520000}"/>
    <cellStyle name="Normal 47 2 2 3 2 2 3 3 2" xfId="41423" xr:uid="{00000000-0005-0000-0000-000013520000}"/>
    <cellStyle name="Normal 47 2 2 3 2 2 3 3 3" xfId="26190" xr:uid="{00000000-0005-0000-0000-000014520000}"/>
    <cellStyle name="Normal 47 2 2 3 2 2 3 4" xfId="36410" xr:uid="{00000000-0005-0000-0000-000015520000}"/>
    <cellStyle name="Normal 47 2 2 3 2 2 3 5" xfId="21177" xr:uid="{00000000-0005-0000-0000-000016520000}"/>
    <cellStyle name="Normal 47 2 2 3 2 2 4" xfId="12767" xr:uid="{00000000-0005-0000-0000-000017520000}"/>
    <cellStyle name="Normal 47 2 2 3 2 2 4 2" xfId="43098" xr:uid="{00000000-0005-0000-0000-000018520000}"/>
    <cellStyle name="Normal 47 2 2 3 2 2 4 3" xfId="27865" xr:uid="{00000000-0005-0000-0000-000019520000}"/>
    <cellStyle name="Normal 47 2 2 3 2 2 5" xfId="7746" xr:uid="{00000000-0005-0000-0000-00001A520000}"/>
    <cellStyle name="Normal 47 2 2 3 2 2 5 2" xfId="38081" xr:uid="{00000000-0005-0000-0000-00001B520000}"/>
    <cellStyle name="Normal 47 2 2 3 2 2 5 3" xfId="22848" xr:uid="{00000000-0005-0000-0000-00001C520000}"/>
    <cellStyle name="Normal 47 2 2 3 2 2 6" xfId="33069" xr:uid="{00000000-0005-0000-0000-00001D520000}"/>
    <cellStyle name="Normal 47 2 2 3 2 2 7" xfId="17835" xr:uid="{00000000-0005-0000-0000-00001E520000}"/>
    <cellStyle name="Normal 47 2 2 3 2 3" xfId="3528" xr:uid="{00000000-0005-0000-0000-00001F520000}"/>
    <cellStyle name="Normal 47 2 2 3 2 3 2" xfId="13602" xr:uid="{00000000-0005-0000-0000-000020520000}"/>
    <cellStyle name="Normal 47 2 2 3 2 3 2 2" xfId="43933" xr:uid="{00000000-0005-0000-0000-000021520000}"/>
    <cellStyle name="Normal 47 2 2 3 2 3 2 3" xfId="28700" xr:uid="{00000000-0005-0000-0000-000022520000}"/>
    <cellStyle name="Normal 47 2 2 3 2 3 3" xfId="8582" xr:uid="{00000000-0005-0000-0000-000023520000}"/>
    <cellStyle name="Normal 47 2 2 3 2 3 3 2" xfId="38916" xr:uid="{00000000-0005-0000-0000-000024520000}"/>
    <cellStyle name="Normal 47 2 2 3 2 3 3 3" xfId="23683" xr:uid="{00000000-0005-0000-0000-000025520000}"/>
    <cellStyle name="Normal 47 2 2 3 2 3 4" xfId="33903" xr:uid="{00000000-0005-0000-0000-000026520000}"/>
    <cellStyle name="Normal 47 2 2 3 2 3 5" xfId="18670" xr:uid="{00000000-0005-0000-0000-000027520000}"/>
    <cellStyle name="Normal 47 2 2 3 2 4" xfId="5221" xr:uid="{00000000-0005-0000-0000-000028520000}"/>
    <cellStyle name="Normal 47 2 2 3 2 4 2" xfId="15273" xr:uid="{00000000-0005-0000-0000-000029520000}"/>
    <cellStyle name="Normal 47 2 2 3 2 4 2 2" xfId="45604" xr:uid="{00000000-0005-0000-0000-00002A520000}"/>
    <cellStyle name="Normal 47 2 2 3 2 4 2 3" xfId="30371" xr:uid="{00000000-0005-0000-0000-00002B520000}"/>
    <cellStyle name="Normal 47 2 2 3 2 4 3" xfId="10253" xr:uid="{00000000-0005-0000-0000-00002C520000}"/>
    <cellStyle name="Normal 47 2 2 3 2 4 3 2" xfId="40587" xr:uid="{00000000-0005-0000-0000-00002D520000}"/>
    <cellStyle name="Normal 47 2 2 3 2 4 3 3" xfId="25354" xr:uid="{00000000-0005-0000-0000-00002E520000}"/>
    <cellStyle name="Normal 47 2 2 3 2 4 4" xfId="35574" xr:uid="{00000000-0005-0000-0000-00002F520000}"/>
    <cellStyle name="Normal 47 2 2 3 2 4 5" xfId="20341" xr:uid="{00000000-0005-0000-0000-000030520000}"/>
    <cellStyle name="Normal 47 2 2 3 2 5" xfId="11931" xr:uid="{00000000-0005-0000-0000-000031520000}"/>
    <cellStyle name="Normal 47 2 2 3 2 5 2" xfId="42262" xr:uid="{00000000-0005-0000-0000-000032520000}"/>
    <cellStyle name="Normal 47 2 2 3 2 5 3" xfId="27029" xr:uid="{00000000-0005-0000-0000-000033520000}"/>
    <cellStyle name="Normal 47 2 2 3 2 6" xfId="6910" xr:uid="{00000000-0005-0000-0000-000034520000}"/>
    <cellStyle name="Normal 47 2 2 3 2 6 2" xfId="37245" xr:uid="{00000000-0005-0000-0000-000035520000}"/>
    <cellStyle name="Normal 47 2 2 3 2 6 3" xfId="22012" xr:uid="{00000000-0005-0000-0000-000036520000}"/>
    <cellStyle name="Normal 47 2 2 3 2 7" xfId="32233" xr:uid="{00000000-0005-0000-0000-000037520000}"/>
    <cellStyle name="Normal 47 2 2 3 2 8" xfId="16999" xr:uid="{00000000-0005-0000-0000-000038520000}"/>
    <cellStyle name="Normal 47 2 2 3 3" xfId="2257" xr:uid="{00000000-0005-0000-0000-000039520000}"/>
    <cellStyle name="Normal 47 2 2 3 3 2" xfId="3947" xr:uid="{00000000-0005-0000-0000-00003A520000}"/>
    <cellStyle name="Normal 47 2 2 3 3 2 2" xfId="14020" xr:uid="{00000000-0005-0000-0000-00003B520000}"/>
    <cellStyle name="Normal 47 2 2 3 3 2 2 2" xfId="44351" xr:uid="{00000000-0005-0000-0000-00003C520000}"/>
    <cellStyle name="Normal 47 2 2 3 3 2 2 3" xfId="29118" xr:uid="{00000000-0005-0000-0000-00003D520000}"/>
    <cellStyle name="Normal 47 2 2 3 3 2 3" xfId="9000" xr:uid="{00000000-0005-0000-0000-00003E520000}"/>
    <cellStyle name="Normal 47 2 2 3 3 2 3 2" xfId="39334" xr:uid="{00000000-0005-0000-0000-00003F520000}"/>
    <cellStyle name="Normal 47 2 2 3 3 2 3 3" xfId="24101" xr:uid="{00000000-0005-0000-0000-000040520000}"/>
    <cellStyle name="Normal 47 2 2 3 3 2 4" xfId="34321" xr:uid="{00000000-0005-0000-0000-000041520000}"/>
    <cellStyle name="Normal 47 2 2 3 3 2 5" xfId="19088" xr:uid="{00000000-0005-0000-0000-000042520000}"/>
    <cellStyle name="Normal 47 2 2 3 3 3" xfId="5639" xr:uid="{00000000-0005-0000-0000-000043520000}"/>
    <cellStyle name="Normal 47 2 2 3 3 3 2" xfId="15691" xr:uid="{00000000-0005-0000-0000-000044520000}"/>
    <cellStyle name="Normal 47 2 2 3 3 3 2 2" xfId="46022" xr:uid="{00000000-0005-0000-0000-000045520000}"/>
    <cellStyle name="Normal 47 2 2 3 3 3 2 3" xfId="30789" xr:uid="{00000000-0005-0000-0000-000046520000}"/>
    <cellStyle name="Normal 47 2 2 3 3 3 3" xfId="10671" xr:uid="{00000000-0005-0000-0000-000047520000}"/>
    <cellStyle name="Normal 47 2 2 3 3 3 3 2" xfId="41005" xr:uid="{00000000-0005-0000-0000-000048520000}"/>
    <cellStyle name="Normal 47 2 2 3 3 3 3 3" xfId="25772" xr:uid="{00000000-0005-0000-0000-000049520000}"/>
    <cellStyle name="Normal 47 2 2 3 3 3 4" xfId="35992" xr:uid="{00000000-0005-0000-0000-00004A520000}"/>
    <cellStyle name="Normal 47 2 2 3 3 3 5" xfId="20759" xr:uid="{00000000-0005-0000-0000-00004B520000}"/>
    <cellStyle name="Normal 47 2 2 3 3 4" xfId="12349" xr:uid="{00000000-0005-0000-0000-00004C520000}"/>
    <cellStyle name="Normal 47 2 2 3 3 4 2" xfId="42680" xr:uid="{00000000-0005-0000-0000-00004D520000}"/>
    <cellStyle name="Normal 47 2 2 3 3 4 3" xfId="27447" xr:uid="{00000000-0005-0000-0000-00004E520000}"/>
    <cellStyle name="Normal 47 2 2 3 3 5" xfId="7328" xr:uid="{00000000-0005-0000-0000-00004F520000}"/>
    <cellStyle name="Normal 47 2 2 3 3 5 2" xfId="37663" xr:uid="{00000000-0005-0000-0000-000050520000}"/>
    <cellStyle name="Normal 47 2 2 3 3 5 3" xfId="22430" xr:uid="{00000000-0005-0000-0000-000051520000}"/>
    <cellStyle name="Normal 47 2 2 3 3 6" xfId="32651" xr:uid="{00000000-0005-0000-0000-000052520000}"/>
    <cellStyle name="Normal 47 2 2 3 3 7" xfId="17417" xr:uid="{00000000-0005-0000-0000-000053520000}"/>
    <cellStyle name="Normal 47 2 2 3 4" xfId="3110" xr:uid="{00000000-0005-0000-0000-000054520000}"/>
    <cellStyle name="Normal 47 2 2 3 4 2" xfId="13184" xr:uid="{00000000-0005-0000-0000-000055520000}"/>
    <cellStyle name="Normal 47 2 2 3 4 2 2" xfId="43515" xr:uid="{00000000-0005-0000-0000-000056520000}"/>
    <cellStyle name="Normal 47 2 2 3 4 2 3" xfId="28282" xr:uid="{00000000-0005-0000-0000-000057520000}"/>
    <cellStyle name="Normal 47 2 2 3 4 3" xfId="8164" xr:uid="{00000000-0005-0000-0000-000058520000}"/>
    <cellStyle name="Normal 47 2 2 3 4 3 2" xfId="38498" xr:uid="{00000000-0005-0000-0000-000059520000}"/>
    <cellStyle name="Normal 47 2 2 3 4 3 3" xfId="23265" xr:uid="{00000000-0005-0000-0000-00005A520000}"/>
    <cellStyle name="Normal 47 2 2 3 4 4" xfId="33485" xr:uid="{00000000-0005-0000-0000-00005B520000}"/>
    <cellStyle name="Normal 47 2 2 3 4 5" xfId="18252" xr:uid="{00000000-0005-0000-0000-00005C520000}"/>
    <cellStyle name="Normal 47 2 2 3 5" xfId="4803" xr:uid="{00000000-0005-0000-0000-00005D520000}"/>
    <cellStyle name="Normal 47 2 2 3 5 2" xfId="14855" xr:uid="{00000000-0005-0000-0000-00005E520000}"/>
    <cellStyle name="Normal 47 2 2 3 5 2 2" xfId="45186" xr:uid="{00000000-0005-0000-0000-00005F520000}"/>
    <cellStyle name="Normal 47 2 2 3 5 2 3" xfId="29953" xr:uid="{00000000-0005-0000-0000-000060520000}"/>
    <cellStyle name="Normal 47 2 2 3 5 3" xfId="9835" xr:uid="{00000000-0005-0000-0000-000061520000}"/>
    <cellStyle name="Normal 47 2 2 3 5 3 2" xfId="40169" xr:uid="{00000000-0005-0000-0000-000062520000}"/>
    <cellStyle name="Normal 47 2 2 3 5 3 3" xfId="24936" xr:uid="{00000000-0005-0000-0000-000063520000}"/>
    <cellStyle name="Normal 47 2 2 3 5 4" xfId="35156" xr:uid="{00000000-0005-0000-0000-000064520000}"/>
    <cellStyle name="Normal 47 2 2 3 5 5" xfId="19923" xr:uid="{00000000-0005-0000-0000-000065520000}"/>
    <cellStyle name="Normal 47 2 2 3 6" xfId="11513" xr:uid="{00000000-0005-0000-0000-000066520000}"/>
    <cellStyle name="Normal 47 2 2 3 6 2" xfId="41844" xr:uid="{00000000-0005-0000-0000-000067520000}"/>
    <cellStyle name="Normal 47 2 2 3 6 3" xfId="26611" xr:uid="{00000000-0005-0000-0000-000068520000}"/>
    <cellStyle name="Normal 47 2 2 3 7" xfId="6492" xr:uid="{00000000-0005-0000-0000-000069520000}"/>
    <cellStyle name="Normal 47 2 2 3 7 2" xfId="36827" xr:uid="{00000000-0005-0000-0000-00006A520000}"/>
    <cellStyle name="Normal 47 2 2 3 7 3" xfId="21594" xr:uid="{00000000-0005-0000-0000-00006B520000}"/>
    <cellStyle name="Normal 47 2 2 3 8" xfId="31815" xr:uid="{00000000-0005-0000-0000-00006C520000}"/>
    <cellStyle name="Normal 47 2 2 3 9" xfId="16581" xr:uid="{00000000-0005-0000-0000-00006D520000}"/>
    <cellStyle name="Normal 47 2 2 4" xfId="1628" xr:uid="{00000000-0005-0000-0000-00006E520000}"/>
    <cellStyle name="Normal 47 2 2 4 2" xfId="2467" xr:uid="{00000000-0005-0000-0000-00006F520000}"/>
    <cellStyle name="Normal 47 2 2 4 2 2" xfId="4157" xr:uid="{00000000-0005-0000-0000-000070520000}"/>
    <cellStyle name="Normal 47 2 2 4 2 2 2" xfId="14230" xr:uid="{00000000-0005-0000-0000-000071520000}"/>
    <cellStyle name="Normal 47 2 2 4 2 2 2 2" xfId="44561" xr:uid="{00000000-0005-0000-0000-000072520000}"/>
    <cellStyle name="Normal 47 2 2 4 2 2 2 3" xfId="29328" xr:uid="{00000000-0005-0000-0000-000073520000}"/>
    <cellStyle name="Normal 47 2 2 4 2 2 3" xfId="9210" xr:uid="{00000000-0005-0000-0000-000074520000}"/>
    <cellStyle name="Normal 47 2 2 4 2 2 3 2" xfId="39544" xr:uid="{00000000-0005-0000-0000-000075520000}"/>
    <cellStyle name="Normal 47 2 2 4 2 2 3 3" xfId="24311" xr:uid="{00000000-0005-0000-0000-000076520000}"/>
    <cellStyle name="Normal 47 2 2 4 2 2 4" xfId="34531" xr:uid="{00000000-0005-0000-0000-000077520000}"/>
    <cellStyle name="Normal 47 2 2 4 2 2 5" xfId="19298" xr:uid="{00000000-0005-0000-0000-000078520000}"/>
    <cellStyle name="Normal 47 2 2 4 2 3" xfId="5849" xr:uid="{00000000-0005-0000-0000-000079520000}"/>
    <cellStyle name="Normal 47 2 2 4 2 3 2" xfId="15901" xr:uid="{00000000-0005-0000-0000-00007A520000}"/>
    <cellStyle name="Normal 47 2 2 4 2 3 2 2" xfId="46232" xr:uid="{00000000-0005-0000-0000-00007B520000}"/>
    <cellStyle name="Normal 47 2 2 4 2 3 2 3" xfId="30999" xr:uid="{00000000-0005-0000-0000-00007C520000}"/>
    <cellStyle name="Normal 47 2 2 4 2 3 3" xfId="10881" xr:uid="{00000000-0005-0000-0000-00007D520000}"/>
    <cellStyle name="Normal 47 2 2 4 2 3 3 2" xfId="41215" xr:uid="{00000000-0005-0000-0000-00007E520000}"/>
    <cellStyle name="Normal 47 2 2 4 2 3 3 3" xfId="25982" xr:uid="{00000000-0005-0000-0000-00007F520000}"/>
    <cellStyle name="Normal 47 2 2 4 2 3 4" xfId="36202" xr:uid="{00000000-0005-0000-0000-000080520000}"/>
    <cellStyle name="Normal 47 2 2 4 2 3 5" xfId="20969" xr:uid="{00000000-0005-0000-0000-000081520000}"/>
    <cellStyle name="Normal 47 2 2 4 2 4" xfId="12559" xr:uid="{00000000-0005-0000-0000-000082520000}"/>
    <cellStyle name="Normal 47 2 2 4 2 4 2" xfId="42890" xr:uid="{00000000-0005-0000-0000-000083520000}"/>
    <cellStyle name="Normal 47 2 2 4 2 4 3" xfId="27657" xr:uid="{00000000-0005-0000-0000-000084520000}"/>
    <cellStyle name="Normal 47 2 2 4 2 5" xfId="7538" xr:uid="{00000000-0005-0000-0000-000085520000}"/>
    <cellStyle name="Normal 47 2 2 4 2 5 2" xfId="37873" xr:uid="{00000000-0005-0000-0000-000086520000}"/>
    <cellStyle name="Normal 47 2 2 4 2 5 3" xfId="22640" xr:uid="{00000000-0005-0000-0000-000087520000}"/>
    <cellStyle name="Normal 47 2 2 4 2 6" xfId="32861" xr:uid="{00000000-0005-0000-0000-000088520000}"/>
    <cellStyle name="Normal 47 2 2 4 2 7" xfId="17627" xr:uid="{00000000-0005-0000-0000-000089520000}"/>
    <cellStyle name="Normal 47 2 2 4 3" xfId="3320" xr:uid="{00000000-0005-0000-0000-00008A520000}"/>
    <cellStyle name="Normal 47 2 2 4 3 2" xfId="13394" xr:uid="{00000000-0005-0000-0000-00008B520000}"/>
    <cellStyle name="Normal 47 2 2 4 3 2 2" xfId="43725" xr:uid="{00000000-0005-0000-0000-00008C520000}"/>
    <cellStyle name="Normal 47 2 2 4 3 2 3" xfId="28492" xr:uid="{00000000-0005-0000-0000-00008D520000}"/>
    <cellStyle name="Normal 47 2 2 4 3 3" xfId="8374" xr:uid="{00000000-0005-0000-0000-00008E520000}"/>
    <cellStyle name="Normal 47 2 2 4 3 3 2" xfId="38708" xr:uid="{00000000-0005-0000-0000-00008F520000}"/>
    <cellStyle name="Normal 47 2 2 4 3 3 3" xfId="23475" xr:uid="{00000000-0005-0000-0000-000090520000}"/>
    <cellStyle name="Normal 47 2 2 4 3 4" xfId="33695" xr:uid="{00000000-0005-0000-0000-000091520000}"/>
    <cellStyle name="Normal 47 2 2 4 3 5" xfId="18462" xr:uid="{00000000-0005-0000-0000-000092520000}"/>
    <cellStyle name="Normal 47 2 2 4 4" xfId="5013" xr:uid="{00000000-0005-0000-0000-000093520000}"/>
    <cellStyle name="Normal 47 2 2 4 4 2" xfId="15065" xr:uid="{00000000-0005-0000-0000-000094520000}"/>
    <cellStyle name="Normal 47 2 2 4 4 2 2" xfId="45396" xr:uid="{00000000-0005-0000-0000-000095520000}"/>
    <cellStyle name="Normal 47 2 2 4 4 2 3" xfId="30163" xr:uid="{00000000-0005-0000-0000-000096520000}"/>
    <cellStyle name="Normal 47 2 2 4 4 3" xfId="10045" xr:uid="{00000000-0005-0000-0000-000097520000}"/>
    <cellStyle name="Normal 47 2 2 4 4 3 2" xfId="40379" xr:uid="{00000000-0005-0000-0000-000098520000}"/>
    <cellStyle name="Normal 47 2 2 4 4 3 3" xfId="25146" xr:uid="{00000000-0005-0000-0000-000099520000}"/>
    <cellStyle name="Normal 47 2 2 4 4 4" xfId="35366" xr:uid="{00000000-0005-0000-0000-00009A520000}"/>
    <cellStyle name="Normal 47 2 2 4 4 5" xfId="20133" xr:uid="{00000000-0005-0000-0000-00009B520000}"/>
    <cellStyle name="Normal 47 2 2 4 5" xfId="11723" xr:uid="{00000000-0005-0000-0000-00009C520000}"/>
    <cellStyle name="Normal 47 2 2 4 5 2" xfId="42054" xr:uid="{00000000-0005-0000-0000-00009D520000}"/>
    <cellStyle name="Normal 47 2 2 4 5 3" xfId="26821" xr:uid="{00000000-0005-0000-0000-00009E520000}"/>
    <cellStyle name="Normal 47 2 2 4 6" xfId="6702" xr:uid="{00000000-0005-0000-0000-00009F520000}"/>
    <cellStyle name="Normal 47 2 2 4 6 2" xfId="37037" xr:uid="{00000000-0005-0000-0000-0000A0520000}"/>
    <cellStyle name="Normal 47 2 2 4 6 3" xfId="21804" xr:uid="{00000000-0005-0000-0000-0000A1520000}"/>
    <cellStyle name="Normal 47 2 2 4 7" xfId="32025" xr:uid="{00000000-0005-0000-0000-0000A2520000}"/>
    <cellStyle name="Normal 47 2 2 4 8" xfId="16791" xr:uid="{00000000-0005-0000-0000-0000A3520000}"/>
    <cellStyle name="Normal 47 2 2 5" xfId="2049" xr:uid="{00000000-0005-0000-0000-0000A4520000}"/>
    <cellStyle name="Normal 47 2 2 5 2" xfId="3739" xr:uid="{00000000-0005-0000-0000-0000A5520000}"/>
    <cellStyle name="Normal 47 2 2 5 2 2" xfId="13812" xr:uid="{00000000-0005-0000-0000-0000A6520000}"/>
    <cellStyle name="Normal 47 2 2 5 2 2 2" xfId="44143" xr:uid="{00000000-0005-0000-0000-0000A7520000}"/>
    <cellStyle name="Normal 47 2 2 5 2 2 3" xfId="28910" xr:uid="{00000000-0005-0000-0000-0000A8520000}"/>
    <cellStyle name="Normal 47 2 2 5 2 3" xfId="8792" xr:uid="{00000000-0005-0000-0000-0000A9520000}"/>
    <cellStyle name="Normal 47 2 2 5 2 3 2" xfId="39126" xr:uid="{00000000-0005-0000-0000-0000AA520000}"/>
    <cellStyle name="Normal 47 2 2 5 2 3 3" xfId="23893" xr:uid="{00000000-0005-0000-0000-0000AB520000}"/>
    <cellStyle name="Normal 47 2 2 5 2 4" xfId="34113" xr:uid="{00000000-0005-0000-0000-0000AC520000}"/>
    <cellStyle name="Normal 47 2 2 5 2 5" xfId="18880" xr:uid="{00000000-0005-0000-0000-0000AD520000}"/>
    <cellStyle name="Normal 47 2 2 5 3" xfId="5431" xr:uid="{00000000-0005-0000-0000-0000AE520000}"/>
    <cellStyle name="Normal 47 2 2 5 3 2" xfId="15483" xr:uid="{00000000-0005-0000-0000-0000AF520000}"/>
    <cellStyle name="Normal 47 2 2 5 3 2 2" xfId="45814" xr:uid="{00000000-0005-0000-0000-0000B0520000}"/>
    <cellStyle name="Normal 47 2 2 5 3 2 3" xfId="30581" xr:uid="{00000000-0005-0000-0000-0000B1520000}"/>
    <cellStyle name="Normal 47 2 2 5 3 3" xfId="10463" xr:uid="{00000000-0005-0000-0000-0000B2520000}"/>
    <cellStyle name="Normal 47 2 2 5 3 3 2" xfId="40797" xr:uid="{00000000-0005-0000-0000-0000B3520000}"/>
    <cellStyle name="Normal 47 2 2 5 3 3 3" xfId="25564" xr:uid="{00000000-0005-0000-0000-0000B4520000}"/>
    <cellStyle name="Normal 47 2 2 5 3 4" xfId="35784" xr:uid="{00000000-0005-0000-0000-0000B5520000}"/>
    <cellStyle name="Normal 47 2 2 5 3 5" xfId="20551" xr:uid="{00000000-0005-0000-0000-0000B6520000}"/>
    <cellStyle name="Normal 47 2 2 5 4" xfId="12141" xr:uid="{00000000-0005-0000-0000-0000B7520000}"/>
    <cellStyle name="Normal 47 2 2 5 4 2" xfId="42472" xr:uid="{00000000-0005-0000-0000-0000B8520000}"/>
    <cellStyle name="Normal 47 2 2 5 4 3" xfId="27239" xr:uid="{00000000-0005-0000-0000-0000B9520000}"/>
    <cellStyle name="Normal 47 2 2 5 5" xfId="7120" xr:uid="{00000000-0005-0000-0000-0000BA520000}"/>
    <cellStyle name="Normal 47 2 2 5 5 2" xfId="37455" xr:uid="{00000000-0005-0000-0000-0000BB520000}"/>
    <cellStyle name="Normal 47 2 2 5 5 3" xfId="22222" xr:uid="{00000000-0005-0000-0000-0000BC520000}"/>
    <cellStyle name="Normal 47 2 2 5 6" xfId="32443" xr:uid="{00000000-0005-0000-0000-0000BD520000}"/>
    <cellStyle name="Normal 47 2 2 5 7" xfId="17209" xr:uid="{00000000-0005-0000-0000-0000BE520000}"/>
    <cellStyle name="Normal 47 2 2 6" xfId="2902" xr:uid="{00000000-0005-0000-0000-0000BF520000}"/>
    <cellStyle name="Normal 47 2 2 6 2" xfId="12976" xr:uid="{00000000-0005-0000-0000-0000C0520000}"/>
    <cellStyle name="Normal 47 2 2 6 2 2" xfId="43307" xr:uid="{00000000-0005-0000-0000-0000C1520000}"/>
    <cellStyle name="Normal 47 2 2 6 2 3" xfId="28074" xr:uid="{00000000-0005-0000-0000-0000C2520000}"/>
    <cellStyle name="Normal 47 2 2 6 3" xfId="7956" xr:uid="{00000000-0005-0000-0000-0000C3520000}"/>
    <cellStyle name="Normal 47 2 2 6 3 2" xfId="38290" xr:uid="{00000000-0005-0000-0000-0000C4520000}"/>
    <cellStyle name="Normal 47 2 2 6 3 3" xfId="23057" xr:uid="{00000000-0005-0000-0000-0000C5520000}"/>
    <cellStyle name="Normal 47 2 2 6 4" xfId="33277" xr:uid="{00000000-0005-0000-0000-0000C6520000}"/>
    <cellStyle name="Normal 47 2 2 6 5" xfId="18044" xr:uid="{00000000-0005-0000-0000-0000C7520000}"/>
    <cellStyle name="Normal 47 2 2 7" xfId="4595" xr:uid="{00000000-0005-0000-0000-0000C8520000}"/>
    <cellStyle name="Normal 47 2 2 7 2" xfId="14647" xr:uid="{00000000-0005-0000-0000-0000C9520000}"/>
    <cellStyle name="Normal 47 2 2 7 2 2" xfId="44978" xr:uid="{00000000-0005-0000-0000-0000CA520000}"/>
    <cellStyle name="Normal 47 2 2 7 2 3" xfId="29745" xr:uid="{00000000-0005-0000-0000-0000CB520000}"/>
    <cellStyle name="Normal 47 2 2 7 3" xfId="9627" xr:uid="{00000000-0005-0000-0000-0000CC520000}"/>
    <cellStyle name="Normal 47 2 2 7 3 2" xfId="39961" xr:uid="{00000000-0005-0000-0000-0000CD520000}"/>
    <cellStyle name="Normal 47 2 2 7 3 3" xfId="24728" xr:uid="{00000000-0005-0000-0000-0000CE520000}"/>
    <cellStyle name="Normal 47 2 2 7 4" xfId="34948" xr:uid="{00000000-0005-0000-0000-0000CF520000}"/>
    <cellStyle name="Normal 47 2 2 7 5" xfId="19715" xr:uid="{00000000-0005-0000-0000-0000D0520000}"/>
    <cellStyle name="Normal 47 2 2 8" xfId="11305" xr:uid="{00000000-0005-0000-0000-0000D1520000}"/>
    <cellStyle name="Normal 47 2 2 8 2" xfId="41636" xr:uid="{00000000-0005-0000-0000-0000D2520000}"/>
    <cellStyle name="Normal 47 2 2 8 3" xfId="26403" xr:uid="{00000000-0005-0000-0000-0000D3520000}"/>
    <cellStyle name="Normal 47 2 2 9" xfId="6284" xr:uid="{00000000-0005-0000-0000-0000D4520000}"/>
    <cellStyle name="Normal 47 2 2 9 2" xfId="36619" xr:uid="{00000000-0005-0000-0000-0000D5520000}"/>
    <cellStyle name="Normal 47 2 2 9 3" xfId="21386" xr:uid="{00000000-0005-0000-0000-0000D6520000}"/>
    <cellStyle name="Normal 47 2 3" xfId="1248" xr:uid="{00000000-0005-0000-0000-0000D7520000}"/>
    <cellStyle name="Normal 47 2 3 10" xfId="16425" xr:uid="{00000000-0005-0000-0000-0000D8520000}"/>
    <cellStyle name="Normal 47 2 3 2" xfId="1467" xr:uid="{00000000-0005-0000-0000-0000D9520000}"/>
    <cellStyle name="Normal 47 2 3 2 2" xfId="1888" xr:uid="{00000000-0005-0000-0000-0000DA520000}"/>
    <cellStyle name="Normal 47 2 3 2 2 2" xfId="2727" xr:uid="{00000000-0005-0000-0000-0000DB520000}"/>
    <cellStyle name="Normal 47 2 3 2 2 2 2" xfId="4417" xr:uid="{00000000-0005-0000-0000-0000DC520000}"/>
    <cellStyle name="Normal 47 2 3 2 2 2 2 2" xfId="14490" xr:uid="{00000000-0005-0000-0000-0000DD520000}"/>
    <cellStyle name="Normal 47 2 3 2 2 2 2 2 2" xfId="44821" xr:uid="{00000000-0005-0000-0000-0000DE520000}"/>
    <cellStyle name="Normal 47 2 3 2 2 2 2 2 3" xfId="29588" xr:uid="{00000000-0005-0000-0000-0000DF520000}"/>
    <cellStyle name="Normal 47 2 3 2 2 2 2 3" xfId="9470" xr:uid="{00000000-0005-0000-0000-0000E0520000}"/>
    <cellStyle name="Normal 47 2 3 2 2 2 2 3 2" xfId="39804" xr:uid="{00000000-0005-0000-0000-0000E1520000}"/>
    <cellStyle name="Normal 47 2 3 2 2 2 2 3 3" xfId="24571" xr:uid="{00000000-0005-0000-0000-0000E2520000}"/>
    <cellStyle name="Normal 47 2 3 2 2 2 2 4" xfId="34791" xr:uid="{00000000-0005-0000-0000-0000E3520000}"/>
    <cellStyle name="Normal 47 2 3 2 2 2 2 5" xfId="19558" xr:uid="{00000000-0005-0000-0000-0000E4520000}"/>
    <cellStyle name="Normal 47 2 3 2 2 2 3" xfId="6109" xr:uid="{00000000-0005-0000-0000-0000E5520000}"/>
    <cellStyle name="Normal 47 2 3 2 2 2 3 2" xfId="16161" xr:uid="{00000000-0005-0000-0000-0000E6520000}"/>
    <cellStyle name="Normal 47 2 3 2 2 2 3 2 2" xfId="46492" xr:uid="{00000000-0005-0000-0000-0000E7520000}"/>
    <cellStyle name="Normal 47 2 3 2 2 2 3 2 3" xfId="31259" xr:uid="{00000000-0005-0000-0000-0000E8520000}"/>
    <cellStyle name="Normal 47 2 3 2 2 2 3 3" xfId="11141" xr:uid="{00000000-0005-0000-0000-0000E9520000}"/>
    <cellStyle name="Normal 47 2 3 2 2 2 3 3 2" xfId="41475" xr:uid="{00000000-0005-0000-0000-0000EA520000}"/>
    <cellStyle name="Normal 47 2 3 2 2 2 3 3 3" xfId="26242" xr:uid="{00000000-0005-0000-0000-0000EB520000}"/>
    <cellStyle name="Normal 47 2 3 2 2 2 3 4" xfId="36462" xr:uid="{00000000-0005-0000-0000-0000EC520000}"/>
    <cellStyle name="Normal 47 2 3 2 2 2 3 5" xfId="21229" xr:uid="{00000000-0005-0000-0000-0000ED520000}"/>
    <cellStyle name="Normal 47 2 3 2 2 2 4" xfId="12819" xr:uid="{00000000-0005-0000-0000-0000EE520000}"/>
    <cellStyle name="Normal 47 2 3 2 2 2 4 2" xfId="43150" xr:uid="{00000000-0005-0000-0000-0000EF520000}"/>
    <cellStyle name="Normal 47 2 3 2 2 2 4 3" xfId="27917" xr:uid="{00000000-0005-0000-0000-0000F0520000}"/>
    <cellStyle name="Normal 47 2 3 2 2 2 5" xfId="7798" xr:uid="{00000000-0005-0000-0000-0000F1520000}"/>
    <cellStyle name="Normal 47 2 3 2 2 2 5 2" xfId="38133" xr:uid="{00000000-0005-0000-0000-0000F2520000}"/>
    <cellStyle name="Normal 47 2 3 2 2 2 5 3" xfId="22900" xr:uid="{00000000-0005-0000-0000-0000F3520000}"/>
    <cellStyle name="Normal 47 2 3 2 2 2 6" xfId="33121" xr:uid="{00000000-0005-0000-0000-0000F4520000}"/>
    <cellStyle name="Normal 47 2 3 2 2 2 7" xfId="17887" xr:uid="{00000000-0005-0000-0000-0000F5520000}"/>
    <cellStyle name="Normal 47 2 3 2 2 3" xfId="3580" xr:uid="{00000000-0005-0000-0000-0000F6520000}"/>
    <cellStyle name="Normal 47 2 3 2 2 3 2" xfId="13654" xr:uid="{00000000-0005-0000-0000-0000F7520000}"/>
    <cellStyle name="Normal 47 2 3 2 2 3 2 2" xfId="43985" xr:uid="{00000000-0005-0000-0000-0000F8520000}"/>
    <cellStyle name="Normal 47 2 3 2 2 3 2 3" xfId="28752" xr:uid="{00000000-0005-0000-0000-0000F9520000}"/>
    <cellStyle name="Normal 47 2 3 2 2 3 3" xfId="8634" xr:uid="{00000000-0005-0000-0000-0000FA520000}"/>
    <cellStyle name="Normal 47 2 3 2 2 3 3 2" xfId="38968" xr:uid="{00000000-0005-0000-0000-0000FB520000}"/>
    <cellStyle name="Normal 47 2 3 2 2 3 3 3" xfId="23735" xr:uid="{00000000-0005-0000-0000-0000FC520000}"/>
    <cellStyle name="Normal 47 2 3 2 2 3 4" xfId="33955" xr:uid="{00000000-0005-0000-0000-0000FD520000}"/>
    <cellStyle name="Normal 47 2 3 2 2 3 5" xfId="18722" xr:uid="{00000000-0005-0000-0000-0000FE520000}"/>
    <cellStyle name="Normal 47 2 3 2 2 4" xfId="5273" xr:uid="{00000000-0005-0000-0000-0000FF520000}"/>
    <cellStyle name="Normal 47 2 3 2 2 4 2" xfId="15325" xr:uid="{00000000-0005-0000-0000-000000530000}"/>
    <cellStyle name="Normal 47 2 3 2 2 4 2 2" xfId="45656" xr:uid="{00000000-0005-0000-0000-000001530000}"/>
    <cellStyle name="Normal 47 2 3 2 2 4 2 3" xfId="30423" xr:uid="{00000000-0005-0000-0000-000002530000}"/>
    <cellStyle name="Normal 47 2 3 2 2 4 3" xfId="10305" xr:uid="{00000000-0005-0000-0000-000003530000}"/>
    <cellStyle name="Normal 47 2 3 2 2 4 3 2" xfId="40639" xr:uid="{00000000-0005-0000-0000-000004530000}"/>
    <cellStyle name="Normal 47 2 3 2 2 4 3 3" xfId="25406" xr:uid="{00000000-0005-0000-0000-000005530000}"/>
    <cellStyle name="Normal 47 2 3 2 2 4 4" xfId="35626" xr:uid="{00000000-0005-0000-0000-000006530000}"/>
    <cellStyle name="Normal 47 2 3 2 2 4 5" xfId="20393" xr:uid="{00000000-0005-0000-0000-000007530000}"/>
    <cellStyle name="Normal 47 2 3 2 2 5" xfId="11983" xr:uid="{00000000-0005-0000-0000-000008530000}"/>
    <cellStyle name="Normal 47 2 3 2 2 5 2" xfId="42314" xr:uid="{00000000-0005-0000-0000-000009530000}"/>
    <cellStyle name="Normal 47 2 3 2 2 5 3" xfId="27081" xr:uid="{00000000-0005-0000-0000-00000A530000}"/>
    <cellStyle name="Normal 47 2 3 2 2 6" xfId="6962" xr:uid="{00000000-0005-0000-0000-00000B530000}"/>
    <cellStyle name="Normal 47 2 3 2 2 6 2" xfId="37297" xr:uid="{00000000-0005-0000-0000-00000C530000}"/>
    <cellStyle name="Normal 47 2 3 2 2 6 3" xfId="22064" xr:uid="{00000000-0005-0000-0000-00000D530000}"/>
    <cellStyle name="Normal 47 2 3 2 2 7" xfId="32285" xr:uid="{00000000-0005-0000-0000-00000E530000}"/>
    <cellStyle name="Normal 47 2 3 2 2 8" xfId="17051" xr:uid="{00000000-0005-0000-0000-00000F530000}"/>
    <cellStyle name="Normal 47 2 3 2 3" xfId="2309" xr:uid="{00000000-0005-0000-0000-000010530000}"/>
    <cellStyle name="Normal 47 2 3 2 3 2" xfId="3999" xr:uid="{00000000-0005-0000-0000-000011530000}"/>
    <cellStyle name="Normal 47 2 3 2 3 2 2" xfId="14072" xr:uid="{00000000-0005-0000-0000-000012530000}"/>
    <cellStyle name="Normal 47 2 3 2 3 2 2 2" xfId="44403" xr:uid="{00000000-0005-0000-0000-000013530000}"/>
    <cellStyle name="Normal 47 2 3 2 3 2 2 3" xfId="29170" xr:uid="{00000000-0005-0000-0000-000014530000}"/>
    <cellStyle name="Normal 47 2 3 2 3 2 3" xfId="9052" xr:uid="{00000000-0005-0000-0000-000015530000}"/>
    <cellStyle name="Normal 47 2 3 2 3 2 3 2" xfId="39386" xr:uid="{00000000-0005-0000-0000-000016530000}"/>
    <cellStyle name="Normal 47 2 3 2 3 2 3 3" xfId="24153" xr:uid="{00000000-0005-0000-0000-000017530000}"/>
    <cellStyle name="Normal 47 2 3 2 3 2 4" xfId="34373" xr:uid="{00000000-0005-0000-0000-000018530000}"/>
    <cellStyle name="Normal 47 2 3 2 3 2 5" xfId="19140" xr:uid="{00000000-0005-0000-0000-000019530000}"/>
    <cellStyle name="Normal 47 2 3 2 3 3" xfId="5691" xr:uid="{00000000-0005-0000-0000-00001A530000}"/>
    <cellStyle name="Normal 47 2 3 2 3 3 2" xfId="15743" xr:uid="{00000000-0005-0000-0000-00001B530000}"/>
    <cellStyle name="Normal 47 2 3 2 3 3 2 2" xfId="46074" xr:uid="{00000000-0005-0000-0000-00001C530000}"/>
    <cellStyle name="Normal 47 2 3 2 3 3 2 3" xfId="30841" xr:uid="{00000000-0005-0000-0000-00001D530000}"/>
    <cellStyle name="Normal 47 2 3 2 3 3 3" xfId="10723" xr:uid="{00000000-0005-0000-0000-00001E530000}"/>
    <cellStyle name="Normal 47 2 3 2 3 3 3 2" xfId="41057" xr:uid="{00000000-0005-0000-0000-00001F530000}"/>
    <cellStyle name="Normal 47 2 3 2 3 3 3 3" xfId="25824" xr:uid="{00000000-0005-0000-0000-000020530000}"/>
    <cellStyle name="Normal 47 2 3 2 3 3 4" xfId="36044" xr:uid="{00000000-0005-0000-0000-000021530000}"/>
    <cellStyle name="Normal 47 2 3 2 3 3 5" xfId="20811" xr:uid="{00000000-0005-0000-0000-000022530000}"/>
    <cellStyle name="Normal 47 2 3 2 3 4" xfId="12401" xr:uid="{00000000-0005-0000-0000-000023530000}"/>
    <cellStyle name="Normal 47 2 3 2 3 4 2" xfId="42732" xr:uid="{00000000-0005-0000-0000-000024530000}"/>
    <cellStyle name="Normal 47 2 3 2 3 4 3" xfId="27499" xr:uid="{00000000-0005-0000-0000-000025530000}"/>
    <cellStyle name="Normal 47 2 3 2 3 5" xfId="7380" xr:uid="{00000000-0005-0000-0000-000026530000}"/>
    <cellStyle name="Normal 47 2 3 2 3 5 2" xfId="37715" xr:uid="{00000000-0005-0000-0000-000027530000}"/>
    <cellStyle name="Normal 47 2 3 2 3 5 3" xfId="22482" xr:uid="{00000000-0005-0000-0000-000028530000}"/>
    <cellStyle name="Normal 47 2 3 2 3 6" xfId="32703" xr:uid="{00000000-0005-0000-0000-000029530000}"/>
    <cellStyle name="Normal 47 2 3 2 3 7" xfId="17469" xr:uid="{00000000-0005-0000-0000-00002A530000}"/>
    <cellStyle name="Normal 47 2 3 2 4" xfId="3162" xr:uid="{00000000-0005-0000-0000-00002B530000}"/>
    <cellStyle name="Normal 47 2 3 2 4 2" xfId="13236" xr:uid="{00000000-0005-0000-0000-00002C530000}"/>
    <cellStyle name="Normal 47 2 3 2 4 2 2" xfId="43567" xr:uid="{00000000-0005-0000-0000-00002D530000}"/>
    <cellStyle name="Normal 47 2 3 2 4 2 3" xfId="28334" xr:uid="{00000000-0005-0000-0000-00002E530000}"/>
    <cellStyle name="Normal 47 2 3 2 4 3" xfId="8216" xr:uid="{00000000-0005-0000-0000-00002F530000}"/>
    <cellStyle name="Normal 47 2 3 2 4 3 2" xfId="38550" xr:uid="{00000000-0005-0000-0000-000030530000}"/>
    <cellStyle name="Normal 47 2 3 2 4 3 3" xfId="23317" xr:uid="{00000000-0005-0000-0000-000031530000}"/>
    <cellStyle name="Normal 47 2 3 2 4 4" xfId="33537" xr:uid="{00000000-0005-0000-0000-000032530000}"/>
    <cellStyle name="Normal 47 2 3 2 4 5" xfId="18304" xr:uid="{00000000-0005-0000-0000-000033530000}"/>
    <cellStyle name="Normal 47 2 3 2 5" xfId="4855" xr:uid="{00000000-0005-0000-0000-000034530000}"/>
    <cellStyle name="Normal 47 2 3 2 5 2" xfId="14907" xr:uid="{00000000-0005-0000-0000-000035530000}"/>
    <cellStyle name="Normal 47 2 3 2 5 2 2" xfId="45238" xr:uid="{00000000-0005-0000-0000-000036530000}"/>
    <cellStyle name="Normal 47 2 3 2 5 2 3" xfId="30005" xr:uid="{00000000-0005-0000-0000-000037530000}"/>
    <cellStyle name="Normal 47 2 3 2 5 3" xfId="9887" xr:uid="{00000000-0005-0000-0000-000038530000}"/>
    <cellStyle name="Normal 47 2 3 2 5 3 2" xfId="40221" xr:uid="{00000000-0005-0000-0000-000039530000}"/>
    <cellStyle name="Normal 47 2 3 2 5 3 3" xfId="24988" xr:uid="{00000000-0005-0000-0000-00003A530000}"/>
    <cellStyle name="Normal 47 2 3 2 5 4" xfId="35208" xr:uid="{00000000-0005-0000-0000-00003B530000}"/>
    <cellStyle name="Normal 47 2 3 2 5 5" xfId="19975" xr:uid="{00000000-0005-0000-0000-00003C530000}"/>
    <cellStyle name="Normal 47 2 3 2 6" xfId="11565" xr:uid="{00000000-0005-0000-0000-00003D530000}"/>
    <cellStyle name="Normal 47 2 3 2 6 2" xfId="41896" xr:uid="{00000000-0005-0000-0000-00003E530000}"/>
    <cellStyle name="Normal 47 2 3 2 6 3" xfId="26663" xr:uid="{00000000-0005-0000-0000-00003F530000}"/>
    <cellStyle name="Normal 47 2 3 2 7" xfId="6544" xr:uid="{00000000-0005-0000-0000-000040530000}"/>
    <cellStyle name="Normal 47 2 3 2 7 2" xfId="36879" xr:uid="{00000000-0005-0000-0000-000041530000}"/>
    <cellStyle name="Normal 47 2 3 2 7 3" xfId="21646" xr:uid="{00000000-0005-0000-0000-000042530000}"/>
    <cellStyle name="Normal 47 2 3 2 8" xfId="31867" xr:uid="{00000000-0005-0000-0000-000043530000}"/>
    <cellStyle name="Normal 47 2 3 2 9" xfId="16633" xr:uid="{00000000-0005-0000-0000-000044530000}"/>
    <cellStyle name="Normal 47 2 3 3" xfId="1680" xr:uid="{00000000-0005-0000-0000-000045530000}"/>
    <cellStyle name="Normal 47 2 3 3 2" xfId="2519" xr:uid="{00000000-0005-0000-0000-000046530000}"/>
    <cellStyle name="Normal 47 2 3 3 2 2" xfId="4209" xr:uid="{00000000-0005-0000-0000-000047530000}"/>
    <cellStyle name="Normal 47 2 3 3 2 2 2" xfId="14282" xr:uid="{00000000-0005-0000-0000-000048530000}"/>
    <cellStyle name="Normal 47 2 3 3 2 2 2 2" xfId="44613" xr:uid="{00000000-0005-0000-0000-000049530000}"/>
    <cellStyle name="Normal 47 2 3 3 2 2 2 3" xfId="29380" xr:uid="{00000000-0005-0000-0000-00004A530000}"/>
    <cellStyle name="Normal 47 2 3 3 2 2 3" xfId="9262" xr:uid="{00000000-0005-0000-0000-00004B530000}"/>
    <cellStyle name="Normal 47 2 3 3 2 2 3 2" xfId="39596" xr:uid="{00000000-0005-0000-0000-00004C530000}"/>
    <cellStyle name="Normal 47 2 3 3 2 2 3 3" xfId="24363" xr:uid="{00000000-0005-0000-0000-00004D530000}"/>
    <cellStyle name="Normal 47 2 3 3 2 2 4" xfId="34583" xr:uid="{00000000-0005-0000-0000-00004E530000}"/>
    <cellStyle name="Normal 47 2 3 3 2 2 5" xfId="19350" xr:uid="{00000000-0005-0000-0000-00004F530000}"/>
    <cellStyle name="Normal 47 2 3 3 2 3" xfId="5901" xr:uid="{00000000-0005-0000-0000-000050530000}"/>
    <cellStyle name="Normal 47 2 3 3 2 3 2" xfId="15953" xr:uid="{00000000-0005-0000-0000-000051530000}"/>
    <cellStyle name="Normal 47 2 3 3 2 3 2 2" xfId="46284" xr:uid="{00000000-0005-0000-0000-000052530000}"/>
    <cellStyle name="Normal 47 2 3 3 2 3 2 3" xfId="31051" xr:uid="{00000000-0005-0000-0000-000053530000}"/>
    <cellStyle name="Normal 47 2 3 3 2 3 3" xfId="10933" xr:uid="{00000000-0005-0000-0000-000054530000}"/>
    <cellStyle name="Normal 47 2 3 3 2 3 3 2" xfId="41267" xr:uid="{00000000-0005-0000-0000-000055530000}"/>
    <cellStyle name="Normal 47 2 3 3 2 3 3 3" xfId="26034" xr:uid="{00000000-0005-0000-0000-000056530000}"/>
    <cellStyle name="Normal 47 2 3 3 2 3 4" xfId="36254" xr:uid="{00000000-0005-0000-0000-000057530000}"/>
    <cellStyle name="Normal 47 2 3 3 2 3 5" xfId="21021" xr:uid="{00000000-0005-0000-0000-000058530000}"/>
    <cellStyle name="Normal 47 2 3 3 2 4" xfId="12611" xr:uid="{00000000-0005-0000-0000-000059530000}"/>
    <cellStyle name="Normal 47 2 3 3 2 4 2" xfId="42942" xr:uid="{00000000-0005-0000-0000-00005A530000}"/>
    <cellStyle name="Normal 47 2 3 3 2 4 3" xfId="27709" xr:uid="{00000000-0005-0000-0000-00005B530000}"/>
    <cellStyle name="Normal 47 2 3 3 2 5" xfId="7590" xr:uid="{00000000-0005-0000-0000-00005C530000}"/>
    <cellStyle name="Normal 47 2 3 3 2 5 2" xfId="37925" xr:uid="{00000000-0005-0000-0000-00005D530000}"/>
    <cellStyle name="Normal 47 2 3 3 2 5 3" xfId="22692" xr:uid="{00000000-0005-0000-0000-00005E530000}"/>
    <cellStyle name="Normal 47 2 3 3 2 6" xfId="32913" xr:uid="{00000000-0005-0000-0000-00005F530000}"/>
    <cellStyle name="Normal 47 2 3 3 2 7" xfId="17679" xr:uid="{00000000-0005-0000-0000-000060530000}"/>
    <cellStyle name="Normal 47 2 3 3 3" xfId="3372" xr:uid="{00000000-0005-0000-0000-000061530000}"/>
    <cellStyle name="Normal 47 2 3 3 3 2" xfId="13446" xr:uid="{00000000-0005-0000-0000-000062530000}"/>
    <cellStyle name="Normal 47 2 3 3 3 2 2" xfId="43777" xr:uid="{00000000-0005-0000-0000-000063530000}"/>
    <cellStyle name="Normal 47 2 3 3 3 2 3" xfId="28544" xr:uid="{00000000-0005-0000-0000-000064530000}"/>
    <cellStyle name="Normal 47 2 3 3 3 3" xfId="8426" xr:uid="{00000000-0005-0000-0000-000065530000}"/>
    <cellStyle name="Normal 47 2 3 3 3 3 2" xfId="38760" xr:uid="{00000000-0005-0000-0000-000066530000}"/>
    <cellStyle name="Normal 47 2 3 3 3 3 3" xfId="23527" xr:uid="{00000000-0005-0000-0000-000067530000}"/>
    <cellStyle name="Normal 47 2 3 3 3 4" xfId="33747" xr:uid="{00000000-0005-0000-0000-000068530000}"/>
    <cellStyle name="Normal 47 2 3 3 3 5" xfId="18514" xr:uid="{00000000-0005-0000-0000-000069530000}"/>
    <cellStyle name="Normal 47 2 3 3 4" xfId="5065" xr:uid="{00000000-0005-0000-0000-00006A530000}"/>
    <cellStyle name="Normal 47 2 3 3 4 2" xfId="15117" xr:uid="{00000000-0005-0000-0000-00006B530000}"/>
    <cellStyle name="Normal 47 2 3 3 4 2 2" xfId="45448" xr:uid="{00000000-0005-0000-0000-00006C530000}"/>
    <cellStyle name="Normal 47 2 3 3 4 2 3" xfId="30215" xr:uid="{00000000-0005-0000-0000-00006D530000}"/>
    <cellStyle name="Normal 47 2 3 3 4 3" xfId="10097" xr:uid="{00000000-0005-0000-0000-00006E530000}"/>
    <cellStyle name="Normal 47 2 3 3 4 3 2" xfId="40431" xr:uid="{00000000-0005-0000-0000-00006F530000}"/>
    <cellStyle name="Normal 47 2 3 3 4 3 3" xfId="25198" xr:uid="{00000000-0005-0000-0000-000070530000}"/>
    <cellStyle name="Normal 47 2 3 3 4 4" xfId="35418" xr:uid="{00000000-0005-0000-0000-000071530000}"/>
    <cellStyle name="Normal 47 2 3 3 4 5" xfId="20185" xr:uid="{00000000-0005-0000-0000-000072530000}"/>
    <cellStyle name="Normal 47 2 3 3 5" xfId="11775" xr:uid="{00000000-0005-0000-0000-000073530000}"/>
    <cellStyle name="Normal 47 2 3 3 5 2" xfId="42106" xr:uid="{00000000-0005-0000-0000-000074530000}"/>
    <cellStyle name="Normal 47 2 3 3 5 3" xfId="26873" xr:uid="{00000000-0005-0000-0000-000075530000}"/>
    <cellStyle name="Normal 47 2 3 3 6" xfId="6754" xr:uid="{00000000-0005-0000-0000-000076530000}"/>
    <cellStyle name="Normal 47 2 3 3 6 2" xfId="37089" xr:uid="{00000000-0005-0000-0000-000077530000}"/>
    <cellStyle name="Normal 47 2 3 3 6 3" xfId="21856" xr:uid="{00000000-0005-0000-0000-000078530000}"/>
    <cellStyle name="Normal 47 2 3 3 7" xfId="32077" xr:uid="{00000000-0005-0000-0000-000079530000}"/>
    <cellStyle name="Normal 47 2 3 3 8" xfId="16843" xr:uid="{00000000-0005-0000-0000-00007A530000}"/>
    <cellStyle name="Normal 47 2 3 4" xfId="2101" xr:uid="{00000000-0005-0000-0000-00007B530000}"/>
    <cellStyle name="Normal 47 2 3 4 2" xfId="3791" xr:uid="{00000000-0005-0000-0000-00007C530000}"/>
    <cellStyle name="Normal 47 2 3 4 2 2" xfId="13864" xr:uid="{00000000-0005-0000-0000-00007D530000}"/>
    <cellStyle name="Normal 47 2 3 4 2 2 2" xfId="44195" xr:uid="{00000000-0005-0000-0000-00007E530000}"/>
    <cellStyle name="Normal 47 2 3 4 2 2 3" xfId="28962" xr:uid="{00000000-0005-0000-0000-00007F530000}"/>
    <cellStyle name="Normal 47 2 3 4 2 3" xfId="8844" xr:uid="{00000000-0005-0000-0000-000080530000}"/>
    <cellStyle name="Normal 47 2 3 4 2 3 2" xfId="39178" xr:uid="{00000000-0005-0000-0000-000081530000}"/>
    <cellStyle name="Normal 47 2 3 4 2 3 3" xfId="23945" xr:uid="{00000000-0005-0000-0000-000082530000}"/>
    <cellStyle name="Normal 47 2 3 4 2 4" xfId="34165" xr:uid="{00000000-0005-0000-0000-000083530000}"/>
    <cellStyle name="Normal 47 2 3 4 2 5" xfId="18932" xr:uid="{00000000-0005-0000-0000-000084530000}"/>
    <cellStyle name="Normal 47 2 3 4 3" xfId="5483" xr:uid="{00000000-0005-0000-0000-000085530000}"/>
    <cellStyle name="Normal 47 2 3 4 3 2" xfId="15535" xr:uid="{00000000-0005-0000-0000-000086530000}"/>
    <cellStyle name="Normal 47 2 3 4 3 2 2" xfId="45866" xr:uid="{00000000-0005-0000-0000-000087530000}"/>
    <cellStyle name="Normal 47 2 3 4 3 2 3" xfId="30633" xr:uid="{00000000-0005-0000-0000-000088530000}"/>
    <cellStyle name="Normal 47 2 3 4 3 3" xfId="10515" xr:uid="{00000000-0005-0000-0000-000089530000}"/>
    <cellStyle name="Normal 47 2 3 4 3 3 2" xfId="40849" xr:uid="{00000000-0005-0000-0000-00008A530000}"/>
    <cellStyle name="Normal 47 2 3 4 3 3 3" xfId="25616" xr:uid="{00000000-0005-0000-0000-00008B530000}"/>
    <cellStyle name="Normal 47 2 3 4 3 4" xfId="35836" xr:uid="{00000000-0005-0000-0000-00008C530000}"/>
    <cellStyle name="Normal 47 2 3 4 3 5" xfId="20603" xr:uid="{00000000-0005-0000-0000-00008D530000}"/>
    <cellStyle name="Normal 47 2 3 4 4" xfId="12193" xr:uid="{00000000-0005-0000-0000-00008E530000}"/>
    <cellStyle name="Normal 47 2 3 4 4 2" xfId="42524" xr:uid="{00000000-0005-0000-0000-00008F530000}"/>
    <cellStyle name="Normal 47 2 3 4 4 3" xfId="27291" xr:uid="{00000000-0005-0000-0000-000090530000}"/>
    <cellStyle name="Normal 47 2 3 4 5" xfId="7172" xr:uid="{00000000-0005-0000-0000-000091530000}"/>
    <cellStyle name="Normal 47 2 3 4 5 2" xfId="37507" xr:uid="{00000000-0005-0000-0000-000092530000}"/>
    <cellStyle name="Normal 47 2 3 4 5 3" xfId="22274" xr:uid="{00000000-0005-0000-0000-000093530000}"/>
    <cellStyle name="Normal 47 2 3 4 6" xfId="32495" xr:uid="{00000000-0005-0000-0000-000094530000}"/>
    <cellStyle name="Normal 47 2 3 4 7" xfId="17261" xr:uid="{00000000-0005-0000-0000-000095530000}"/>
    <cellStyle name="Normal 47 2 3 5" xfId="2954" xr:uid="{00000000-0005-0000-0000-000096530000}"/>
    <cellStyle name="Normal 47 2 3 5 2" xfId="13028" xr:uid="{00000000-0005-0000-0000-000097530000}"/>
    <cellStyle name="Normal 47 2 3 5 2 2" xfId="43359" xr:uid="{00000000-0005-0000-0000-000098530000}"/>
    <cellStyle name="Normal 47 2 3 5 2 3" xfId="28126" xr:uid="{00000000-0005-0000-0000-000099530000}"/>
    <cellStyle name="Normal 47 2 3 5 3" xfId="8008" xr:uid="{00000000-0005-0000-0000-00009A530000}"/>
    <cellStyle name="Normal 47 2 3 5 3 2" xfId="38342" xr:uid="{00000000-0005-0000-0000-00009B530000}"/>
    <cellStyle name="Normal 47 2 3 5 3 3" xfId="23109" xr:uid="{00000000-0005-0000-0000-00009C530000}"/>
    <cellStyle name="Normal 47 2 3 5 4" xfId="33329" xr:uid="{00000000-0005-0000-0000-00009D530000}"/>
    <cellStyle name="Normal 47 2 3 5 5" xfId="18096" xr:uid="{00000000-0005-0000-0000-00009E530000}"/>
    <cellStyle name="Normal 47 2 3 6" xfId="4647" xr:uid="{00000000-0005-0000-0000-00009F530000}"/>
    <cellStyle name="Normal 47 2 3 6 2" xfId="14699" xr:uid="{00000000-0005-0000-0000-0000A0530000}"/>
    <cellStyle name="Normal 47 2 3 6 2 2" xfId="45030" xr:uid="{00000000-0005-0000-0000-0000A1530000}"/>
    <cellStyle name="Normal 47 2 3 6 2 3" xfId="29797" xr:uid="{00000000-0005-0000-0000-0000A2530000}"/>
    <cellStyle name="Normal 47 2 3 6 3" xfId="9679" xr:uid="{00000000-0005-0000-0000-0000A3530000}"/>
    <cellStyle name="Normal 47 2 3 6 3 2" xfId="40013" xr:uid="{00000000-0005-0000-0000-0000A4530000}"/>
    <cellStyle name="Normal 47 2 3 6 3 3" xfId="24780" xr:uid="{00000000-0005-0000-0000-0000A5530000}"/>
    <cellStyle name="Normal 47 2 3 6 4" xfId="35000" xr:uid="{00000000-0005-0000-0000-0000A6530000}"/>
    <cellStyle name="Normal 47 2 3 6 5" xfId="19767" xr:uid="{00000000-0005-0000-0000-0000A7530000}"/>
    <cellStyle name="Normal 47 2 3 7" xfId="11357" xr:uid="{00000000-0005-0000-0000-0000A8530000}"/>
    <cellStyle name="Normal 47 2 3 7 2" xfId="41688" xr:uid="{00000000-0005-0000-0000-0000A9530000}"/>
    <cellStyle name="Normal 47 2 3 7 3" xfId="26455" xr:uid="{00000000-0005-0000-0000-0000AA530000}"/>
    <cellStyle name="Normal 47 2 3 8" xfId="6336" xr:uid="{00000000-0005-0000-0000-0000AB530000}"/>
    <cellStyle name="Normal 47 2 3 8 2" xfId="36671" xr:uid="{00000000-0005-0000-0000-0000AC530000}"/>
    <cellStyle name="Normal 47 2 3 8 3" xfId="21438" xr:uid="{00000000-0005-0000-0000-0000AD530000}"/>
    <cellStyle name="Normal 47 2 3 9" xfId="31660" xr:uid="{00000000-0005-0000-0000-0000AE530000}"/>
    <cellStyle name="Normal 47 2 4" xfId="1361" xr:uid="{00000000-0005-0000-0000-0000AF530000}"/>
    <cellStyle name="Normal 47 2 4 2" xfId="1784" xr:uid="{00000000-0005-0000-0000-0000B0530000}"/>
    <cellStyle name="Normal 47 2 4 2 2" xfId="2623" xr:uid="{00000000-0005-0000-0000-0000B1530000}"/>
    <cellStyle name="Normal 47 2 4 2 2 2" xfId="4313" xr:uid="{00000000-0005-0000-0000-0000B2530000}"/>
    <cellStyle name="Normal 47 2 4 2 2 2 2" xfId="14386" xr:uid="{00000000-0005-0000-0000-0000B3530000}"/>
    <cellStyle name="Normal 47 2 4 2 2 2 2 2" xfId="44717" xr:uid="{00000000-0005-0000-0000-0000B4530000}"/>
    <cellStyle name="Normal 47 2 4 2 2 2 2 3" xfId="29484" xr:uid="{00000000-0005-0000-0000-0000B5530000}"/>
    <cellStyle name="Normal 47 2 4 2 2 2 3" xfId="9366" xr:uid="{00000000-0005-0000-0000-0000B6530000}"/>
    <cellStyle name="Normal 47 2 4 2 2 2 3 2" xfId="39700" xr:uid="{00000000-0005-0000-0000-0000B7530000}"/>
    <cellStyle name="Normal 47 2 4 2 2 2 3 3" xfId="24467" xr:uid="{00000000-0005-0000-0000-0000B8530000}"/>
    <cellStyle name="Normal 47 2 4 2 2 2 4" xfId="34687" xr:uid="{00000000-0005-0000-0000-0000B9530000}"/>
    <cellStyle name="Normal 47 2 4 2 2 2 5" xfId="19454" xr:uid="{00000000-0005-0000-0000-0000BA530000}"/>
    <cellStyle name="Normal 47 2 4 2 2 3" xfId="6005" xr:uid="{00000000-0005-0000-0000-0000BB530000}"/>
    <cellStyle name="Normal 47 2 4 2 2 3 2" xfId="16057" xr:uid="{00000000-0005-0000-0000-0000BC530000}"/>
    <cellStyle name="Normal 47 2 4 2 2 3 2 2" xfId="46388" xr:uid="{00000000-0005-0000-0000-0000BD530000}"/>
    <cellStyle name="Normal 47 2 4 2 2 3 2 3" xfId="31155" xr:uid="{00000000-0005-0000-0000-0000BE530000}"/>
    <cellStyle name="Normal 47 2 4 2 2 3 3" xfId="11037" xr:uid="{00000000-0005-0000-0000-0000BF530000}"/>
    <cellStyle name="Normal 47 2 4 2 2 3 3 2" xfId="41371" xr:uid="{00000000-0005-0000-0000-0000C0530000}"/>
    <cellStyle name="Normal 47 2 4 2 2 3 3 3" xfId="26138" xr:uid="{00000000-0005-0000-0000-0000C1530000}"/>
    <cellStyle name="Normal 47 2 4 2 2 3 4" xfId="36358" xr:uid="{00000000-0005-0000-0000-0000C2530000}"/>
    <cellStyle name="Normal 47 2 4 2 2 3 5" xfId="21125" xr:uid="{00000000-0005-0000-0000-0000C3530000}"/>
    <cellStyle name="Normal 47 2 4 2 2 4" xfId="12715" xr:uid="{00000000-0005-0000-0000-0000C4530000}"/>
    <cellStyle name="Normal 47 2 4 2 2 4 2" xfId="43046" xr:uid="{00000000-0005-0000-0000-0000C5530000}"/>
    <cellStyle name="Normal 47 2 4 2 2 4 3" xfId="27813" xr:uid="{00000000-0005-0000-0000-0000C6530000}"/>
    <cellStyle name="Normal 47 2 4 2 2 5" xfId="7694" xr:uid="{00000000-0005-0000-0000-0000C7530000}"/>
    <cellStyle name="Normal 47 2 4 2 2 5 2" xfId="38029" xr:uid="{00000000-0005-0000-0000-0000C8530000}"/>
    <cellStyle name="Normal 47 2 4 2 2 5 3" xfId="22796" xr:uid="{00000000-0005-0000-0000-0000C9530000}"/>
    <cellStyle name="Normal 47 2 4 2 2 6" xfId="33017" xr:uid="{00000000-0005-0000-0000-0000CA530000}"/>
    <cellStyle name="Normal 47 2 4 2 2 7" xfId="17783" xr:uid="{00000000-0005-0000-0000-0000CB530000}"/>
    <cellStyle name="Normal 47 2 4 2 3" xfId="3476" xr:uid="{00000000-0005-0000-0000-0000CC530000}"/>
    <cellStyle name="Normal 47 2 4 2 3 2" xfId="13550" xr:uid="{00000000-0005-0000-0000-0000CD530000}"/>
    <cellStyle name="Normal 47 2 4 2 3 2 2" xfId="43881" xr:uid="{00000000-0005-0000-0000-0000CE530000}"/>
    <cellStyle name="Normal 47 2 4 2 3 2 3" xfId="28648" xr:uid="{00000000-0005-0000-0000-0000CF530000}"/>
    <cellStyle name="Normal 47 2 4 2 3 3" xfId="8530" xr:uid="{00000000-0005-0000-0000-0000D0530000}"/>
    <cellStyle name="Normal 47 2 4 2 3 3 2" xfId="38864" xr:uid="{00000000-0005-0000-0000-0000D1530000}"/>
    <cellStyle name="Normal 47 2 4 2 3 3 3" xfId="23631" xr:uid="{00000000-0005-0000-0000-0000D2530000}"/>
    <cellStyle name="Normal 47 2 4 2 3 4" xfId="33851" xr:uid="{00000000-0005-0000-0000-0000D3530000}"/>
    <cellStyle name="Normal 47 2 4 2 3 5" xfId="18618" xr:uid="{00000000-0005-0000-0000-0000D4530000}"/>
    <cellStyle name="Normal 47 2 4 2 4" xfId="5169" xr:uid="{00000000-0005-0000-0000-0000D5530000}"/>
    <cellStyle name="Normal 47 2 4 2 4 2" xfId="15221" xr:uid="{00000000-0005-0000-0000-0000D6530000}"/>
    <cellStyle name="Normal 47 2 4 2 4 2 2" xfId="45552" xr:uid="{00000000-0005-0000-0000-0000D7530000}"/>
    <cellStyle name="Normal 47 2 4 2 4 2 3" xfId="30319" xr:uid="{00000000-0005-0000-0000-0000D8530000}"/>
    <cellStyle name="Normal 47 2 4 2 4 3" xfId="10201" xr:uid="{00000000-0005-0000-0000-0000D9530000}"/>
    <cellStyle name="Normal 47 2 4 2 4 3 2" xfId="40535" xr:uid="{00000000-0005-0000-0000-0000DA530000}"/>
    <cellStyle name="Normal 47 2 4 2 4 3 3" xfId="25302" xr:uid="{00000000-0005-0000-0000-0000DB530000}"/>
    <cellStyle name="Normal 47 2 4 2 4 4" xfId="35522" xr:uid="{00000000-0005-0000-0000-0000DC530000}"/>
    <cellStyle name="Normal 47 2 4 2 4 5" xfId="20289" xr:uid="{00000000-0005-0000-0000-0000DD530000}"/>
    <cellStyle name="Normal 47 2 4 2 5" xfId="11879" xr:uid="{00000000-0005-0000-0000-0000DE530000}"/>
    <cellStyle name="Normal 47 2 4 2 5 2" xfId="42210" xr:uid="{00000000-0005-0000-0000-0000DF530000}"/>
    <cellStyle name="Normal 47 2 4 2 5 3" xfId="26977" xr:uid="{00000000-0005-0000-0000-0000E0530000}"/>
    <cellStyle name="Normal 47 2 4 2 6" xfId="6858" xr:uid="{00000000-0005-0000-0000-0000E1530000}"/>
    <cellStyle name="Normal 47 2 4 2 6 2" xfId="37193" xr:uid="{00000000-0005-0000-0000-0000E2530000}"/>
    <cellStyle name="Normal 47 2 4 2 6 3" xfId="21960" xr:uid="{00000000-0005-0000-0000-0000E3530000}"/>
    <cellStyle name="Normal 47 2 4 2 7" xfId="32181" xr:uid="{00000000-0005-0000-0000-0000E4530000}"/>
    <cellStyle name="Normal 47 2 4 2 8" xfId="16947" xr:uid="{00000000-0005-0000-0000-0000E5530000}"/>
    <cellStyle name="Normal 47 2 4 3" xfId="2205" xr:uid="{00000000-0005-0000-0000-0000E6530000}"/>
    <cellStyle name="Normal 47 2 4 3 2" xfId="3895" xr:uid="{00000000-0005-0000-0000-0000E7530000}"/>
    <cellStyle name="Normal 47 2 4 3 2 2" xfId="13968" xr:uid="{00000000-0005-0000-0000-0000E8530000}"/>
    <cellStyle name="Normal 47 2 4 3 2 2 2" xfId="44299" xr:uid="{00000000-0005-0000-0000-0000E9530000}"/>
    <cellStyle name="Normal 47 2 4 3 2 2 3" xfId="29066" xr:uid="{00000000-0005-0000-0000-0000EA530000}"/>
    <cellStyle name="Normal 47 2 4 3 2 3" xfId="8948" xr:uid="{00000000-0005-0000-0000-0000EB530000}"/>
    <cellStyle name="Normal 47 2 4 3 2 3 2" xfId="39282" xr:uid="{00000000-0005-0000-0000-0000EC530000}"/>
    <cellStyle name="Normal 47 2 4 3 2 3 3" xfId="24049" xr:uid="{00000000-0005-0000-0000-0000ED530000}"/>
    <cellStyle name="Normal 47 2 4 3 2 4" xfId="34269" xr:uid="{00000000-0005-0000-0000-0000EE530000}"/>
    <cellStyle name="Normal 47 2 4 3 2 5" xfId="19036" xr:uid="{00000000-0005-0000-0000-0000EF530000}"/>
    <cellStyle name="Normal 47 2 4 3 3" xfId="5587" xr:uid="{00000000-0005-0000-0000-0000F0530000}"/>
    <cellStyle name="Normal 47 2 4 3 3 2" xfId="15639" xr:uid="{00000000-0005-0000-0000-0000F1530000}"/>
    <cellStyle name="Normal 47 2 4 3 3 2 2" xfId="45970" xr:uid="{00000000-0005-0000-0000-0000F2530000}"/>
    <cellStyle name="Normal 47 2 4 3 3 2 3" xfId="30737" xr:uid="{00000000-0005-0000-0000-0000F3530000}"/>
    <cellStyle name="Normal 47 2 4 3 3 3" xfId="10619" xr:uid="{00000000-0005-0000-0000-0000F4530000}"/>
    <cellStyle name="Normal 47 2 4 3 3 3 2" xfId="40953" xr:uid="{00000000-0005-0000-0000-0000F5530000}"/>
    <cellStyle name="Normal 47 2 4 3 3 3 3" xfId="25720" xr:uid="{00000000-0005-0000-0000-0000F6530000}"/>
    <cellStyle name="Normal 47 2 4 3 3 4" xfId="35940" xr:uid="{00000000-0005-0000-0000-0000F7530000}"/>
    <cellStyle name="Normal 47 2 4 3 3 5" xfId="20707" xr:uid="{00000000-0005-0000-0000-0000F8530000}"/>
    <cellStyle name="Normal 47 2 4 3 4" xfId="12297" xr:uid="{00000000-0005-0000-0000-0000F9530000}"/>
    <cellStyle name="Normal 47 2 4 3 4 2" xfId="42628" xr:uid="{00000000-0005-0000-0000-0000FA530000}"/>
    <cellStyle name="Normal 47 2 4 3 4 3" xfId="27395" xr:uid="{00000000-0005-0000-0000-0000FB530000}"/>
    <cellStyle name="Normal 47 2 4 3 5" xfId="7276" xr:uid="{00000000-0005-0000-0000-0000FC530000}"/>
    <cellStyle name="Normal 47 2 4 3 5 2" xfId="37611" xr:uid="{00000000-0005-0000-0000-0000FD530000}"/>
    <cellStyle name="Normal 47 2 4 3 5 3" xfId="22378" xr:uid="{00000000-0005-0000-0000-0000FE530000}"/>
    <cellStyle name="Normal 47 2 4 3 6" xfId="32599" xr:uid="{00000000-0005-0000-0000-0000FF530000}"/>
    <cellStyle name="Normal 47 2 4 3 7" xfId="17365" xr:uid="{00000000-0005-0000-0000-000000540000}"/>
    <cellStyle name="Normal 47 2 4 4" xfId="3058" xr:uid="{00000000-0005-0000-0000-000001540000}"/>
    <cellStyle name="Normal 47 2 4 4 2" xfId="13132" xr:uid="{00000000-0005-0000-0000-000002540000}"/>
    <cellStyle name="Normal 47 2 4 4 2 2" xfId="43463" xr:uid="{00000000-0005-0000-0000-000003540000}"/>
    <cellStyle name="Normal 47 2 4 4 2 3" xfId="28230" xr:uid="{00000000-0005-0000-0000-000004540000}"/>
    <cellStyle name="Normal 47 2 4 4 3" xfId="8112" xr:uid="{00000000-0005-0000-0000-000005540000}"/>
    <cellStyle name="Normal 47 2 4 4 3 2" xfId="38446" xr:uid="{00000000-0005-0000-0000-000006540000}"/>
    <cellStyle name="Normal 47 2 4 4 3 3" xfId="23213" xr:uid="{00000000-0005-0000-0000-000007540000}"/>
    <cellStyle name="Normal 47 2 4 4 4" xfId="33433" xr:uid="{00000000-0005-0000-0000-000008540000}"/>
    <cellStyle name="Normal 47 2 4 4 5" xfId="18200" xr:uid="{00000000-0005-0000-0000-000009540000}"/>
    <cellStyle name="Normal 47 2 4 5" xfId="4751" xr:uid="{00000000-0005-0000-0000-00000A540000}"/>
    <cellStyle name="Normal 47 2 4 5 2" xfId="14803" xr:uid="{00000000-0005-0000-0000-00000B540000}"/>
    <cellStyle name="Normal 47 2 4 5 2 2" xfId="45134" xr:uid="{00000000-0005-0000-0000-00000C540000}"/>
    <cellStyle name="Normal 47 2 4 5 2 3" xfId="29901" xr:uid="{00000000-0005-0000-0000-00000D540000}"/>
    <cellStyle name="Normal 47 2 4 5 3" xfId="9783" xr:uid="{00000000-0005-0000-0000-00000E540000}"/>
    <cellStyle name="Normal 47 2 4 5 3 2" xfId="40117" xr:uid="{00000000-0005-0000-0000-00000F540000}"/>
    <cellStyle name="Normal 47 2 4 5 3 3" xfId="24884" xr:uid="{00000000-0005-0000-0000-000010540000}"/>
    <cellStyle name="Normal 47 2 4 5 4" xfId="35104" xr:uid="{00000000-0005-0000-0000-000011540000}"/>
    <cellStyle name="Normal 47 2 4 5 5" xfId="19871" xr:uid="{00000000-0005-0000-0000-000012540000}"/>
    <cellStyle name="Normal 47 2 4 6" xfId="11461" xr:uid="{00000000-0005-0000-0000-000013540000}"/>
    <cellStyle name="Normal 47 2 4 6 2" xfId="41792" xr:uid="{00000000-0005-0000-0000-000014540000}"/>
    <cellStyle name="Normal 47 2 4 6 3" xfId="26559" xr:uid="{00000000-0005-0000-0000-000015540000}"/>
    <cellStyle name="Normal 47 2 4 7" xfId="6440" xr:uid="{00000000-0005-0000-0000-000016540000}"/>
    <cellStyle name="Normal 47 2 4 7 2" xfId="36775" xr:uid="{00000000-0005-0000-0000-000017540000}"/>
    <cellStyle name="Normal 47 2 4 7 3" xfId="21542" xr:uid="{00000000-0005-0000-0000-000018540000}"/>
    <cellStyle name="Normal 47 2 4 8" xfId="31763" xr:uid="{00000000-0005-0000-0000-000019540000}"/>
    <cellStyle name="Normal 47 2 4 9" xfId="16529" xr:uid="{00000000-0005-0000-0000-00001A540000}"/>
    <cellStyle name="Normal 47 2 5" xfId="1574" xr:uid="{00000000-0005-0000-0000-00001B540000}"/>
    <cellStyle name="Normal 47 2 5 2" xfId="2415" xr:uid="{00000000-0005-0000-0000-00001C540000}"/>
    <cellStyle name="Normal 47 2 5 2 2" xfId="4105" xr:uid="{00000000-0005-0000-0000-00001D540000}"/>
    <cellStyle name="Normal 47 2 5 2 2 2" xfId="14178" xr:uid="{00000000-0005-0000-0000-00001E540000}"/>
    <cellStyle name="Normal 47 2 5 2 2 2 2" xfId="44509" xr:uid="{00000000-0005-0000-0000-00001F540000}"/>
    <cellStyle name="Normal 47 2 5 2 2 2 3" xfId="29276" xr:uid="{00000000-0005-0000-0000-000020540000}"/>
    <cellStyle name="Normal 47 2 5 2 2 3" xfId="9158" xr:uid="{00000000-0005-0000-0000-000021540000}"/>
    <cellStyle name="Normal 47 2 5 2 2 3 2" xfId="39492" xr:uid="{00000000-0005-0000-0000-000022540000}"/>
    <cellStyle name="Normal 47 2 5 2 2 3 3" xfId="24259" xr:uid="{00000000-0005-0000-0000-000023540000}"/>
    <cellStyle name="Normal 47 2 5 2 2 4" xfId="34479" xr:uid="{00000000-0005-0000-0000-000024540000}"/>
    <cellStyle name="Normal 47 2 5 2 2 5" xfId="19246" xr:uid="{00000000-0005-0000-0000-000025540000}"/>
    <cellStyle name="Normal 47 2 5 2 3" xfId="5797" xr:uid="{00000000-0005-0000-0000-000026540000}"/>
    <cellStyle name="Normal 47 2 5 2 3 2" xfId="15849" xr:uid="{00000000-0005-0000-0000-000027540000}"/>
    <cellStyle name="Normal 47 2 5 2 3 2 2" xfId="46180" xr:uid="{00000000-0005-0000-0000-000028540000}"/>
    <cellStyle name="Normal 47 2 5 2 3 2 3" xfId="30947" xr:uid="{00000000-0005-0000-0000-000029540000}"/>
    <cellStyle name="Normal 47 2 5 2 3 3" xfId="10829" xr:uid="{00000000-0005-0000-0000-00002A540000}"/>
    <cellStyle name="Normal 47 2 5 2 3 3 2" xfId="41163" xr:uid="{00000000-0005-0000-0000-00002B540000}"/>
    <cellStyle name="Normal 47 2 5 2 3 3 3" xfId="25930" xr:uid="{00000000-0005-0000-0000-00002C540000}"/>
    <cellStyle name="Normal 47 2 5 2 3 4" xfId="36150" xr:uid="{00000000-0005-0000-0000-00002D540000}"/>
    <cellStyle name="Normal 47 2 5 2 3 5" xfId="20917" xr:uid="{00000000-0005-0000-0000-00002E540000}"/>
    <cellStyle name="Normal 47 2 5 2 4" xfId="12507" xr:uid="{00000000-0005-0000-0000-00002F540000}"/>
    <cellStyle name="Normal 47 2 5 2 4 2" xfId="42838" xr:uid="{00000000-0005-0000-0000-000030540000}"/>
    <cellStyle name="Normal 47 2 5 2 4 3" xfId="27605" xr:uid="{00000000-0005-0000-0000-000031540000}"/>
    <cellStyle name="Normal 47 2 5 2 5" xfId="7486" xr:uid="{00000000-0005-0000-0000-000032540000}"/>
    <cellStyle name="Normal 47 2 5 2 5 2" xfId="37821" xr:uid="{00000000-0005-0000-0000-000033540000}"/>
    <cellStyle name="Normal 47 2 5 2 5 3" xfId="22588" xr:uid="{00000000-0005-0000-0000-000034540000}"/>
    <cellStyle name="Normal 47 2 5 2 6" xfId="32809" xr:uid="{00000000-0005-0000-0000-000035540000}"/>
    <cellStyle name="Normal 47 2 5 2 7" xfId="17575" xr:uid="{00000000-0005-0000-0000-000036540000}"/>
    <cellStyle name="Normal 47 2 5 3" xfId="3268" xr:uid="{00000000-0005-0000-0000-000037540000}"/>
    <cellStyle name="Normal 47 2 5 3 2" xfId="13342" xr:uid="{00000000-0005-0000-0000-000038540000}"/>
    <cellStyle name="Normal 47 2 5 3 2 2" xfId="43673" xr:uid="{00000000-0005-0000-0000-000039540000}"/>
    <cellStyle name="Normal 47 2 5 3 2 3" xfId="28440" xr:uid="{00000000-0005-0000-0000-00003A540000}"/>
    <cellStyle name="Normal 47 2 5 3 3" xfId="8322" xr:uid="{00000000-0005-0000-0000-00003B540000}"/>
    <cellStyle name="Normal 47 2 5 3 3 2" xfId="38656" xr:uid="{00000000-0005-0000-0000-00003C540000}"/>
    <cellStyle name="Normal 47 2 5 3 3 3" xfId="23423" xr:uid="{00000000-0005-0000-0000-00003D540000}"/>
    <cellStyle name="Normal 47 2 5 3 4" xfId="33643" xr:uid="{00000000-0005-0000-0000-00003E540000}"/>
    <cellStyle name="Normal 47 2 5 3 5" xfId="18410" xr:uid="{00000000-0005-0000-0000-00003F540000}"/>
    <cellStyle name="Normal 47 2 5 4" xfId="4961" xr:uid="{00000000-0005-0000-0000-000040540000}"/>
    <cellStyle name="Normal 47 2 5 4 2" xfId="15013" xr:uid="{00000000-0005-0000-0000-000041540000}"/>
    <cellStyle name="Normal 47 2 5 4 2 2" xfId="45344" xr:uid="{00000000-0005-0000-0000-000042540000}"/>
    <cellStyle name="Normal 47 2 5 4 2 3" xfId="30111" xr:uid="{00000000-0005-0000-0000-000043540000}"/>
    <cellStyle name="Normal 47 2 5 4 3" xfId="9993" xr:uid="{00000000-0005-0000-0000-000044540000}"/>
    <cellStyle name="Normal 47 2 5 4 3 2" xfId="40327" xr:uid="{00000000-0005-0000-0000-000045540000}"/>
    <cellStyle name="Normal 47 2 5 4 3 3" xfId="25094" xr:uid="{00000000-0005-0000-0000-000046540000}"/>
    <cellStyle name="Normal 47 2 5 4 4" xfId="35314" xr:uid="{00000000-0005-0000-0000-000047540000}"/>
    <cellStyle name="Normal 47 2 5 4 5" xfId="20081" xr:uid="{00000000-0005-0000-0000-000048540000}"/>
    <cellStyle name="Normal 47 2 5 5" xfId="11671" xr:uid="{00000000-0005-0000-0000-000049540000}"/>
    <cellStyle name="Normal 47 2 5 5 2" xfId="42002" xr:uid="{00000000-0005-0000-0000-00004A540000}"/>
    <cellStyle name="Normal 47 2 5 5 3" xfId="26769" xr:uid="{00000000-0005-0000-0000-00004B540000}"/>
    <cellStyle name="Normal 47 2 5 6" xfId="6650" xr:uid="{00000000-0005-0000-0000-00004C540000}"/>
    <cellStyle name="Normal 47 2 5 6 2" xfId="36985" xr:uid="{00000000-0005-0000-0000-00004D540000}"/>
    <cellStyle name="Normal 47 2 5 6 3" xfId="21752" xr:uid="{00000000-0005-0000-0000-00004E540000}"/>
    <cellStyle name="Normal 47 2 5 7" xfId="31973" xr:uid="{00000000-0005-0000-0000-00004F540000}"/>
    <cellStyle name="Normal 47 2 5 8" xfId="16739" xr:uid="{00000000-0005-0000-0000-000050540000}"/>
    <cellStyle name="Normal 47 2 6" xfId="1995" xr:uid="{00000000-0005-0000-0000-000051540000}"/>
    <cellStyle name="Normal 47 2 6 2" xfId="3687" xr:uid="{00000000-0005-0000-0000-000052540000}"/>
    <cellStyle name="Normal 47 2 6 2 2" xfId="13760" xr:uid="{00000000-0005-0000-0000-000053540000}"/>
    <cellStyle name="Normal 47 2 6 2 2 2" xfId="44091" xr:uid="{00000000-0005-0000-0000-000054540000}"/>
    <cellStyle name="Normal 47 2 6 2 2 3" xfId="28858" xr:uid="{00000000-0005-0000-0000-000055540000}"/>
    <cellStyle name="Normal 47 2 6 2 3" xfId="8740" xr:uid="{00000000-0005-0000-0000-000056540000}"/>
    <cellStyle name="Normal 47 2 6 2 3 2" xfId="39074" xr:uid="{00000000-0005-0000-0000-000057540000}"/>
    <cellStyle name="Normal 47 2 6 2 3 3" xfId="23841" xr:uid="{00000000-0005-0000-0000-000058540000}"/>
    <cellStyle name="Normal 47 2 6 2 4" xfId="34061" xr:uid="{00000000-0005-0000-0000-000059540000}"/>
    <cellStyle name="Normal 47 2 6 2 5" xfId="18828" xr:uid="{00000000-0005-0000-0000-00005A540000}"/>
    <cellStyle name="Normal 47 2 6 3" xfId="5379" xr:uid="{00000000-0005-0000-0000-00005B540000}"/>
    <cellStyle name="Normal 47 2 6 3 2" xfId="15431" xr:uid="{00000000-0005-0000-0000-00005C540000}"/>
    <cellStyle name="Normal 47 2 6 3 2 2" xfId="45762" xr:uid="{00000000-0005-0000-0000-00005D540000}"/>
    <cellStyle name="Normal 47 2 6 3 2 3" xfId="30529" xr:uid="{00000000-0005-0000-0000-00005E540000}"/>
    <cellStyle name="Normal 47 2 6 3 3" xfId="10411" xr:uid="{00000000-0005-0000-0000-00005F540000}"/>
    <cellStyle name="Normal 47 2 6 3 3 2" xfId="40745" xr:uid="{00000000-0005-0000-0000-000060540000}"/>
    <cellStyle name="Normal 47 2 6 3 3 3" xfId="25512" xr:uid="{00000000-0005-0000-0000-000061540000}"/>
    <cellStyle name="Normal 47 2 6 3 4" xfId="35732" xr:uid="{00000000-0005-0000-0000-000062540000}"/>
    <cellStyle name="Normal 47 2 6 3 5" xfId="20499" xr:uid="{00000000-0005-0000-0000-000063540000}"/>
    <cellStyle name="Normal 47 2 6 4" xfId="12089" xr:uid="{00000000-0005-0000-0000-000064540000}"/>
    <cellStyle name="Normal 47 2 6 4 2" xfId="42420" xr:uid="{00000000-0005-0000-0000-000065540000}"/>
    <cellStyle name="Normal 47 2 6 4 3" xfId="27187" xr:uid="{00000000-0005-0000-0000-000066540000}"/>
    <cellStyle name="Normal 47 2 6 5" xfId="7068" xr:uid="{00000000-0005-0000-0000-000067540000}"/>
    <cellStyle name="Normal 47 2 6 5 2" xfId="37403" xr:uid="{00000000-0005-0000-0000-000068540000}"/>
    <cellStyle name="Normal 47 2 6 5 3" xfId="22170" xr:uid="{00000000-0005-0000-0000-000069540000}"/>
    <cellStyle name="Normal 47 2 6 6" xfId="32391" xr:uid="{00000000-0005-0000-0000-00006A540000}"/>
    <cellStyle name="Normal 47 2 6 7" xfId="17157" xr:uid="{00000000-0005-0000-0000-00006B540000}"/>
    <cellStyle name="Normal 47 2 7" xfId="2846" xr:uid="{00000000-0005-0000-0000-00006C540000}"/>
    <cellStyle name="Normal 47 2 7 2" xfId="12924" xr:uid="{00000000-0005-0000-0000-00006D540000}"/>
    <cellStyle name="Normal 47 2 7 2 2" xfId="43255" xr:uid="{00000000-0005-0000-0000-00006E540000}"/>
    <cellStyle name="Normal 47 2 7 2 3" xfId="28022" xr:uid="{00000000-0005-0000-0000-00006F540000}"/>
    <cellStyle name="Normal 47 2 7 3" xfId="7904" xr:uid="{00000000-0005-0000-0000-000070540000}"/>
    <cellStyle name="Normal 47 2 7 3 2" xfId="38238" xr:uid="{00000000-0005-0000-0000-000071540000}"/>
    <cellStyle name="Normal 47 2 7 3 3" xfId="23005" xr:uid="{00000000-0005-0000-0000-000072540000}"/>
    <cellStyle name="Normal 47 2 7 4" xfId="33225" xr:uid="{00000000-0005-0000-0000-000073540000}"/>
    <cellStyle name="Normal 47 2 7 5" xfId="17992" xr:uid="{00000000-0005-0000-0000-000074540000}"/>
    <cellStyle name="Normal 47 2 8" xfId="4540" xr:uid="{00000000-0005-0000-0000-000075540000}"/>
    <cellStyle name="Normal 47 2 8 2" xfId="14595" xr:uid="{00000000-0005-0000-0000-000076540000}"/>
    <cellStyle name="Normal 47 2 8 2 2" xfId="44926" xr:uid="{00000000-0005-0000-0000-000077540000}"/>
    <cellStyle name="Normal 47 2 8 2 3" xfId="29693" xr:uid="{00000000-0005-0000-0000-000078540000}"/>
    <cellStyle name="Normal 47 2 8 3" xfId="9575" xr:uid="{00000000-0005-0000-0000-000079540000}"/>
    <cellStyle name="Normal 47 2 8 3 2" xfId="39909" xr:uid="{00000000-0005-0000-0000-00007A540000}"/>
    <cellStyle name="Normal 47 2 8 3 3" xfId="24676" xr:uid="{00000000-0005-0000-0000-00007B540000}"/>
    <cellStyle name="Normal 47 2 8 4" xfId="34896" xr:uid="{00000000-0005-0000-0000-00007C540000}"/>
    <cellStyle name="Normal 47 2 8 5" xfId="19663" xr:uid="{00000000-0005-0000-0000-00007D540000}"/>
    <cellStyle name="Normal 47 2 9" xfId="11251" xr:uid="{00000000-0005-0000-0000-00007E540000}"/>
    <cellStyle name="Normal 47 2 9 2" xfId="41584" xr:uid="{00000000-0005-0000-0000-00007F540000}"/>
    <cellStyle name="Normal 47 2 9 3" xfId="26351" xr:uid="{00000000-0005-0000-0000-000080540000}"/>
    <cellStyle name="Normal 48" xfId="368" xr:uid="{00000000-0005-0000-0000-000081540000}"/>
    <cellStyle name="Normal 48 2" xfId="868" xr:uid="{00000000-0005-0000-0000-000082540000}"/>
    <cellStyle name="Normal 49" xfId="360" xr:uid="{00000000-0005-0000-0000-000083540000}"/>
    <cellStyle name="Normal 49 2" xfId="869" xr:uid="{00000000-0005-0000-0000-000084540000}"/>
    <cellStyle name="Normal 5" xfId="177" xr:uid="{00000000-0005-0000-0000-000085540000}"/>
    <cellStyle name="Normal 5 2" xfId="504" xr:uid="{00000000-0005-0000-0000-000086540000}"/>
    <cellStyle name="Normal 5 2 10" xfId="6204" xr:uid="{00000000-0005-0000-0000-000087540000}"/>
    <cellStyle name="Normal 5 2 10 2" xfId="36542" xr:uid="{00000000-0005-0000-0000-000088540000}"/>
    <cellStyle name="Normal 5 2 10 3" xfId="21309" xr:uid="{00000000-0005-0000-0000-000089540000}"/>
    <cellStyle name="Normal 5 2 11" xfId="31378" xr:uid="{00000000-0005-0000-0000-00008A540000}"/>
    <cellStyle name="Normal 5 2 12" xfId="16294" xr:uid="{00000000-0005-0000-0000-00008B540000}"/>
    <cellStyle name="Normal 5 2 2" xfId="1168" xr:uid="{00000000-0005-0000-0000-00008C540000}"/>
    <cellStyle name="Normal 5 2 2 10" xfId="31382" xr:uid="{00000000-0005-0000-0000-00008D540000}"/>
    <cellStyle name="Normal 5 2 2 11" xfId="16348" xr:uid="{00000000-0005-0000-0000-00008E540000}"/>
    <cellStyle name="Normal 5 2 2 2" xfId="1277" xr:uid="{00000000-0005-0000-0000-00008F540000}"/>
    <cellStyle name="Normal 5 2 2 2 10" xfId="16452" xr:uid="{00000000-0005-0000-0000-000090540000}"/>
    <cellStyle name="Normal 5 2 2 2 2" xfId="1494" xr:uid="{00000000-0005-0000-0000-000091540000}"/>
    <cellStyle name="Normal 5 2 2 2 2 2" xfId="1915" xr:uid="{00000000-0005-0000-0000-000092540000}"/>
    <cellStyle name="Normal 5 2 2 2 2 2 2" xfId="2754" xr:uid="{00000000-0005-0000-0000-000093540000}"/>
    <cellStyle name="Normal 5 2 2 2 2 2 2 2" xfId="4444" xr:uid="{00000000-0005-0000-0000-000094540000}"/>
    <cellStyle name="Normal 5 2 2 2 2 2 2 2 2" xfId="14517" xr:uid="{00000000-0005-0000-0000-000095540000}"/>
    <cellStyle name="Normal 5 2 2 2 2 2 2 2 2 2" xfId="44848" xr:uid="{00000000-0005-0000-0000-000096540000}"/>
    <cellStyle name="Normal 5 2 2 2 2 2 2 2 2 3" xfId="29615" xr:uid="{00000000-0005-0000-0000-000097540000}"/>
    <cellStyle name="Normal 5 2 2 2 2 2 2 2 3" xfId="9497" xr:uid="{00000000-0005-0000-0000-000098540000}"/>
    <cellStyle name="Normal 5 2 2 2 2 2 2 2 3 2" xfId="39831" xr:uid="{00000000-0005-0000-0000-000099540000}"/>
    <cellStyle name="Normal 5 2 2 2 2 2 2 2 3 3" xfId="24598" xr:uid="{00000000-0005-0000-0000-00009A540000}"/>
    <cellStyle name="Normal 5 2 2 2 2 2 2 2 4" xfId="34818" xr:uid="{00000000-0005-0000-0000-00009B540000}"/>
    <cellStyle name="Normal 5 2 2 2 2 2 2 2 5" xfId="19585" xr:uid="{00000000-0005-0000-0000-00009C540000}"/>
    <cellStyle name="Normal 5 2 2 2 2 2 2 3" xfId="6136" xr:uid="{00000000-0005-0000-0000-00009D540000}"/>
    <cellStyle name="Normal 5 2 2 2 2 2 2 3 2" xfId="16188" xr:uid="{00000000-0005-0000-0000-00009E540000}"/>
    <cellStyle name="Normal 5 2 2 2 2 2 2 3 2 2" xfId="46519" xr:uid="{00000000-0005-0000-0000-00009F540000}"/>
    <cellStyle name="Normal 5 2 2 2 2 2 2 3 2 3" xfId="31286" xr:uid="{00000000-0005-0000-0000-0000A0540000}"/>
    <cellStyle name="Normal 5 2 2 2 2 2 2 3 3" xfId="11168" xr:uid="{00000000-0005-0000-0000-0000A1540000}"/>
    <cellStyle name="Normal 5 2 2 2 2 2 2 3 3 2" xfId="41502" xr:uid="{00000000-0005-0000-0000-0000A2540000}"/>
    <cellStyle name="Normal 5 2 2 2 2 2 2 3 3 3" xfId="26269" xr:uid="{00000000-0005-0000-0000-0000A3540000}"/>
    <cellStyle name="Normal 5 2 2 2 2 2 2 3 4" xfId="36489" xr:uid="{00000000-0005-0000-0000-0000A4540000}"/>
    <cellStyle name="Normal 5 2 2 2 2 2 2 3 5" xfId="21256" xr:uid="{00000000-0005-0000-0000-0000A5540000}"/>
    <cellStyle name="Normal 5 2 2 2 2 2 2 4" xfId="12846" xr:uid="{00000000-0005-0000-0000-0000A6540000}"/>
    <cellStyle name="Normal 5 2 2 2 2 2 2 4 2" xfId="43177" xr:uid="{00000000-0005-0000-0000-0000A7540000}"/>
    <cellStyle name="Normal 5 2 2 2 2 2 2 4 3" xfId="27944" xr:uid="{00000000-0005-0000-0000-0000A8540000}"/>
    <cellStyle name="Normal 5 2 2 2 2 2 2 5" xfId="7825" xr:uid="{00000000-0005-0000-0000-0000A9540000}"/>
    <cellStyle name="Normal 5 2 2 2 2 2 2 5 2" xfId="38160" xr:uid="{00000000-0005-0000-0000-0000AA540000}"/>
    <cellStyle name="Normal 5 2 2 2 2 2 2 5 3" xfId="22927" xr:uid="{00000000-0005-0000-0000-0000AB540000}"/>
    <cellStyle name="Normal 5 2 2 2 2 2 2 6" xfId="33148" xr:uid="{00000000-0005-0000-0000-0000AC540000}"/>
    <cellStyle name="Normal 5 2 2 2 2 2 2 7" xfId="17914" xr:uid="{00000000-0005-0000-0000-0000AD540000}"/>
    <cellStyle name="Normal 5 2 2 2 2 2 3" xfId="3607" xr:uid="{00000000-0005-0000-0000-0000AE540000}"/>
    <cellStyle name="Normal 5 2 2 2 2 2 3 2" xfId="13681" xr:uid="{00000000-0005-0000-0000-0000AF540000}"/>
    <cellStyle name="Normal 5 2 2 2 2 2 3 2 2" xfId="44012" xr:uid="{00000000-0005-0000-0000-0000B0540000}"/>
    <cellStyle name="Normal 5 2 2 2 2 2 3 2 3" xfId="28779" xr:uid="{00000000-0005-0000-0000-0000B1540000}"/>
    <cellStyle name="Normal 5 2 2 2 2 2 3 3" xfId="8661" xr:uid="{00000000-0005-0000-0000-0000B2540000}"/>
    <cellStyle name="Normal 5 2 2 2 2 2 3 3 2" xfId="38995" xr:uid="{00000000-0005-0000-0000-0000B3540000}"/>
    <cellStyle name="Normal 5 2 2 2 2 2 3 3 3" xfId="23762" xr:uid="{00000000-0005-0000-0000-0000B4540000}"/>
    <cellStyle name="Normal 5 2 2 2 2 2 3 4" xfId="33982" xr:uid="{00000000-0005-0000-0000-0000B5540000}"/>
    <cellStyle name="Normal 5 2 2 2 2 2 3 5" xfId="18749" xr:uid="{00000000-0005-0000-0000-0000B6540000}"/>
    <cellStyle name="Normal 5 2 2 2 2 2 4" xfId="5300" xr:uid="{00000000-0005-0000-0000-0000B7540000}"/>
    <cellStyle name="Normal 5 2 2 2 2 2 4 2" xfId="15352" xr:uid="{00000000-0005-0000-0000-0000B8540000}"/>
    <cellStyle name="Normal 5 2 2 2 2 2 4 2 2" xfId="45683" xr:uid="{00000000-0005-0000-0000-0000B9540000}"/>
    <cellStyle name="Normal 5 2 2 2 2 2 4 2 3" xfId="30450" xr:uid="{00000000-0005-0000-0000-0000BA540000}"/>
    <cellStyle name="Normal 5 2 2 2 2 2 4 3" xfId="10332" xr:uid="{00000000-0005-0000-0000-0000BB540000}"/>
    <cellStyle name="Normal 5 2 2 2 2 2 4 3 2" xfId="40666" xr:uid="{00000000-0005-0000-0000-0000BC540000}"/>
    <cellStyle name="Normal 5 2 2 2 2 2 4 3 3" xfId="25433" xr:uid="{00000000-0005-0000-0000-0000BD540000}"/>
    <cellStyle name="Normal 5 2 2 2 2 2 4 4" xfId="35653" xr:uid="{00000000-0005-0000-0000-0000BE540000}"/>
    <cellStyle name="Normal 5 2 2 2 2 2 4 5" xfId="20420" xr:uid="{00000000-0005-0000-0000-0000BF540000}"/>
    <cellStyle name="Normal 5 2 2 2 2 2 5" xfId="12010" xr:uid="{00000000-0005-0000-0000-0000C0540000}"/>
    <cellStyle name="Normal 5 2 2 2 2 2 5 2" xfId="42341" xr:uid="{00000000-0005-0000-0000-0000C1540000}"/>
    <cellStyle name="Normal 5 2 2 2 2 2 5 3" xfId="27108" xr:uid="{00000000-0005-0000-0000-0000C2540000}"/>
    <cellStyle name="Normal 5 2 2 2 2 2 6" xfId="6989" xr:uid="{00000000-0005-0000-0000-0000C3540000}"/>
    <cellStyle name="Normal 5 2 2 2 2 2 6 2" xfId="37324" xr:uid="{00000000-0005-0000-0000-0000C4540000}"/>
    <cellStyle name="Normal 5 2 2 2 2 2 6 3" xfId="22091" xr:uid="{00000000-0005-0000-0000-0000C5540000}"/>
    <cellStyle name="Normal 5 2 2 2 2 2 7" xfId="32312" xr:uid="{00000000-0005-0000-0000-0000C6540000}"/>
    <cellStyle name="Normal 5 2 2 2 2 2 8" xfId="17078" xr:uid="{00000000-0005-0000-0000-0000C7540000}"/>
    <cellStyle name="Normal 5 2 2 2 2 3" xfId="2336" xr:uid="{00000000-0005-0000-0000-0000C8540000}"/>
    <cellStyle name="Normal 5 2 2 2 2 3 2" xfId="4026" xr:uid="{00000000-0005-0000-0000-0000C9540000}"/>
    <cellStyle name="Normal 5 2 2 2 2 3 2 2" xfId="14099" xr:uid="{00000000-0005-0000-0000-0000CA540000}"/>
    <cellStyle name="Normal 5 2 2 2 2 3 2 2 2" xfId="44430" xr:uid="{00000000-0005-0000-0000-0000CB540000}"/>
    <cellStyle name="Normal 5 2 2 2 2 3 2 2 3" xfId="29197" xr:uid="{00000000-0005-0000-0000-0000CC540000}"/>
    <cellStyle name="Normal 5 2 2 2 2 3 2 3" xfId="9079" xr:uid="{00000000-0005-0000-0000-0000CD540000}"/>
    <cellStyle name="Normal 5 2 2 2 2 3 2 3 2" xfId="39413" xr:uid="{00000000-0005-0000-0000-0000CE540000}"/>
    <cellStyle name="Normal 5 2 2 2 2 3 2 3 3" xfId="24180" xr:uid="{00000000-0005-0000-0000-0000CF540000}"/>
    <cellStyle name="Normal 5 2 2 2 2 3 2 4" xfId="34400" xr:uid="{00000000-0005-0000-0000-0000D0540000}"/>
    <cellStyle name="Normal 5 2 2 2 2 3 2 5" xfId="19167" xr:uid="{00000000-0005-0000-0000-0000D1540000}"/>
    <cellStyle name="Normal 5 2 2 2 2 3 3" xfId="5718" xr:uid="{00000000-0005-0000-0000-0000D2540000}"/>
    <cellStyle name="Normal 5 2 2 2 2 3 3 2" xfId="15770" xr:uid="{00000000-0005-0000-0000-0000D3540000}"/>
    <cellStyle name="Normal 5 2 2 2 2 3 3 2 2" xfId="46101" xr:uid="{00000000-0005-0000-0000-0000D4540000}"/>
    <cellStyle name="Normal 5 2 2 2 2 3 3 2 3" xfId="30868" xr:uid="{00000000-0005-0000-0000-0000D5540000}"/>
    <cellStyle name="Normal 5 2 2 2 2 3 3 3" xfId="10750" xr:uid="{00000000-0005-0000-0000-0000D6540000}"/>
    <cellStyle name="Normal 5 2 2 2 2 3 3 3 2" xfId="41084" xr:uid="{00000000-0005-0000-0000-0000D7540000}"/>
    <cellStyle name="Normal 5 2 2 2 2 3 3 3 3" xfId="25851" xr:uid="{00000000-0005-0000-0000-0000D8540000}"/>
    <cellStyle name="Normal 5 2 2 2 2 3 3 4" xfId="36071" xr:uid="{00000000-0005-0000-0000-0000D9540000}"/>
    <cellStyle name="Normal 5 2 2 2 2 3 3 5" xfId="20838" xr:uid="{00000000-0005-0000-0000-0000DA540000}"/>
    <cellStyle name="Normal 5 2 2 2 2 3 4" xfId="12428" xr:uid="{00000000-0005-0000-0000-0000DB540000}"/>
    <cellStyle name="Normal 5 2 2 2 2 3 4 2" xfId="42759" xr:uid="{00000000-0005-0000-0000-0000DC540000}"/>
    <cellStyle name="Normal 5 2 2 2 2 3 4 3" xfId="27526" xr:uid="{00000000-0005-0000-0000-0000DD540000}"/>
    <cellStyle name="Normal 5 2 2 2 2 3 5" xfId="7407" xr:uid="{00000000-0005-0000-0000-0000DE540000}"/>
    <cellStyle name="Normal 5 2 2 2 2 3 5 2" xfId="37742" xr:uid="{00000000-0005-0000-0000-0000DF540000}"/>
    <cellStyle name="Normal 5 2 2 2 2 3 5 3" xfId="22509" xr:uid="{00000000-0005-0000-0000-0000E0540000}"/>
    <cellStyle name="Normal 5 2 2 2 2 3 6" xfId="32730" xr:uid="{00000000-0005-0000-0000-0000E1540000}"/>
    <cellStyle name="Normal 5 2 2 2 2 3 7" xfId="17496" xr:uid="{00000000-0005-0000-0000-0000E2540000}"/>
    <cellStyle name="Normal 5 2 2 2 2 4" xfId="3189" xr:uid="{00000000-0005-0000-0000-0000E3540000}"/>
    <cellStyle name="Normal 5 2 2 2 2 4 2" xfId="13263" xr:uid="{00000000-0005-0000-0000-0000E4540000}"/>
    <cellStyle name="Normal 5 2 2 2 2 4 2 2" xfId="43594" xr:uid="{00000000-0005-0000-0000-0000E5540000}"/>
    <cellStyle name="Normal 5 2 2 2 2 4 2 3" xfId="28361" xr:uid="{00000000-0005-0000-0000-0000E6540000}"/>
    <cellStyle name="Normal 5 2 2 2 2 4 3" xfId="8243" xr:uid="{00000000-0005-0000-0000-0000E7540000}"/>
    <cellStyle name="Normal 5 2 2 2 2 4 3 2" xfId="38577" xr:uid="{00000000-0005-0000-0000-0000E8540000}"/>
    <cellStyle name="Normal 5 2 2 2 2 4 3 3" xfId="23344" xr:uid="{00000000-0005-0000-0000-0000E9540000}"/>
    <cellStyle name="Normal 5 2 2 2 2 4 4" xfId="33564" xr:uid="{00000000-0005-0000-0000-0000EA540000}"/>
    <cellStyle name="Normal 5 2 2 2 2 4 5" xfId="18331" xr:uid="{00000000-0005-0000-0000-0000EB540000}"/>
    <cellStyle name="Normal 5 2 2 2 2 5" xfId="4882" xr:uid="{00000000-0005-0000-0000-0000EC540000}"/>
    <cellStyle name="Normal 5 2 2 2 2 5 2" xfId="14934" xr:uid="{00000000-0005-0000-0000-0000ED540000}"/>
    <cellStyle name="Normal 5 2 2 2 2 5 2 2" xfId="45265" xr:uid="{00000000-0005-0000-0000-0000EE540000}"/>
    <cellStyle name="Normal 5 2 2 2 2 5 2 3" xfId="30032" xr:uid="{00000000-0005-0000-0000-0000EF540000}"/>
    <cellStyle name="Normal 5 2 2 2 2 5 3" xfId="9914" xr:uid="{00000000-0005-0000-0000-0000F0540000}"/>
    <cellStyle name="Normal 5 2 2 2 2 5 3 2" xfId="40248" xr:uid="{00000000-0005-0000-0000-0000F1540000}"/>
    <cellStyle name="Normal 5 2 2 2 2 5 3 3" xfId="25015" xr:uid="{00000000-0005-0000-0000-0000F2540000}"/>
    <cellStyle name="Normal 5 2 2 2 2 5 4" xfId="35235" xr:uid="{00000000-0005-0000-0000-0000F3540000}"/>
    <cellStyle name="Normal 5 2 2 2 2 5 5" xfId="20002" xr:uid="{00000000-0005-0000-0000-0000F4540000}"/>
    <cellStyle name="Normal 5 2 2 2 2 6" xfId="11592" xr:uid="{00000000-0005-0000-0000-0000F5540000}"/>
    <cellStyle name="Normal 5 2 2 2 2 6 2" xfId="41923" xr:uid="{00000000-0005-0000-0000-0000F6540000}"/>
    <cellStyle name="Normal 5 2 2 2 2 6 3" xfId="26690" xr:uid="{00000000-0005-0000-0000-0000F7540000}"/>
    <cellStyle name="Normal 5 2 2 2 2 7" xfId="6571" xr:uid="{00000000-0005-0000-0000-0000F8540000}"/>
    <cellStyle name="Normal 5 2 2 2 2 7 2" xfId="36906" xr:uid="{00000000-0005-0000-0000-0000F9540000}"/>
    <cellStyle name="Normal 5 2 2 2 2 7 3" xfId="21673" xr:uid="{00000000-0005-0000-0000-0000FA540000}"/>
    <cellStyle name="Normal 5 2 2 2 2 8" xfId="31894" xr:uid="{00000000-0005-0000-0000-0000FB540000}"/>
    <cellStyle name="Normal 5 2 2 2 2 9" xfId="16660" xr:uid="{00000000-0005-0000-0000-0000FC540000}"/>
    <cellStyle name="Normal 5 2 2 2 3" xfId="1707" xr:uid="{00000000-0005-0000-0000-0000FD540000}"/>
    <cellStyle name="Normal 5 2 2 2 3 2" xfId="2546" xr:uid="{00000000-0005-0000-0000-0000FE540000}"/>
    <cellStyle name="Normal 5 2 2 2 3 2 2" xfId="4236" xr:uid="{00000000-0005-0000-0000-0000FF540000}"/>
    <cellStyle name="Normal 5 2 2 2 3 2 2 2" xfId="14309" xr:uid="{00000000-0005-0000-0000-000000550000}"/>
    <cellStyle name="Normal 5 2 2 2 3 2 2 2 2" xfId="44640" xr:uid="{00000000-0005-0000-0000-000001550000}"/>
    <cellStyle name="Normal 5 2 2 2 3 2 2 2 3" xfId="29407" xr:uid="{00000000-0005-0000-0000-000002550000}"/>
    <cellStyle name="Normal 5 2 2 2 3 2 2 3" xfId="9289" xr:uid="{00000000-0005-0000-0000-000003550000}"/>
    <cellStyle name="Normal 5 2 2 2 3 2 2 3 2" xfId="39623" xr:uid="{00000000-0005-0000-0000-000004550000}"/>
    <cellStyle name="Normal 5 2 2 2 3 2 2 3 3" xfId="24390" xr:uid="{00000000-0005-0000-0000-000005550000}"/>
    <cellStyle name="Normal 5 2 2 2 3 2 2 4" xfId="34610" xr:uid="{00000000-0005-0000-0000-000006550000}"/>
    <cellStyle name="Normal 5 2 2 2 3 2 2 5" xfId="19377" xr:uid="{00000000-0005-0000-0000-000007550000}"/>
    <cellStyle name="Normal 5 2 2 2 3 2 3" xfId="5928" xr:uid="{00000000-0005-0000-0000-000008550000}"/>
    <cellStyle name="Normal 5 2 2 2 3 2 3 2" xfId="15980" xr:uid="{00000000-0005-0000-0000-000009550000}"/>
    <cellStyle name="Normal 5 2 2 2 3 2 3 2 2" xfId="46311" xr:uid="{00000000-0005-0000-0000-00000A550000}"/>
    <cellStyle name="Normal 5 2 2 2 3 2 3 2 3" xfId="31078" xr:uid="{00000000-0005-0000-0000-00000B550000}"/>
    <cellStyle name="Normal 5 2 2 2 3 2 3 3" xfId="10960" xr:uid="{00000000-0005-0000-0000-00000C550000}"/>
    <cellStyle name="Normal 5 2 2 2 3 2 3 3 2" xfId="41294" xr:uid="{00000000-0005-0000-0000-00000D550000}"/>
    <cellStyle name="Normal 5 2 2 2 3 2 3 3 3" xfId="26061" xr:uid="{00000000-0005-0000-0000-00000E550000}"/>
    <cellStyle name="Normal 5 2 2 2 3 2 3 4" xfId="36281" xr:uid="{00000000-0005-0000-0000-00000F550000}"/>
    <cellStyle name="Normal 5 2 2 2 3 2 3 5" xfId="21048" xr:uid="{00000000-0005-0000-0000-000010550000}"/>
    <cellStyle name="Normal 5 2 2 2 3 2 4" xfId="12638" xr:uid="{00000000-0005-0000-0000-000011550000}"/>
    <cellStyle name="Normal 5 2 2 2 3 2 4 2" xfId="42969" xr:uid="{00000000-0005-0000-0000-000012550000}"/>
    <cellStyle name="Normal 5 2 2 2 3 2 4 3" xfId="27736" xr:uid="{00000000-0005-0000-0000-000013550000}"/>
    <cellStyle name="Normal 5 2 2 2 3 2 5" xfId="7617" xr:uid="{00000000-0005-0000-0000-000014550000}"/>
    <cellStyle name="Normal 5 2 2 2 3 2 5 2" xfId="37952" xr:uid="{00000000-0005-0000-0000-000015550000}"/>
    <cellStyle name="Normal 5 2 2 2 3 2 5 3" xfId="22719" xr:uid="{00000000-0005-0000-0000-000016550000}"/>
    <cellStyle name="Normal 5 2 2 2 3 2 6" xfId="32940" xr:uid="{00000000-0005-0000-0000-000017550000}"/>
    <cellStyle name="Normal 5 2 2 2 3 2 7" xfId="17706" xr:uid="{00000000-0005-0000-0000-000018550000}"/>
    <cellStyle name="Normal 5 2 2 2 3 3" xfId="3399" xr:uid="{00000000-0005-0000-0000-000019550000}"/>
    <cellStyle name="Normal 5 2 2 2 3 3 2" xfId="13473" xr:uid="{00000000-0005-0000-0000-00001A550000}"/>
    <cellStyle name="Normal 5 2 2 2 3 3 2 2" xfId="43804" xr:uid="{00000000-0005-0000-0000-00001B550000}"/>
    <cellStyle name="Normal 5 2 2 2 3 3 2 3" xfId="28571" xr:uid="{00000000-0005-0000-0000-00001C550000}"/>
    <cellStyle name="Normal 5 2 2 2 3 3 3" xfId="8453" xr:uid="{00000000-0005-0000-0000-00001D550000}"/>
    <cellStyle name="Normal 5 2 2 2 3 3 3 2" xfId="38787" xr:uid="{00000000-0005-0000-0000-00001E550000}"/>
    <cellStyle name="Normal 5 2 2 2 3 3 3 3" xfId="23554" xr:uid="{00000000-0005-0000-0000-00001F550000}"/>
    <cellStyle name="Normal 5 2 2 2 3 3 4" xfId="33774" xr:uid="{00000000-0005-0000-0000-000020550000}"/>
    <cellStyle name="Normal 5 2 2 2 3 3 5" xfId="18541" xr:uid="{00000000-0005-0000-0000-000021550000}"/>
    <cellStyle name="Normal 5 2 2 2 3 4" xfId="5092" xr:uid="{00000000-0005-0000-0000-000022550000}"/>
    <cellStyle name="Normal 5 2 2 2 3 4 2" xfId="15144" xr:uid="{00000000-0005-0000-0000-000023550000}"/>
    <cellStyle name="Normal 5 2 2 2 3 4 2 2" xfId="45475" xr:uid="{00000000-0005-0000-0000-000024550000}"/>
    <cellStyle name="Normal 5 2 2 2 3 4 2 3" xfId="30242" xr:uid="{00000000-0005-0000-0000-000025550000}"/>
    <cellStyle name="Normal 5 2 2 2 3 4 3" xfId="10124" xr:uid="{00000000-0005-0000-0000-000026550000}"/>
    <cellStyle name="Normal 5 2 2 2 3 4 3 2" xfId="40458" xr:uid="{00000000-0005-0000-0000-000027550000}"/>
    <cellStyle name="Normal 5 2 2 2 3 4 3 3" xfId="25225" xr:uid="{00000000-0005-0000-0000-000028550000}"/>
    <cellStyle name="Normal 5 2 2 2 3 4 4" xfId="35445" xr:uid="{00000000-0005-0000-0000-000029550000}"/>
    <cellStyle name="Normal 5 2 2 2 3 4 5" xfId="20212" xr:uid="{00000000-0005-0000-0000-00002A550000}"/>
    <cellStyle name="Normal 5 2 2 2 3 5" xfId="11802" xr:uid="{00000000-0005-0000-0000-00002B550000}"/>
    <cellStyle name="Normal 5 2 2 2 3 5 2" xfId="42133" xr:uid="{00000000-0005-0000-0000-00002C550000}"/>
    <cellStyle name="Normal 5 2 2 2 3 5 3" xfId="26900" xr:uid="{00000000-0005-0000-0000-00002D550000}"/>
    <cellStyle name="Normal 5 2 2 2 3 6" xfId="6781" xr:uid="{00000000-0005-0000-0000-00002E550000}"/>
    <cellStyle name="Normal 5 2 2 2 3 6 2" xfId="37116" xr:uid="{00000000-0005-0000-0000-00002F550000}"/>
    <cellStyle name="Normal 5 2 2 2 3 6 3" xfId="21883" xr:uid="{00000000-0005-0000-0000-000030550000}"/>
    <cellStyle name="Normal 5 2 2 2 3 7" xfId="32104" xr:uid="{00000000-0005-0000-0000-000031550000}"/>
    <cellStyle name="Normal 5 2 2 2 3 8" xfId="16870" xr:uid="{00000000-0005-0000-0000-000032550000}"/>
    <cellStyle name="Normal 5 2 2 2 4" xfId="2128" xr:uid="{00000000-0005-0000-0000-000033550000}"/>
    <cellStyle name="Normal 5 2 2 2 4 2" xfId="3818" xr:uid="{00000000-0005-0000-0000-000034550000}"/>
    <cellStyle name="Normal 5 2 2 2 4 2 2" xfId="13891" xr:uid="{00000000-0005-0000-0000-000035550000}"/>
    <cellStyle name="Normal 5 2 2 2 4 2 2 2" xfId="44222" xr:uid="{00000000-0005-0000-0000-000036550000}"/>
    <cellStyle name="Normal 5 2 2 2 4 2 2 3" xfId="28989" xr:uid="{00000000-0005-0000-0000-000037550000}"/>
    <cellStyle name="Normal 5 2 2 2 4 2 3" xfId="8871" xr:uid="{00000000-0005-0000-0000-000038550000}"/>
    <cellStyle name="Normal 5 2 2 2 4 2 3 2" xfId="39205" xr:uid="{00000000-0005-0000-0000-000039550000}"/>
    <cellStyle name="Normal 5 2 2 2 4 2 3 3" xfId="23972" xr:uid="{00000000-0005-0000-0000-00003A550000}"/>
    <cellStyle name="Normal 5 2 2 2 4 2 4" xfId="34192" xr:uid="{00000000-0005-0000-0000-00003B550000}"/>
    <cellStyle name="Normal 5 2 2 2 4 2 5" xfId="18959" xr:uid="{00000000-0005-0000-0000-00003C550000}"/>
    <cellStyle name="Normal 5 2 2 2 4 3" xfId="5510" xr:uid="{00000000-0005-0000-0000-00003D550000}"/>
    <cellStyle name="Normal 5 2 2 2 4 3 2" xfId="15562" xr:uid="{00000000-0005-0000-0000-00003E550000}"/>
    <cellStyle name="Normal 5 2 2 2 4 3 2 2" xfId="45893" xr:uid="{00000000-0005-0000-0000-00003F550000}"/>
    <cellStyle name="Normal 5 2 2 2 4 3 2 3" xfId="30660" xr:uid="{00000000-0005-0000-0000-000040550000}"/>
    <cellStyle name="Normal 5 2 2 2 4 3 3" xfId="10542" xr:uid="{00000000-0005-0000-0000-000041550000}"/>
    <cellStyle name="Normal 5 2 2 2 4 3 3 2" xfId="40876" xr:uid="{00000000-0005-0000-0000-000042550000}"/>
    <cellStyle name="Normal 5 2 2 2 4 3 3 3" xfId="25643" xr:uid="{00000000-0005-0000-0000-000043550000}"/>
    <cellStyle name="Normal 5 2 2 2 4 3 4" xfId="35863" xr:uid="{00000000-0005-0000-0000-000044550000}"/>
    <cellStyle name="Normal 5 2 2 2 4 3 5" xfId="20630" xr:uid="{00000000-0005-0000-0000-000045550000}"/>
    <cellStyle name="Normal 5 2 2 2 4 4" xfId="12220" xr:uid="{00000000-0005-0000-0000-000046550000}"/>
    <cellStyle name="Normal 5 2 2 2 4 4 2" xfId="42551" xr:uid="{00000000-0005-0000-0000-000047550000}"/>
    <cellStyle name="Normal 5 2 2 2 4 4 3" xfId="27318" xr:uid="{00000000-0005-0000-0000-000048550000}"/>
    <cellStyle name="Normal 5 2 2 2 4 5" xfId="7199" xr:uid="{00000000-0005-0000-0000-000049550000}"/>
    <cellStyle name="Normal 5 2 2 2 4 5 2" xfId="37534" xr:uid="{00000000-0005-0000-0000-00004A550000}"/>
    <cellStyle name="Normal 5 2 2 2 4 5 3" xfId="22301" xr:uid="{00000000-0005-0000-0000-00004B550000}"/>
    <cellStyle name="Normal 5 2 2 2 4 6" xfId="32522" xr:uid="{00000000-0005-0000-0000-00004C550000}"/>
    <cellStyle name="Normal 5 2 2 2 4 7" xfId="17288" xr:uid="{00000000-0005-0000-0000-00004D550000}"/>
    <cellStyle name="Normal 5 2 2 2 5" xfId="2981" xr:uid="{00000000-0005-0000-0000-00004E550000}"/>
    <cellStyle name="Normal 5 2 2 2 5 2" xfId="13055" xr:uid="{00000000-0005-0000-0000-00004F550000}"/>
    <cellStyle name="Normal 5 2 2 2 5 2 2" xfId="43386" xr:uid="{00000000-0005-0000-0000-000050550000}"/>
    <cellStyle name="Normal 5 2 2 2 5 2 3" xfId="28153" xr:uid="{00000000-0005-0000-0000-000051550000}"/>
    <cellStyle name="Normal 5 2 2 2 5 3" xfId="8035" xr:uid="{00000000-0005-0000-0000-000052550000}"/>
    <cellStyle name="Normal 5 2 2 2 5 3 2" xfId="38369" xr:uid="{00000000-0005-0000-0000-000053550000}"/>
    <cellStyle name="Normal 5 2 2 2 5 3 3" xfId="23136" xr:uid="{00000000-0005-0000-0000-000054550000}"/>
    <cellStyle name="Normal 5 2 2 2 5 4" xfId="33356" xr:uid="{00000000-0005-0000-0000-000055550000}"/>
    <cellStyle name="Normal 5 2 2 2 5 5" xfId="18123" xr:uid="{00000000-0005-0000-0000-000056550000}"/>
    <cellStyle name="Normal 5 2 2 2 6" xfId="4674" xr:uid="{00000000-0005-0000-0000-000057550000}"/>
    <cellStyle name="Normal 5 2 2 2 6 2" xfId="14726" xr:uid="{00000000-0005-0000-0000-000058550000}"/>
    <cellStyle name="Normal 5 2 2 2 6 2 2" xfId="45057" xr:uid="{00000000-0005-0000-0000-000059550000}"/>
    <cellStyle name="Normal 5 2 2 2 6 2 3" xfId="29824" xr:uid="{00000000-0005-0000-0000-00005A550000}"/>
    <cellStyle name="Normal 5 2 2 2 6 3" xfId="9706" xr:uid="{00000000-0005-0000-0000-00005B550000}"/>
    <cellStyle name="Normal 5 2 2 2 6 3 2" xfId="40040" xr:uid="{00000000-0005-0000-0000-00005C550000}"/>
    <cellStyle name="Normal 5 2 2 2 6 3 3" xfId="24807" xr:uid="{00000000-0005-0000-0000-00005D550000}"/>
    <cellStyle name="Normal 5 2 2 2 6 4" xfId="35027" xr:uid="{00000000-0005-0000-0000-00005E550000}"/>
    <cellStyle name="Normal 5 2 2 2 6 5" xfId="19794" xr:uid="{00000000-0005-0000-0000-00005F550000}"/>
    <cellStyle name="Normal 5 2 2 2 7" xfId="11384" xr:uid="{00000000-0005-0000-0000-000060550000}"/>
    <cellStyle name="Normal 5 2 2 2 7 2" xfId="41715" xr:uid="{00000000-0005-0000-0000-000061550000}"/>
    <cellStyle name="Normal 5 2 2 2 7 3" xfId="26482" xr:uid="{00000000-0005-0000-0000-000062550000}"/>
    <cellStyle name="Normal 5 2 2 2 8" xfId="6363" xr:uid="{00000000-0005-0000-0000-000063550000}"/>
    <cellStyle name="Normal 5 2 2 2 8 2" xfId="36698" xr:uid="{00000000-0005-0000-0000-000064550000}"/>
    <cellStyle name="Normal 5 2 2 2 8 3" xfId="21465" xr:uid="{00000000-0005-0000-0000-000065550000}"/>
    <cellStyle name="Normal 5 2 2 2 9" xfId="31391" xr:uid="{00000000-0005-0000-0000-000066550000}"/>
    <cellStyle name="Normal 5 2 2 3" xfId="1390" xr:uid="{00000000-0005-0000-0000-000067550000}"/>
    <cellStyle name="Normal 5 2 2 3 2" xfId="1811" xr:uid="{00000000-0005-0000-0000-000068550000}"/>
    <cellStyle name="Normal 5 2 2 3 2 2" xfId="2650" xr:uid="{00000000-0005-0000-0000-000069550000}"/>
    <cellStyle name="Normal 5 2 2 3 2 2 2" xfId="4340" xr:uid="{00000000-0005-0000-0000-00006A550000}"/>
    <cellStyle name="Normal 5 2 2 3 2 2 2 2" xfId="14413" xr:uid="{00000000-0005-0000-0000-00006B550000}"/>
    <cellStyle name="Normal 5 2 2 3 2 2 2 2 2" xfId="44744" xr:uid="{00000000-0005-0000-0000-00006C550000}"/>
    <cellStyle name="Normal 5 2 2 3 2 2 2 2 3" xfId="29511" xr:uid="{00000000-0005-0000-0000-00006D550000}"/>
    <cellStyle name="Normal 5 2 2 3 2 2 2 3" xfId="9393" xr:uid="{00000000-0005-0000-0000-00006E550000}"/>
    <cellStyle name="Normal 5 2 2 3 2 2 2 3 2" xfId="39727" xr:uid="{00000000-0005-0000-0000-00006F550000}"/>
    <cellStyle name="Normal 5 2 2 3 2 2 2 3 3" xfId="24494" xr:uid="{00000000-0005-0000-0000-000070550000}"/>
    <cellStyle name="Normal 5 2 2 3 2 2 2 4" xfId="34714" xr:uid="{00000000-0005-0000-0000-000071550000}"/>
    <cellStyle name="Normal 5 2 2 3 2 2 2 5" xfId="19481" xr:uid="{00000000-0005-0000-0000-000072550000}"/>
    <cellStyle name="Normal 5 2 2 3 2 2 3" xfId="6032" xr:uid="{00000000-0005-0000-0000-000073550000}"/>
    <cellStyle name="Normal 5 2 2 3 2 2 3 2" xfId="16084" xr:uid="{00000000-0005-0000-0000-000074550000}"/>
    <cellStyle name="Normal 5 2 2 3 2 2 3 2 2" xfId="46415" xr:uid="{00000000-0005-0000-0000-000075550000}"/>
    <cellStyle name="Normal 5 2 2 3 2 2 3 2 3" xfId="31182" xr:uid="{00000000-0005-0000-0000-000076550000}"/>
    <cellStyle name="Normal 5 2 2 3 2 2 3 3" xfId="11064" xr:uid="{00000000-0005-0000-0000-000077550000}"/>
    <cellStyle name="Normal 5 2 2 3 2 2 3 3 2" xfId="41398" xr:uid="{00000000-0005-0000-0000-000078550000}"/>
    <cellStyle name="Normal 5 2 2 3 2 2 3 3 3" xfId="26165" xr:uid="{00000000-0005-0000-0000-000079550000}"/>
    <cellStyle name="Normal 5 2 2 3 2 2 3 4" xfId="36385" xr:uid="{00000000-0005-0000-0000-00007A550000}"/>
    <cellStyle name="Normal 5 2 2 3 2 2 3 5" xfId="21152" xr:uid="{00000000-0005-0000-0000-00007B550000}"/>
    <cellStyle name="Normal 5 2 2 3 2 2 4" xfId="12742" xr:uid="{00000000-0005-0000-0000-00007C550000}"/>
    <cellStyle name="Normal 5 2 2 3 2 2 4 2" xfId="43073" xr:uid="{00000000-0005-0000-0000-00007D550000}"/>
    <cellStyle name="Normal 5 2 2 3 2 2 4 3" xfId="27840" xr:uid="{00000000-0005-0000-0000-00007E550000}"/>
    <cellStyle name="Normal 5 2 2 3 2 2 5" xfId="7721" xr:uid="{00000000-0005-0000-0000-00007F550000}"/>
    <cellStyle name="Normal 5 2 2 3 2 2 5 2" xfId="38056" xr:uid="{00000000-0005-0000-0000-000080550000}"/>
    <cellStyle name="Normal 5 2 2 3 2 2 5 3" xfId="22823" xr:uid="{00000000-0005-0000-0000-000081550000}"/>
    <cellStyle name="Normal 5 2 2 3 2 2 6" xfId="33044" xr:uid="{00000000-0005-0000-0000-000082550000}"/>
    <cellStyle name="Normal 5 2 2 3 2 2 7" xfId="17810" xr:uid="{00000000-0005-0000-0000-000083550000}"/>
    <cellStyle name="Normal 5 2 2 3 2 3" xfId="3503" xr:uid="{00000000-0005-0000-0000-000084550000}"/>
    <cellStyle name="Normal 5 2 2 3 2 3 2" xfId="13577" xr:uid="{00000000-0005-0000-0000-000085550000}"/>
    <cellStyle name="Normal 5 2 2 3 2 3 2 2" xfId="43908" xr:uid="{00000000-0005-0000-0000-000086550000}"/>
    <cellStyle name="Normal 5 2 2 3 2 3 2 3" xfId="28675" xr:uid="{00000000-0005-0000-0000-000087550000}"/>
    <cellStyle name="Normal 5 2 2 3 2 3 3" xfId="8557" xr:uid="{00000000-0005-0000-0000-000088550000}"/>
    <cellStyle name="Normal 5 2 2 3 2 3 3 2" xfId="38891" xr:uid="{00000000-0005-0000-0000-000089550000}"/>
    <cellStyle name="Normal 5 2 2 3 2 3 3 3" xfId="23658" xr:uid="{00000000-0005-0000-0000-00008A550000}"/>
    <cellStyle name="Normal 5 2 2 3 2 3 4" xfId="33878" xr:uid="{00000000-0005-0000-0000-00008B550000}"/>
    <cellStyle name="Normal 5 2 2 3 2 3 5" xfId="18645" xr:uid="{00000000-0005-0000-0000-00008C550000}"/>
    <cellStyle name="Normal 5 2 2 3 2 4" xfId="5196" xr:uid="{00000000-0005-0000-0000-00008D550000}"/>
    <cellStyle name="Normal 5 2 2 3 2 4 2" xfId="15248" xr:uid="{00000000-0005-0000-0000-00008E550000}"/>
    <cellStyle name="Normal 5 2 2 3 2 4 2 2" xfId="45579" xr:uid="{00000000-0005-0000-0000-00008F550000}"/>
    <cellStyle name="Normal 5 2 2 3 2 4 2 3" xfId="30346" xr:uid="{00000000-0005-0000-0000-000090550000}"/>
    <cellStyle name="Normal 5 2 2 3 2 4 3" xfId="10228" xr:uid="{00000000-0005-0000-0000-000091550000}"/>
    <cellStyle name="Normal 5 2 2 3 2 4 3 2" xfId="40562" xr:uid="{00000000-0005-0000-0000-000092550000}"/>
    <cellStyle name="Normal 5 2 2 3 2 4 3 3" xfId="25329" xr:uid="{00000000-0005-0000-0000-000093550000}"/>
    <cellStyle name="Normal 5 2 2 3 2 4 4" xfId="35549" xr:uid="{00000000-0005-0000-0000-000094550000}"/>
    <cellStyle name="Normal 5 2 2 3 2 4 5" xfId="20316" xr:uid="{00000000-0005-0000-0000-000095550000}"/>
    <cellStyle name="Normal 5 2 2 3 2 5" xfId="11906" xr:uid="{00000000-0005-0000-0000-000096550000}"/>
    <cellStyle name="Normal 5 2 2 3 2 5 2" xfId="42237" xr:uid="{00000000-0005-0000-0000-000097550000}"/>
    <cellStyle name="Normal 5 2 2 3 2 5 3" xfId="27004" xr:uid="{00000000-0005-0000-0000-000098550000}"/>
    <cellStyle name="Normal 5 2 2 3 2 6" xfId="6885" xr:uid="{00000000-0005-0000-0000-000099550000}"/>
    <cellStyle name="Normal 5 2 2 3 2 6 2" xfId="37220" xr:uid="{00000000-0005-0000-0000-00009A550000}"/>
    <cellStyle name="Normal 5 2 2 3 2 6 3" xfId="21987" xr:uid="{00000000-0005-0000-0000-00009B550000}"/>
    <cellStyle name="Normal 5 2 2 3 2 7" xfId="32208" xr:uid="{00000000-0005-0000-0000-00009C550000}"/>
    <cellStyle name="Normal 5 2 2 3 2 8" xfId="16974" xr:uid="{00000000-0005-0000-0000-00009D550000}"/>
    <cellStyle name="Normal 5 2 2 3 3" xfId="2232" xr:uid="{00000000-0005-0000-0000-00009E550000}"/>
    <cellStyle name="Normal 5 2 2 3 3 2" xfId="3922" xr:uid="{00000000-0005-0000-0000-00009F550000}"/>
    <cellStyle name="Normal 5 2 2 3 3 2 2" xfId="13995" xr:uid="{00000000-0005-0000-0000-0000A0550000}"/>
    <cellStyle name="Normal 5 2 2 3 3 2 2 2" xfId="44326" xr:uid="{00000000-0005-0000-0000-0000A1550000}"/>
    <cellStyle name="Normal 5 2 2 3 3 2 2 3" xfId="29093" xr:uid="{00000000-0005-0000-0000-0000A2550000}"/>
    <cellStyle name="Normal 5 2 2 3 3 2 3" xfId="8975" xr:uid="{00000000-0005-0000-0000-0000A3550000}"/>
    <cellStyle name="Normal 5 2 2 3 3 2 3 2" xfId="39309" xr:uid="{00000000-0005-0000-0000-0000A4550000}"/>
    <cellStyle name="Normal 5 2 2 3 3 2 3 3" xfId="24076" xr:uid="{00000000-0005-0000-0000-0000A5550000}"/>
    <cellStyle name="Normal 5 2 2 3 3 2 4" xfId="34296" xr:uid="{00000000-0005-0000-0000-0000A6550000}"/>
    <cellStyle name="Normal 5 2 2 3 3 2 5" xfId="19063" xr:uid="{00000000-0005-0000-0000-0000A7550000}"/>
    <cellStyle name="Normal 5 2 2 3 3 3" xfId="5614" xr:uid="{00000000-0005-0000-0000-0000A8550000}"/>
    <cellStyle name="Normal 5 2 2 3 3 3 2" xfId="15666" xr:uid="{00000000-0005-0000-0000-0000A9550000}"/>
    <cellStyle name="Normal 5 2 2 3 3 3 2 2" xfId="45997" xr:uid="{00000000-0005-0000-0000-0000AA550000}"/>
    <cellStyle name="Normal 5 2 2 3 3 3 2 3" xfId="30764" xr:uid="{00000000-0005-0000-0000-0000AB550000}"/>
    <cellStyle name="Normal 5 2 2 3 3 3 3" xfId="10646" xr:uid="{00000000-0005-0000-0000-0000AC550000}"/>
    <cellStyle name="Normal 5 2 2 3 3 3 3 2" xfId="40980" xr:uid="{00000000-0005-0000-0000-0000AD550000}"/>
    <cellStyle name="Normal 5 2 2 3 3 3 3 3" xfId="25747" xr:uid="{00000000-0005-0000-0000-0000AE550000}"/>
    <cellStyle name="Normal 5 2 2 3 3 3 4" xfId="35967" xr:uid="{00000000-0005-0000-0000-0000AF550000}"/>
    <cellStyle name="Normal 5 2 2 3 3 3 5" xfId="20734" xr:uid="{00000000-0005-0000-0000-0000B0550000}"/>
    <cellStyle name="Normal 5 2 2 3 3 4" xfId="12324" xr:uid="{00000000-0005-0000-0000-0000B1550000}"/>
    <cellStyle name="Normal 5 2 2 3 3 4 2" xfId="42655" xr:uid="{00000000-0005-0000-0000-0000B2550000}"/>
    <cellStyle name="Normal 5 2 2 3 3 4 3" xfId="27422" xr:uid="{00000000-0005-0000-0000-0000B3550000}"/>
    <cellStyle name="Normal 5 2 2 3 3 5" xfId="7303" xr:uid="{00000000-0005-0000-0000-0000B4550000}"/>
    <cellStyle name="Normal 5 2 2 3 3 5 2" xfId="37638" xr:uid="{00000000-0005-0000-0000-0000B5550000}"/>
    <cellStyle name="Normal 5 2 2 3 3 5 3" xfId="22405" xr:uid="{00000000-0005-0000-0000-0000B6550000}"/>
    <cellStyle name="Normal 5 2 2 3 3 6" xfId="32626" xr:uid="{00000000-0005-0000-0000-0000B7550000}"/>
    <cellStyle name="Normal 5 2 2 3 3 7" xfId="17392" xr:uid="{00000000-0005-0000-0000-0000B8550000}"/>
    <cellStyle name="Normal 5 2 2 3 4" xfId="3085" xr:uid="{00000000-0005-0000-0000-0000B9550000}"/>
    <cellStyle name="Normal 5 2 2 3 4 2" xfId="13159" xr:uid="{00000000-0005-0000-0000-0000BA550000}"/>
    <cellStyle name="Normal 5 2 2 3 4 2 2" xfId="43490" xr:uid="{00000000-0005-0000-0000-0000BB550000}"/>
    <cellStyle name="Normal 5 2 2 3 4 2 3" xfId="28257" xr:uid="{00000000-0005-0000-0000-0000BC550000}"/>
    <cellStyle name="Normal 5 2 2 3 4 3" xfId="8139" xr:uid="{00000000-0005-0000-0000-0000BD550000}"/>
    <cellStyle name="Normal 5 2 2 3 4 3 2" xfId="38473" xr:uid="{00000000-0005-0000-0000-0000BE550000}"/>
    <cellStyle name="Normal 5 2 2 3 4 3 3" xfId="23240" xr:uid="{00000000-0005-0000-0000-0000BF550000}"/>
    <cellStyle name="Normal 5 2 2 3 4 4" xfId="33460" xr:uid="{00000000-0005-0000-0000-0000C0550000}"/>
    <cellStyle name="Normal 5 2 2 3 4 5" xfId="18227" xr:uid="{00000000-0005-0000-0000-0000C1550000}"/>
    <cellStyle name="Normal 5 2 2 3 5" xfId="4778" xr:uid="{00000000-0005-0000-0000-0000C2550000}"/>
    <cellStyle name="Normal 5 2 2 3 5 2" xfId="14830" xr:uid="{00000000-0005-0000-0000-0000C3550000}"/>
    <cellStyle name="Normal 5 2 2 3 5 2 2" xfId="45161" xr:uid="{00000000-0005-0000-0000-0000C4550000}"/>
    <cellStyle name="Normal 5 2 2 3 5 2 3" xfId="29928" xr:uid="{00000000-0005-0000-0000-0000C5550000}"/>
    <cellStyle name="Normal 5 2 2 3 5 3" xfId="9810" xr:uid="{00000000-0005-0000-0000-0000C6550000}"/>
    <cellStyle name="Normal 5 2 2 3 5 3 2" xfId="40144" xr:uid="{00000000-0005-0000-0000-0000C7550000}"/>
    <cellStyle name="Normal 5 2 2 3 5 3 3" xfId="24911" xr:uid="{00000000-0005-0000-0000-0000C8550000}"/>
    <cellStyle name="Normal 5 2 2 3 5 4" xfId="35131" xr:uid="{00000000-0005-0000-0000-0000C9550000}"/>
    <cellStyle name="Normal 5 2 2 3 5 5" xfId="19898" xr:uid="{00000000-0005-0000-0000-0000CA550000}"/>
    <cellStyle name="Normal 5 2 2 3 6" xfId="11488" xr:uid="{00000000-0005-0000-0000-0000CB550000}"/>
    <cellStyle name="Normal 5 2 2 3 6 2" xfId="41819" xr:uid="{00000000-0005-0000-0000-0000CC550000}"/>
    <cellStyle name="Normal 5 2 2 3 6 3" xfId="26586" xr:uid="{00000000-0005-0000-0000-0000CD550000}"/>
    <cellStyle name="Normal 5 2 2 3 7" xfId="6467" xr:uid="{00000000-0005-0000-0000-0000CE550000}"/>
    <cellStyle name="Normal 5 2 2 3 7 2" xfId="36802" xr:uid="{00000000-0005-0000-0000-0000CF550000}"/>
    <cellStyle name="Normal 5 2 2 3 7 3" xfId="21569" xr:uid="{00000000-0005-0000-0000-0000D0550000}"/>
    <cellStyle name="Normal 5 2 2 3 8" xfId="31790" xr:uid="{00000000-0005-0000-0000-0000D1550000}"/>
    <cellStyle name="Normal 5 2 2 3 9" xfId="16556" xr:uid="{00000000-0005-0000-0000-0000D2550000}"/>
    <cellStyle name="Normal 5 2 2 4" xfId="1603" xr:uid="{00000000-0005-0000-0000-0000D3550000}"/>
    <cellStyle name="Normal 5 2 2 4 2" xfId="2442" xr:uid="{00000000-0005-0000-0000-0000D4550000}"/>
    <cellStyle name="Normal 5 2 2 4 2 2" xfId="4132" xr:uid="{00000000-0005-0000-0000-0000D5550000}"/>
    <cellStyle name="Normal 5 2 2 4 2 2 2" xfId="14205" xr:uid="{00000000-0005-0000-0000-0000D6550000}"/>
    <cellStyle name="Normal 5 2 2 4 2 2 2 2" xfId="44536" xr:uid="{00000000-0005-0000-0000-0000D7550000}"/>
    <cellStyle name="Normal 5 2 2 4 2 2 2 3" xfId="29303" xr:uid="{00000000-0005-0000-0000-0000D8550000}"/>
    <cellStyle name="Normal 5 2 2 4 2 2 3" xfId="9185" xr:uid="{00000000-0005-0000-0000-0000D9550000}"/>
    <cellStyle name="Normal 5 2 2 4 2 2 3 2" xfId="39519" xr:uid="{00000000-0005-0000-0000-0000DA550000}"/>
    <cellStyle name="Normal 5 2 2 4 2 2 3 3" xfId="24286" xr:uid="{00000000-0005-0000-0000-0000DB550000}"/>
    <cellStyle name="Normal 5 2 2 4 2 2 4" xfId="34506" xr:uid="{00000000-0005-0000-0000-0000DC550000}"/>
    <cellStyle name="Normal 5 2 2 4 2 2 5" xfId="19273" xr:uid="{00000000-0005-0000-0000-0000DD550000}"/>
    <cellStyle name="Normal 5 2 2 4 2 3" xfId="5824" xr:uid="{00000000-0005-0000-0000-0000DE550000}"/>
    <cellStyle name="Normal 5 2 2 4 2 3 2" xfId="15876" xr:uid="{00000000-0005-0000-0000-0000DF550000}"/>
    <cellStyle name="Normal 5 2 2 4 2 3 2 2" xfId="46207" xr:uid="{00000000-0005-0000-0000-0000E0550000}"/>
    <cellStyle name="Normal 5 2 2 4 2 3 2 3" xfId="30974" xr:uid="{00000000-0005-0000-0000-0000E1550000}"/>
    <cellStyle name="Normal 5 2 2 4 2 3 3" xfId="10856" xr:uid="{00000000-0005-0000-0000-0000E2550000}"/>
    <cellStyle name="Normal 5 2 2 4 2 3 3 2" xfId="41190" xr:uid="{00000000-0005-0000-0000-0000E3550000}"/>
    <cellStyle name="Normal 5 2 2 4 2 3 3 3" xfId="25957" xr:uid="{00000000-0005-0000-0000-0000E4550000}"/>
    <cellStyle name="Normal 5 2 2 4 2 3 4" xfId="36177" xr:uid="{00000000-0005-0000-0000-0000E5550000}"/>
    <cellStyle name="Normal 5 2 2 4 2 3 5" xfId="20944" xr:uid="{00000000-0005-0000-0000-0000E6550000}"/>
    <cellStyle name="Normal 5 2 2 4 2 4" xfId="12534" xr:uid="{00000000-0005-0000-0000-0000E7550000}"/>
    <cellStyle name="Normal 5 2 2 4 2 4 2" xfId="42865" xr:uid="{00000000-0005-0000-0000-0000E8550000}"/>
    <cellStyle name="Normal 5 2 2 4 2 4 3" xfId="27632" xr:uid="{00000000-0005-0000-0000-0000E9550000}"/>
    <cellStyle name="Normal 5 2 2 4 2 5" xfId="7513" xr:uid="{00000000-0005-0000-0000-0000EA550000}"/>
    <cellStyle name="Normal 5 2 2 4 2 5 2" xfId="37848" xr:uid="{00000000-0005-0000-0000-0000EB550000}"/>
    <cellStyle name="Normal 5 2 2 4 2 5 3" xfId="22615" xr:uid="{00000000-0005-0000-0000-0000EC550000}"/>
    <cellStyle name="Normal 5 2 2 4 2 6" xfId="32836" xr:uid="{00000000-0005-0000-0000-0000ED550000}"/>
    <cellStyle name="Normal 5 2 2 4 2 7" xfId="17602" xr:uid="{00000000-0005-0000-0000-0000EE550000}"/>
    <cellStyle name="Normal 5 2 2 4 3" xfId="3295" xr:uid="{00000000-0005-0000-0000-0000EF550000}"/>
    <cellStyle name="Normal 5 2 2 4 3 2" xfId="13369" xr:uid="{00000000-0005-0000-0000-0000F0550000}"/>
    <cellStyle name="Normal 5 2 2 4 3 2 2" xfId="43700" xr:uid="{00000000-0005-0000-0000-0000F1550000}"/>
    <cellStyle name="Normal 5 2 2 4 3 2 3" xfId="28467" xr:uid="{00000000-0005-0000-0000-0000F2550000}"/>
    <cellStyle name="Normal 5 2 2 4 3 3" xfId="8349" xr:uid="{00000000-0005-0000-0000-0000F3550000}"/>
    <cellStyle name="Normal 5 2 2 4 3 3 2" xfId="38683" xr:uid="{00000000-0005-0000-0000-0000F4550000}"/>
    <cellStyle name="Normal 5 2 2 4 3 3 3" xfId="23450" xr:uid="{00000000-0005-0000-0000-0000F5550000}"/>
    <cellStyle name="Normal 5 2 2 4 3 4" xfId="33670" xr:uid="{00000000-0005-0000-0000-0000F6550000}"/>
    <cellStyle name="Normal 5 2 2 4 3 5" xfId="18437" xr:uid="{00000000-0005-0000-0000-0000F7550000}"/>
    <cellStyle name="Normal 5 2 2 4 4" xfId="4988" xr:uid="{00000000-0005-0000-0000-0000F8550000}"/>
    <cellStyle name="Normal 5 2 2 4 4 2" xfId="15040" xr:uid="{00000000-0005-0000-0000-0000F9550000}"/>
    <cellStyle name="Normal 5 2 2 4 4 2 2" xfId="45371" xr:uid="{00000000-0005-0000-0000-0000FA550000}"/>
    <cellStyle name="Normal 5 2 2 4 4 2 3" xfId="30138" xr:uid="{00000000-0005-0000-0000-0000FB550000}"/>
    <cellStyle name="Normal 5 2 2 4 4 3" xfId="10020" xr:uid="{00000000-0005-0000-0000-0000FC550000}"/>
    <cellStyle name="Normal 5 2 2 4 4 3 2" xfId="40354" xr:uid="{00000000-0005-0000-0000-0000FD550000}"/>
    <cellStyle name="Normal 5 2 2 4 4 3 3" xfId="25121" xr:uid="{00000000-0005-0000-0000-0000FE550000}"/>
    <cellStyle name="Normal 5 2 2 4 4 4" xfId="35341" xr:uid="{00000000-0005-0000-0000-0000FF550000}"/>
    <cellStyle name="Normal 5 2 2 4 4 5" xfId="20108" xr:uid="{00000000-0005-0000-0000-000000560000}"/>
    <cellStyle name="Normal 5 2 2 4 5" xfId="11698" xr:uid="{00000000-0005-0000-0000-000001560000}"/>
    <cellStyle name="Normal 5 2 2 4 5 2" xfId="42029" xr:uid="{00000000-0005-0000-0000-000002560000}"/>
    <cellStyle name="Normal 5 2 2 4 5 3" xfId="26796" xr:uid="{00000000-0005-0000-0000-000003560000}"/>
    <cellStyle name="Normal 5 2 2 4 6" xfId="6677" xr:uid="{00000000-0005-0000-0000-000004560000}"/>
    <cellStyle name="Normal 5 2 2 4 6 2" xfId="37012" xr:uid="{00000000-0005-0000-0000-000005560000}"/>
    <cellStyle name="Normal 5 2 2 4 6 3" xfId="21779" xr:uid="{00000000-0005-0000-0000-000006560000}"/>
    <cellStyle name="Normal 5 2 2 4 7" xfId="32000" xr:uid="{00000000-0005-0000-0000-000007560000}"/>
    <cellStyle name="Normal 5 2 2 4 8" xfId="16766" xr:uid="{00000000-0005-0000-0000-000008560000}"/>
    <cellStyle name="Normal 5 2 2 5" xfId="2024" xr:uid="{00000000-0005-0000-0000-000009560000}"/>
    <cellStyle name="Normal 5 2 2 5 2" xfId="3714" xr:uid="{00000000-0005-0000-0000-00000A560000}"/>
    <cellStyle name="Normal 5 2 2 5 2 2" xfId="13787" xr:uid="{00000000-0005-0000-0000-00000B560000}"/>
    <cellStyle name="Normal 5 2 2 5 2 2 2" xfId="44118" xr:uid="{00000000-0005-0000-0000-00000C560000}"/>
    <cellStyle name="Normal 5 2 2 5 2 2 3" xfId="28885" xr:uid="{00000000-0005-0000-0000-00000D560000}"/>
    <cellStyle name="Normal 5 2 2 5 2 3" xfId="8767" xr:uid="{00000000-0005-0000-0000-00000E560000}"/>
    <cellStyle name="Normal 5 2 2 5 2 3 2" xfId="39101" xr:uid="{00000000-0005-0000-0000-00000F560000}"/>
    <cellStyle name="Normal 5 2 2 5 2 3 3" xfId="23868" xr:uid="{00000000-0005-0000-0000-000010560000}"/>
    <cellStyle name="Normal 5 2 2 5 2 4" xfId="34088" xr:uid="{00000000-0005-0000-0000-000011560000}"/>
    <cellStyle name="Normal 5 2 2 5 2 5" xfId="18855" xr:uid="{00000000-0005-0000-0000-000012560000}"/>
    <cellStyle name="Normal 5 2 2 5 3" xfId="5406" xr:uid="{00000000-0005-0000-0000-000013560000}"/>
    <cellStyle name="Normal 5 2 2 5 3 2" xfId="15458" xr:uid="{00000000-0005-0000-0000-000014560000}"/>
    <cellStyle name="Normal 5 2 2 5 3 2 2" xfId="45789" xr:uid="{00000000-0005-0000-0000-000015560000}"/>
    <cellStyle name="Normal 5 2 2 5 3 2 3" xfId="30556" xr:uid="{00000000-0005-0000-0000-000016560000}"/>
    <cellStyle name="Normal 5 2 2 5 3 3" xfId="10438" xr:uid="{00000000-0005-0000-0000-000017560000}"/>
    <cellStyle name="Normal 5 2 2 5 3 3 2" xfId="40772" xr:uid="{00000000-0005-0000-0000-000018560000}"/>
    <cellStyle name="Normal 5 2 2 5 3 3 3" xfId="25539" xr:uid="{00000000-0005-0000-0000-000019560000}"/>
    <cellStyle name="Normal 5 2 2 5 3 4" xfId="35759" xr:uid="{00000000-0005-0000-0000-00001A560000}"/>
    <cellStyle name="Normal 5 2 2 5 3 5" xfId="20526" xr:uid="{00000000-0005-0000-0000-00001B560000}"/>
    <cellStyle name="Normal 5 2 2 5 4" xfId="12116" xr:uid="{00000000-0005-0000-0000-00001C560000}"/>
    <cellStyle name="Normal 5 2 2 5 4 2" xfId="42447" xr:uid="{00000000-0005-0000-0000-00001D560000}"/>
    <cellStyle name="Normal 5 2 2 5 4 3" xfId="27214" xr:uid="{00000000-0005-0000-0000-00001E560000}"/>
    <cellStyle name="Normal 5 2 2 5 5" xfId="7095" xr:uid="{00000000-0005-0000-0000-00001F560000}"/>
    <cellStyle name="Normal 5 2 2 5 5 2" xfId="37430" xr:uid="{00000000-0005-0000-0000-000020560000}"/>
    <cellStyle name="Normal 5 2 2 5 5 3" xfId="22197" xr:uid="{00000000-0005-0000-0000-000021560000}"/>
    <cellStyle name="Normal 5 2 2 5 6" xfId="32418" xr:uid="{00000000-0005-0000-0000-000022560000}"/>
    <cellStyle name="Normal 5 2 2 5 7" xfId="17184" xr:uid="{00000000-0005-0000-0000-000023560000}"/>
    <cellStyle name="Normal 5 2 2 6" xfId="2877" xr:uid="{00000000-0005-0000-0000-000024560000}"/>
    <cellStyle name="Normal 5 2 2 6 2" xfId="12951" xr:uid="{00000000-0005-0000-0000-000025560000}"/>
    <cellStyle name="Normal 5 2 2 6 2 2" xfId="43282" xr:uid="{00000000-0005-0000-0000-000026560000}"/>
    <cellStyle name="Normal 5 2 2 6 2 3" xfId="28049" xr:uid="{00000000-0005-0000-0000-000027560000}"/>
    <cellStyle name="Normal 5 2 2 6 3" xfId="7931" xr:uid="{00000000-0005-0000-0000-000028560000}"/>
    <cellStyle name="Normal 5 2 2 6 3 2" xfId="38265" xr:uid="{00000000-0005-0000-0000-000029560000}"/>
    <cellStyle name="Normal 5 2 2 6 3 3" xfId="23032" xr:uid="{00000000-0005-0000-0000-00002A560000}"/>
    <cellStyle name="Normal 5 2 2 6 4" xfId="33252" xr:uid="{00000000-0005-0000-0000-00002B560000}"/>
    <cellStyle name="Normal 5 2 2 6 5" xfId="18019" xr:uid="{00000000-0005-0000-0000-00002C560000}"/>
    <cellStyle name="Normal 5 2 2 7" xfId="4570" xr:uid="{00000000-0005-0000-0000-00002D560000}"/>
    <cellStyle name="Normal 5 2 2 7 2" xfId="14622" xr:uid="{00000000-0005-0000-0000-00002E560000}"/>
    <cellStyle name="Normal 5 2 2 7 2 2" xfId="44953" xr:uid="{00000000-0005-0000-0000-00002F560000}"/>
    <cellStyle name="Normal 5 2 2 7 2 3" xfId="29720" xr:uid="{00000000-0005-0000-0000-000030560000}"/>
    <cellStyle name="Normal 5 2 2 7 3" xfId="9602" xr:uid="{00000000-0005-0000-0000-000031560000}"/>
    <cellStyle name="Normal 5 2 2 7 3 2" xfId="39936" xr:uid="{00000000-0005-0000-0000-000032560000}"/>
    <cellStyle name="Normal 5 2 2 7 3 3" xfId="24703" xr:uid="{00000000-0005-0000-0000-000033560000}"/>
    <cellStyle name="Normal 5 2 2 7 4" xfId="34923" xr:uid="{00000000-0005-0000-0000-000034560000}"/>
    <cellStyle name="Normal 5 2 2 7 5" xfId="19690" xr:uid="{00000000-0005-0000-0000-000035560000}"/>
    <cellStyle name="Normal 5 2 2 8" xfId="11280" xr:uid="{00000000-0005-0000-0000-000036560000}"/>
    <cellStyle name="Normal 5 2 2 8 2" xfId="41611" xr:uid="{00000000-0005-0000-0000-000037560000}"/>
    <cellStyle name="Normal 5 2 2 8 3" xfId="26378" xr:uid="{00000000-0005-0000-0000-000038560000}"/>
    <cellStyle name="Normal 5 2 2 9" xfId="6259" xr:uid="{00000000-0005-0000-0000-000039560000}"/>
    <cellStyle name="Normal 5 2 2 9 2" xfId="36594" xr:uid="{00000000-0005-0000-0000-00003A560000}"/>
    <cellStyle name="Normal 5 2 2 9 3" xfId="21361" xr:uid="{00000000-0005-0000-0000-00003B560000}"/>
    <cellStyle name="Normal 5 2 3" xfId="1223" xr:uid="{00000000-0005-0000-0000-00003C560000}"/>
    <cellStyle name="Normal 5 2 3 10" xfId="16400" xr:uid="{00000000-0005-0000-0000-00003D560000}"/>
    <cellStyle name="Normal 5 2 3 2" xfId="1442" xr:uid="{00000000-0005-0000-0000-00003E560000}"/>
    <cellStyle name="Normal 5 2 3 2 2" xfId="1863" xr:uid="{00000000-0005-0000-0000-00003F560000}"/>
    <cellStyle name="Normal 5 2 3 2 2 2" xfId="2702" xr:uid="{00000000-0005-0000-0000-000040560000}"/>
    <cellStyle name="Normal 5 2 3 2 2 2 2" xfId="4392" xr:uid="{00000000-0005-0000-0000-000041560000}"/>
    <cellStyle name="Normal 5 2 3 2 2 2 2 2" xfId="14465" xr:uid="{00000000-0005-0000-0000-000042560000}"/>
    <cellStyle name="Normal 5 2 3 2 2 2 2 2 2" xfId="44796" xr:uid="{00000000-0005-0000-0000-000043560000}"/>
    <cellStyle name="Normal 5 2 3 2 2 2 2 2 3" xfId="29563" xr:uid="{00000000-0005-0000-0000-000044560000}"/>
    <cellStyle name="Normal 5 2 3 2 2 2 2 3" xfId="9445" xr:uid="{00000000-0005-0000-0000-000045560000}"/>
    <cellStyle name="Normal 5 2 3 2 2 2 2 3 2" xfId="39779" xr:uid="{00000000-0005-0000-0000-000046560000}"/>
    <cellStyle name="Normal 5 2 3 2 2 2 2 3 3" xfId="24546" xr:uid="{00000000-0005-0000-0000-000047560000}"/>
    <cellStyle name="Normal 5 2 3 2 2 2 2 4" xfId="34766" xr:uid="{00000000-0005-0000-0000-000048560000}"/>
    <cellStyle name="Normal 5 2 3 2 2 2 2 5" xfId="19533" xr:uid="{00000000-0005-0000-0000-000049560000}"/>
    <cellStyle name="Normal 5 2 3 2 2 2 3" xfId="6084" xr:uid="{00000000-0005-0000-0000-00004A560000}"/>
    <cellStyle name="Normal 5 2 3 2 2 2 3 2" xfId="16136" xr:uid="{00000000-0005-0000-0000-00004B560000}"/>
    <cellStyle name="Normal 5 2 3 2 2 2 3 2 2" xfId="46467" xr:uid="{00000000-0005-0000-0000-00004C560000}"/>
    <cellStyle name="Normal 5 2 3 2 2 2 3 2 3" xfId="31234" xr:uid="{00000000-0005-0000-0000-00004D560000}"/>
    <cellStyle name="Normal 5 2 3 2 2 2 3 3" xfId="11116" xr:uid="{00000000-0005-0000-0000-00004E560000}"/>
    <cellStyle name="Normal 5 2 3 2 2 2 3 3 2" xfId="41450" xr:uid="{00000000-0005-0000-0000-00004F560000}"/>
    <cellStyle name="Normal 5 2 3 2 2 2 3 3 3" xfId="26217" xr:uid="{00000000-0005-0000-0000-000050560000}"/>
    <cellStyle name="Normal 5 2 3 2 2 2 3 4" xfId="36437" xr:uid="{00000000-0005-0000-0000-000051560000}"/>
    <cellStyle name="Normal 5 2 3 2 2 2 3 5" xfId="21204" xr:uid="{00000000-0005-0000-0000-000052560000}"/>
    <cellStyle name="Normal 5 2 3 2 2 2 4" xfId="12794" xr:uid="{00000000-0005-0000-0000-000053560000}"/>
    <cellStyle name="Normal 5 2 3 2 2 2 4 2" xfId="43125" xr:uid="{00000000-0005-0000-0000-000054560000}"/>
    <cellStyle name="Normal 5 2 3 2 2 2 4 3" xfId="27892" xr:uid="{00000000-0005-0000-0000-000055560000}"/>
    <cellStyle name="Normal 5 2 3 2 2 2 5" xfId="7773" xr:uid="{00000000-0005-0000-0000-000056560000}"/>
    <cellStyle name="Normal 5 2 3 2 2 2 5 2" xfId="38108" xr:uid="{00000000-0005-0000-0000-000057560000}"/>
    <cellStyle name="Normal 5 2 3 2 2 2 5 3" xfId="22875" xr:uid="{00000000-0005-0000-0000-000058560000}"/>
    <cellStyle name="Normal 5 2 3 2 2 2 6" xfId="33096" xr:uid="{00000000-0005-0000-0000-000059560000}"/>
    <cellStyle name="Normal 5 2 3 2 2 2 7" xfId="17862" xr:uid="{00000000-0005-0000-0000-00005A560000}"/>
    <cellStyle name="Normal 5 2 3 2 2 3" xfId="3555" xr:uid="{00000000-0005-0000-0000-00005B560000}"/>
    <cellStyle name="Normal 5 2 3 2 2 3 2" xfId="13629" xr:uid="{00000000-0005-0000-0000-00005C560000}"/>
    <cellStyle name="Normal 5 2 3 2 2 3 2 2" xfId="43960" xr:uid="{00000000-0005-0000-0000-00005D560000}"/>
    <cellStyle name="Normal 5 2 3 2 2 3 2 3" xfId="28727" xr:uid="{00000000-0005-0000-0000-00005E560000}"/>
    <cellStyle name="Normal 5 2 3 2 2 3 3" xfId="8609" xr:uid="{00000000-0005-0000-0000-00005F560000}"/>
    <cellStyle name="Normal 5 2 3 2 2 3 3 2" xfId="38943" xr:uid="{00000000-0005-0000-0000-000060560000}"/>
    <cellStyle name="Normal 5 2 3 2 2 3 3 3" xfId="23710" xr:uid="{00000000-0005-0000-0000-000061560000}"/>
    <cellStyle name="Normal 5 2 3 2 2 3 4" xfId="33930" xr:uid="{00000000-0005-0000-0000-000062560000}"/>
    <cellStyle name="Normal 5 2 3 2 2 3 5" xfId="18697" xr:uid="{00000000-0005-0000-0000-000063560000}"/>
    <cellStyle name="Normal 5 2 3 2 2 4" xfId="5248" xr:uid="{00000000-0005-0000-0000-000064560000}"/>
    <cellStyle name="Normal 5 2 3 2 2 4 2" xfId="15300" xr:uid="{00000000-0005-0000-0000-000065560000}"/>
    <cellStyle name="Normal 5 2 3 2 2 4 2 2" xfId="45631" xr:uid="{00000000-0005-0000-0000-000066560000}"/>
    <cellStyle name="Normal 5 2 3 2 2 4 2 3" xfId="30398" xr:uid="{00000000-0005-0000-0000-000067560000}"/>
    <cellStyle name="Normal 5 2 3 2 2 4 3" xfId="10280" xr:uid="{00000000-0005-0000-0000-000068560000}"/>
    <cellStyle name="Normal 5 2 3 2 2 4 3 2" xfId="40614" xr:uid="{00000000-0005-0000-0000-000069560000}"/>
    <cellStyle name="Normal 5 2 3 2 2 4 3 3" xfId="25381" xr:uid="{00000000-0005-0000-0000-00006A560000}"/>
    <cellStyle name="Normal 5 2 3 2 2 4 4" xfId="35601" xr:uid="{00000000-0005-0000-0000-00006B560000}"/>
    <cellStyle name="Normal 5 2 3 2 2 4 5" xfId="20368" xr:uid="{00000000-0005-0000-0000-00006C560000}"/>
    <cellStyle name="Normal 5 2 3 2 2 5" xfId="11958" xr:uid="{00000000-0005-0000-0000-00006D560000}"/>
    <cellStyle name="Normal 5 2 3 2 2 5 2" xfId="42289" xr:uid="{00000000-0005-0000-0000-00006E560000}"/>
    <cellStyle name="Normal 5 2 3 2 2 5 3" xfId="27056" xr:uid="{00000000-0005-0000-0000-00006F560000}"/>
    <cellStyle name="Normal 5 2 3 2 2 6" xfId="6937" xr:uid="{00000000-0005-0000-0000-000070560000}"/>
    <cellStyle name="Normal 5 2 3 2 2 6 2" xfId="37272" xr:uid="{00000000-0005-0000-0000-000071560000}"/>
    <cellStyle name="Normal 5 2 3 2 2 6 3" xfId="22039" xr:uid="{00000000-0005-0000-0000-000072560000}"/>
    <cellStyle name="Normal 5 2 3 2 2 7" xfId="32260" xr:uid="{00000000-0005-0000-0000-000073560000}"/>
    <cellStyle name="Normal 5 2 3 2 2 8" xfId="17026" xr:uid="{00000000-0005-0000-0000-000074560000}"/>
    <cellStyle name="Normal 5 2 3 2 3" xfId="2284" xr:uid="{00000000-0005-0000-0000-000075560000}"/>
    <cellStyle name="Normal 5 2 3 2 3 2" xfId="3974" xr:uid="{00000000-0005-0000-0000-000076560000}"/>
    <cellStyle name="Normal 5 2 3 2 3 2 2" xfId="14047" xr:uid="{00000000-0005-0000-0000-000077560000}"/>
    <cellStyle name="Normal 5 2 3 2 3 2 2 2" xfId="44378" xr:uid="{00000000-0005-0000-0000-000078560000}"/>
    <cellStyle name="Normal 5 2 3 2 3 2 2 3" xfId="29145" xr:uid="{00000000-0005-0000-0000-000079560000}"/>
    <cellStyle name="Normal 5 2 3 2 3 2 3" xfId="9027" xr:uid="{00000000-0005-0000-0000-00007A560000}"/>
    <cellStyle name="Normal 5 2 3 2 3 2 3 2" xfId="39361" xr:uid="{00000000-0005-0000-0000-00007B560000}"/>
    <cellStyle name="Normal 5 2 3 2 3 2 3 3" xfId="24128" xr:uid="{00000000-0005-0000-0000-00007C560000}"/>
    <cellStyle name="Normal 5 2 3 2 3 2 4" xfId="34348" xr:uid="{00000000-0005-0000-0000-00007D560000}"/>
    <cellStyle name="Normal 5 2 3 2 3 2 5" xfId="19115" xr:uid="{00000000-0005-0000-0000-00007E560000}"/>
    <cellStyle name="Normal 5 2 3 2 3 3" xfId="5666" xr:uid="{00000000-0005-0000-0000-00007F560000}"/>
    <cellStyle name="Normal 5 2 3 2 3 3 2" xfId="15718" xr:uid="{00000000-0005-0000-0000-000080560000}"/>
    <cellStyle name="Normal 5 2 3 2 3 3 2 2" xfId="46049" xr:uid="{00000000-0005-0000-0000-000081560000}"/>
    <cellStyle name="Normal 5 2 3 2 3 3 2 3" xfId="30816" xr:uid="{00000000-0005-0000-0000-000082560000}"/>
    <cellStyle name="Normal 5 2 3 2 3 3 3" xfId="10698" xr:uid="{00000000-0005-0000-0000-000083560000}"/>
    <cellStyle name="Normal 5 2 3 2 3 3 3 2" xfId="41032" xr:uid="{00000000-0005-0000-0000-000084560000}"/>
    <cellStyle name="Normal 5 2 3 2 3 3 3 3" xfId="25799" xr:uid="{00000000-0005-0000-0000-000085560000}"/>
    <cellStyle name="Normal 5 2 3 2 3 3 4" xfId="36019" xr:uid="{00000000-0005-0000-0000-000086560000}"/>
    <cellStyle name="Normal 5 2 3 2 3 3 5" xfId="20786" xr:uid="{00000000-0005-0000-0000-000087560000}"/>
    <cellStyle name="Normal 5 2 3 2 3 4" xfId="12376" xr:uid="{00000000-0005-0000-0000-000088560000}"/>
    <cellStyle name="Normal 5 2 3 2 3 4 2" xfId="42707" xr:uid="{00000000-0005-0000-0000-000089560000}"/>
    <cellStyle name="Normal 5 2 3 2 3 4 3" xfId="27474" xr:uid="{00000000-0005-0000-0000-00008A560000}"/>
    <cellStyle name="Normal 5 2 3 2 3 5" xfId="7355" xr:uid="{00000000-0005-0000-0000-00008B560000}"/>
    <cellStyle name="Normal 5 2 3 2 3 5 2" xfId="37690" xr:uid="{00000000-0005-0000-0000-00008C560000}"/>
    <cellStyle name="Normal 5 2 3 2 3 5 3" xfId="22457" xr:uid="{00000000-0005-0000-0000-00008D560000}"/>
    <cellStyle name="Normal 5 2 3 2 3 6" xfId="32678" xr:uid="{00000000-0005-0000-0000-00008E560000}"/>
    <cellStyle name="Normal 5 2 3 2 3 7" xfId="17444" xr:uid="{00000000-0005-0000-0000-00008F560000}"/>
    <cellStyle name="Normal 5 2 3 2 4" xfId="3137" xr:uid="{00000000-0005-0000-0000-000090560000}"/>
    <cellStyle name="Normal 5 2 3 2 4 2" xfId="13211" xr:uid="{00000000-0005-0000-0000-000091560000}"/>
    <cellStyle name="Normal 5 2 3 2 4 2 2" xfId="43542" xr:uid="{00000000-0005-0000-0000-000092560000}"/>
    <cellStyle name="Normal 5 2 3 2 4 2 3" xfId="28309" xr:uid="{00000000-0005-0000-0000-000093560000}"/>
    <cellStyle name="Normal 5 2 3 2 4 3" xfId="8191" xr:uid="{00000000-0005-0000-0000-000094560000}"/>
    <cellStyle name="Normal 5 2 3 2 4 3 2" xfId="38525" xr:uid="{00000000-0005-0000-0000-000095560000}"/>
    <cellStyle name="Normal 5 2 3 2 4 3 3" xfId="23292" xr:uid="{00000000-0005-0000-0000-000096560000}"/>
    <cellStyle name="Normal 5 2 3 2 4 4" xfId="33512" xr:uid="{00000000-0005-0000-0000-000097560000}"/>
    <cellStyle name="Normal 5 2 3 2 4 5" xfId="18279" xr:uid="{00000000-0005-0000-0000-000098560000}"/>
    <cellStyle name="Normal 5 2 3 2 5" xfId="4830" xr:uid="{00000000-0005-0000-0000-000099560000}"/>
    <cellStyle name="Normal 5 2 3 2 5 2" xfId="14882" xr:uid="{00000000-0005-0000-0000-00009A560000}"/>
    <cellStyle name="Normal 5 2 3 2 5 2 2" xfId="45213" xr:uid="{00000000-0005-0000-0000-00009B560000}"/>
    <cellStyle name="Normal 5 2 3 2 5 2 3" xfId="29980" xr:uid="{00000000-0005-0000-0000-00009C560000}"/>
    <cellStyle name="Normal 5 2 3 2 5 3" xfId="9862" xr:uid="{00000000-0005-0000-0000-00009D560000}"/>
    <cellStyle name="Normal 5 2 3 2 5 3 2" xfId="40196" xr:uid="{00000000-0005-0000-0000-00009E560000}"/>
    <cellStyle name="Normal 5 2 3 2 5 3 3" xfId="24963" xr:uid="{00000000-0005-0000-0000-00009F560000}"/>
    <cellStyle name="Normal 5 2 3 2 5 4" xfId="35183" xr:uid="{00000000-0005-0000-0000-0000A0560000}"/>
    <cellStyle name="Normal 5 2 3 2 5 5" xfId="19950" xr:uid="{00000000-0005-0000-0000-0000A1560000}"/>
    <cellStyle name="Normal 5 2 3 2 6" xfId="11540" xr:uid="{00000000-0005-0000-0000-0000A2560000}"/>
    <cellStyle name="Normal 5 2 3 2 6 2" xfId="41871" xr:uid="{00000000-0005-0000-0000-0000A3560000}"/>
    <cellStyle name="Normal 5 2 3 2 6 3" xfId="26638" xr:uid="{00000000-0005-0000-0000-0000A4560000}"/>
    <cellStyle name="Normal 5 2 3 2 7" xfId="6519" xr:uid="{00000000-0005-0000-0000-0000A5560000}"/>
    <cellStyle name="Normal 5 2 3 2 7 2" xfId="36854" xr:uid="{00000000-0005-0000-0000-0000A6560000}"/>
    <cellStyle name="Normal 5 2 3 2 7 3" xfId="21621" xr:uid="{00000000-0005-0000-0000-0000A7560000}"/>
    <cellStyle name="Normal 5 2 3 2 8" xfId="31842" xr:uid="{00000000-0005-0000-0000-0000A8560000}"/>
    <cellStyle name="Normal 5 2 3 2 9" xfId="16608" xr:uid="{00000000-0005-0000-0000-0000A9560000}"/>
    <cellStyle name="Normal 5 2 3 3" xfId="1655" xr:uid="{00000000-0005-0000-0000-0000AA560000}"/>
    <cellStyle name="Normal 5 2 3 3 2" xfId="2494" xr:uid="{00000000-0005-0000-0000-0000AB560000}"/>
    <cellStyle name="Normal 5 2 3 3 2 2" xfId="4184" xr:uid="{00000000-0005-0000-0000-0000AC560000}"/>
    <cellStyle name="Normal 5 2 3 3 2 2 2" xfId="14257" xr:uid="{00000000-0005-0000-0000-0000AD560000}"/>
    <cellStyle name="Normal 5 2 3 3 2 2 2 2" xfId="44588" xr:uid="{00000000-0005-0000-0000-0000AE560000}"/>
    <cellStyle name="Normal 5 2 3 3 2 2 2 3" xfId="29355" xr:uid="{00000000-0005-0000-0000-0000AF560000}"/>
    <cellStyle name="Normal 5 2 3 3 2 2 3" xfId="9237" xr:uid="{00000000-0005-0000-0000-0000B0560000}"/>
    <cellStyle name="Normal 5 2 3 3 2 2 3 2" xfId="39571" xr:uid="{00000000-0005-0000-0000-0000B1560000}"/>
    <cellStyle name="Normal 5 2 3 3 2 2 3 3" xfId="24338" xr:uid="{00000000-0005-0000-0000-0000B2560000}"/>
    <cellStyle name="Normal 5 2 3 3 2 2 4" xfId="34558" xr:uid="{00000000-0005-0000-0000-0000B3560000}"/>
    <cellStyle name="Normal 5 2 3 3 2 2 5" xfId="19325" xr:uid="{00000000-0005-0000-0000-0000B4560000}"/>
    <cellStyle name="Normal 5 2 3 3 2 3" xfId="5876" xr:uid="{00000000-0005-0000-0000-0000B5560000}"/>
    <cellStyle name="Normal 5 2 3 3 2 3 2" xfId="15928" xr:uid="{00000000-0005-0000-0000-0000B6560000}"/>
    <cellStyle name="Normal 5 2 3 3 2 3 2 2" xfId="46259" xr:uid="{00000000-0005-0000-0000-0000B7560000}"/>
    <cellStyle name="Normal 5 2 3 3 2 3 2 3" xfId="31026" xr:uid="{00000000-0005-0000-0000-0000B8560000}"/>
    <cellStyle name="Normal 5 2 3 3 2 3 3" xfId="10908" xr:uid="{00000000-0005-0000-0000-0000B9560000}"/>
    <cellStyle name="Normal 5 2 3 3 2 3 3 2" xfId="41242" xr:uid="{00000000-0005-0000-0000-0000BA560000}"/>
    <cellStyle name="Normal 5 2 3 3 2 3 3 3" xfId="26009" xr:uid="{00000000-0005-0000-0000-0000BB560000}"/>
    <cellStyle name="Normal 5 2 3 3 2 3 4" xfId="36229" xr:uid="{00000000-0005-0000-0000-0000BC560000}"/>
    <cellStyle name="Normal 5 2 3 3 2 3 5" xfId="20996" xr:uid="{00000000-0005-0000-0000-0000BD560000}"/>
    <cellStyle name="Normal 5 2 3 3 2 4" xfId="12586" xr:uid="{00000000-0005-0000-0000-0000BE560000}"/>
    <cellStyle name="Normal 5 2 3 3 2 4 2" xfId="42917" xr:uid="{00000000-0005-0000-0000-0000BF560000}"/>
    <cellStyle name="Normal 5 2 3 3 2 4 3" xfId="27684" xr:uid="{00000000-0005-0000-0000-0000C0560000}"/>
    <cellStyle name="Normal 5 2 3 3 2 5" xfId="7565" xr:uid="{00000000-0005-0000-0000-0000C1560000}"/>
    <cellStyle name="Normal 5 2 3 3 2 5 2" xfId="37900" xr:uid="{00000000-0005-0000-0000-0000C2560000}"/>
    <cellStyle name="Normal 5 2 3 3 2 5 3" xfId="22667" xr:uid="{00000000-0005-0000-0000-0000C3560000}"/>
    <cellStyle name="Normal 5 2 3 3 2 6" xfId="32888" xr:uid="{00000000-0005-0000-0000-0000C4560000}"/>
    <cellStyle name="Normal 5 2 3 3 2 7" xfId="17654" xr:uid="{00000000-0005-0000-0000-0000C5560000}"/>
    <cellStyle name="Normal 5 2 3 3 3" xfId="3347" xr:uid="{00000000-0005-0000-0000-0000C6560000}"/>
    <cellStyle name="Normal 5 2 3 3 3 2" xfId="13421" xr:uid="{00000000-0005-0000-0000-0000C7560000}"/>
    <cellStyle name="Normal 5 2 3 3 3 2 2" xfId="43752" xr:uid="{00000000-0005-0000-0000-0000C8560000}"/>
    <cellStyle name="Normal 5 2 3 3 3 2 3" xfId="28519" xr:uid="{00000000-0005-0000-0000-0000C9560000}"/>
    <cellStyle name="Normal 5 2 3 3 3 3" xfId="8401" xr:uid="{00000000-0005-0000-0000-0000CA560000}"/>
    <cellStyle name="Normal 5 2 3 3 3 3 2" xfId="38735" xr:uid="{00000000-0005-0000-0000-0000CB560000}"/>
    <cellStyle name="Normal 5 2 3 3 3 3 3" xfId="23502" xr:uid="{00000000-0005-0000-0000-0000CC560000}"/>
    <cellStyle name="Normal 5 2 3 3 3 4" xfId="33722" xr:uid="{00000000-0005-0000-0000-0000CD560000}"/>
    <cellStyle name="Normal 5 2 3 3 3 5" xfId="18489" xr:uid="{00000000-0005-0000-0000-0000CE560000}"/>
    <cellStyle name="Normal 5 2 3 3 4" xfId="5040" xr:uid="{00000000-0005-0000-0000-0000CF560000}"/>
    <cellStyle name="Normal 5 2 3 3 4 2" xfId="15092" xr:uid="{00000000-0005-0000-0000-0000D0560000}"/>
    <cellStyle name="Normal 5 2 3 3 4 2 2" xfId="45423" xr:uid="{00000000-0005-0000-0000-0000D1560000}"/>
    <cellStyle name="Normal 5 2 3 3 4 2 3" xfId="30190" xr:uid="{00000000-0005-0000-0000-0000D2560000}"/>
    <cellStyle name="Normal 5 2 3 3 4 3" xfId="10072" xr:uid="{00000000-0005-0000-0000-0000D3560000}"/>
    <cellStyle name="Normal 5 2 3 3 4 3 2" xfId="40406" xr:uid="{00000000-0005-0000-0000-0000D4560000}"/>
    <cellStyle name="Normal 5 2 3 3 4 3 3" xfId="25173" xr:uid="{00000000-0005-0000-0000-0000D5560000}"/>
    <cellStyle name="Normal 5 2 3 3 4 4" xfId="35393" xr:uid="{00000000-0005-0000-0000-0000D6560000}"/>
    <cellStyle name="Normal 5 2 3 3 4 5" xfId="20160" xr:uid="{00000000-0005-0000-0000-0000D7560000}"/>
    <cellStyle name="Normal 5 2 3 3 5" xfId="11750" xr:uid="{00000000-0005-0000-0000-0000D8560000}"/>
    <cellStyle name="Normal 5 2 3 3 5 2" xfId="42081" xr:uid="{00000000-0005-0000-0000-0000D9560000}"/>
    <cellStyle name="Normal 5 2 3 3 5 3" xfId="26848" xr:uid="{00000000-0005-0000-0000-0000DA560000}"/>
    <cellStyle name="Normal 5 2 3 3 6" xfId="6729" xr:uid="{00000000-0005-0000-0000-0000DB560000}"/>
    <cellStyle name="Normal 5 2 3 3 6 2" xfId="37064" xr:uid="{00000000-0005-0000-0000-0000DC560000}"/>
    <cellStyle name="Normal 5 2 3 3 6 3" xfId="21831" xr:uid="{00000000-0005-0000-0000-0000DD560000}"/>
    <cellStyle name="Normal 5 2 3 3 7" xfId="32052" xr:uid="{00000000-0005-0000-0000-0000DE560000}"/>
    <cellStyle name="Normal 5 2 3 3 8" xfId="16818" xr:uid="{00000000-0005-0000-0000-0000DF560000}"/>
    <cellStyle name="Normal 5 2 3 4" xfId="2076" xr:uid="{00000000-0005-0000-0000-0000E0560000}"/>
    <cellStyle name="Normal 5 2 3 4 2" xfId="3766" xr:uid="{00000000-0005-0000-0000-0000E1560000}"/>
    <cellStyle name="Normal 5 2 3 4 2 2" xfId="13839" xr:uid="{00000000-0005-0000-0000-0000E2560000}"/>
    <cellStyle name="Normal 5 2 3 4 2 2 2" xfId="44170" xr:uid="{00000000-0005-0000-0000-0000E3560000}"/>
    <cellStyle name="Normal 5 2 3 4 2 2 3" xfId="28937" xr:uid="{00000000-0005-0000-0000-0000E4560000}"/>
    <cellStyle name="Normal 5 2 3 4 2 3" xfId="8819" xr:uid="{00000000-0005-0000-0000-0000E5560000}"/>
    <cellStyle name="Normal 5 2 3 4 2 3 2" xfId="39153" xr:uid="{00000000-0005-0000-0000-0000E6560000}"/>
    <cellStyle name="Normal 5 2 3 4 2 3 3" xfId="23920" xr:uid="{00000000-0005-0000-0000-0000E7560000}"/>
    <cellStyle name="Normal 5 2 3 4 2 4" xfId="34140" xr:uid="{00000000-0005-0000-0000-0000E8560000}"/>
    <cellStyle name="Normal 5 2 3 4 2 5" xfId="18907" xr:uid="{00000000-0005-0000-0000-0000E9560000}"/>
    <cellStyle name="Normal 5 2 3 4 3" xfId="5458" xr:uid="{00000000-0005-0000-0000-0000EA560000}"/>
    <cellStyle name="Normal 5 2 3 4 3 2" xfId="15510" xr:uid="{00000000-0005-0000-0000-0000EB560000}"/>
    <cellStyle name="Normal 5 2 3 4 3 2 2" xfId="45841" xr:uid="{00000000-0005-0000-0000-0000EC560000}"/>
    <cellStyle name="Normal 5 2 3 4 3 2 3" xfId="30608" xr:uid="{00000000-0005-0000-0000-0000ED560000}"/>
    <cellStyle name="Normal 5 2 3 4 3 3" xfId="10490" xr:uid="{00000000-0005-0000-0000-0000EE560000}"/>
    <cellStyle name="Normal 5 2 3 4 3 3 2" xfId="40824" xr:uid="{00000000-0005-0000-0000-0000EF560000}"/>
    <cellStyle name="Normal 5 2 3 4 3 3 3" xfId="25591" xr:uid="{00000000-0005-0000-0000-0000F0560000}"/>
    <cellStyle name="Normal 5 2 3 4 3 4" xfId="35811" xr:uid="{00000000-0005-0000-0000-0000F1560000}"/>
    <cellStyle name="Normal 5 2 3 4 3 5" xfId="20578" xr:uid="{00000000-0005-0000-0000-0000F2560000}"/>
    <cellStyle name="Normal 5 2 3 4 4" xfId="12168" xr:uid="{00000000-0005-0000-0000-0000F3560000}"/>
    <cellStyle name="Normal 5 2 3 4 4 2" xfId="42499" xr:uid="{00000000-0005-0000-0000-0000F4560000}"/>
    <cellStyle name="Normal 5 2 3 4 4 3" xfId="27266" xr:uid="{00000000-0005-0000-0000-0000F5560000}"/>
    <cellStyle name="Normal 5 2 3 4 5" xfId="7147" xr:uid="{00000000-0005-0000-0000-0000F6560000}"/>
    <cellStyle name="Normal 5 2 3 4 5 2" xfId="37482" xr:uid="{00000000-0005-0000-0000-0000F7560000}"/>
    <cellStyle name="Normal 5 2 3 4 5 3" xfId="22249" xr:uid="{00000000-0005-0000-0000-0000F8560000}"/>
    <cellStyle name="Normal 5 2 3 4 6" xfId="32470" xr:uid="{00000000-0005-0000-0000-0000F9560000}"/>
    <cellStyle name="Normal 5 2 3 4 7" xfId="17236" xr:uid="{00000000-0005-0000-0000-0000FA560000}"/>
    <cellStyle name="Normal 5 2 3 5" xfId="2929" xr:uid="{00000000-0005-0000-0000-0000FB560000}"/>
    <cellStyle name="Normal 5 2 3 5 2" xfId="13003" xr:uid="{00000000-0005-0000-0000-0000FC560000}"/>
    <cellStyle name="Normal 5 2 3 5 2 2" xfId="43334" xr:uid="{00000000-0005-0000-0000-0000FD560000}"/>
    <cellStyle name="Normal 5 2 3 5 2 3" xfId="28101" xr:uid="{00000000-0005-0000-0000-0000FE560000}"/>
    <cellStyle name="Normal 5 2 3 5 3" xfId="7983" xr:uid="{00000000-0005-0000-0000-0000FF560000}"/>
    <cellStyle name="Normal 5 2 3 5 3 2" xfId="38317" xr:uid="{00000000-0005-0000-0000-000000570000}"/>
    <cellStyle name="Normal 5 2 3 5 3 3" xfId="23084" xr:uid="{00000000-0005-0000-0000-000001570000}"/>
    <cellStyle name="Normal 5 2 3 5 4" xfId="33304" xr:uid="{00000000-0005-0000-0000-000002570000}"/>
    <cellStyle name="Normal 5 2 3 5 5" xfId="18071" xr:uid="{00000000-0005-0000-0000-000003570000}"/>
    <cellStyle name="Normal 5 2 3 6" xfId="4622" xr:uid="{00000000-0005-0000-0000-000004570000}"/>
    <cellStyle name="Normal 5 2 3 6 2" xfId="14674" xr:uid="{00000000-0005-0000-0000-000005570000}"/>
    <cellStyle name="Normal 5 2 3 6 2 2" xfId="45005" xr:uid="{00000000-0005-0000-0000-000006570000}"/>
    <cellStyle name="Normal 5 2 3 6 2 3" xfId="29772" xr:uid="{00000000-0005-0000-0000-000007570000}"/>
    <cellStyle name="Normal 5 2 3 6 3" xfId="9654" xr:uid="{00000000-0005-0000-0000-000008570000}"/>
    <cellStyle name="Normal 5 2 3 6 3 2" xfId="39988" xr:uid="{00000000-0005-0000-0000-000009570000}"/>
    <cellStyle name="Normal 5 2 3 6 3 3" xfId="24755" xr:uid="{00000000-0005-0000-0000-00000A570000}"/>
    <cellStyle name="Normal 5 2 3 6 4" xfId="34975" xr:uid="{00000000-0005-0000-0000-00000B570000}"/>
    <cellStyle name="Normal 5 2 3 6 5" xfId="19742" xr:uid="{00000000-0005-0000-0000-00000C570000}"/>
    <cellStyle name="Normal 5 2 3 7" xfId="11332" xr:uid="{00000000-0005-0000-0000-00000D570000}"/>
    <cellStyle name="Normal 5 2 3 7 2" xfId="41663" xr:uid="{00000000-0005-0000-0000-00000E570000}"/>
    <cellStyle name="Normal 5 2 3 7 3" xfId="26430" xr:uid="{00000000-0005-0000-0000-00000F570000}"/>
    <cellStyle name="Normal 5 2 3 8" xfId="6311" xr:uid="{00000000-0005-0000-0000-000010570000}"/>
    <cellStyle name="Normal 5 2 3 8 2" xfId="36646" xr:uid="{00000000-0005-0000-0000-000011570000}"/>
    <cellStyle name="Normal 5 2 3 8 3" xfId="21413" xr:uid="{00000000-0005-0000-0000-000012570000}"/>
    <cellStyle name="Normal 5 2 3 9" xfId="31387" xr:uid="{00000000-0005-0000-0000-000013570000}"/>
    <cellStyle name="Normal 5 2 4" xfId="1336" xr:uid="{00000000-0005-0000-0000-000014570000}"/>
    <cellStyle name="Normal 5 2 4 2" xfId="1759" xr:uid="{00000000-0005-0000-0000-000015570000}"/>
    <cellStyle name="Normal 5 2 4 2 2" xfId="2598" xr:uid="{00000000-0005-0000-0000-000016570000}"/>
    <cellStyle name="Normal 5 2 4 2 2 2" xfId="4288" xr:uid="{00000000-0005-0000-0000-000017570000}"/>
    <cellStyle name="Normal 5 2 4 2 2 2 2" xfId="14361" xr:uid="{00000000-0005-0000-0000-000018570000}"/>
    <cellStyle name="Normal 5 2 4 2 2 2 2 2" xfId="44692" xr:uid="{00000000-0005-0000-0000-000019570000}"/>
    <cellStyle name="Normal 5 2 4 2 2 2 2 3" xfId="29459" xr:uid="{00000000-0005-0000-0000-00001A570000}"/>
    <cellStyle name="Normal 5 2 4 2 2 2 3" xfId="9341" xr:uid="{00000000-0005-0000-0000-00001B570000}"/>
    <cellStyle name="Normal 5 2 4 2 2 2 3 2" xfId="39675" xr:uid="{00000000-0005-0000-0000-00001C570000}"/>
    <cellStyle name="Normal 5 2 4 2 2 2 3 3" xfId="24442" xr:uid="{00000000-0005-0000-0000-00001D570000}"/>
    <cellStyle name="Normal 5 2 4 2 2 2 4" xfId="34662" xr:uid="{00000000-0005-0000-0000-00001E570000}"/>
    <cellStyle name="Normal 5 2 4 2 2 2 5" xfId="19429" xr:uid="{00000000-0005-0000-0000-00001F570000}"/>
    <cellStyle name="Normal 5 2 4 2 2 3" xfId="5980" xr:uid="{00000000-0005-0000-0000-000020570000}"/>
    <cellStyle name="Normal 5 2 4 2 2 3 2" xfId="16032" xr:uid="{00000000-0005-0000-0000-000021570000}"/>
    <cellStyle name="Normal 5 2 4 2 2 3 2 2" xfId="46363" xr:uid="{00000000-0005-0000-0000-000022570000}"/>
    <cellStyle name="Normal 5 2 4 2 2 3 2 3" xfId="31130" xr:uid="{00000000-0005-0000-0000-000023570000}"/>
    <cellStyle name="Normal 5 2 4 2 2 3 3" xfId="11012" xr:uid="{00000000-0005-0000-0000-000024570000}"/>
    <cellStyle name="Normal 5 2 4 2 2 3 3 2" xfId="41346" xr:uid="{00000000-0005-0000-0000-000025570000}"/>
    <cellStyle name="Normal 5 2 4 2 2 3 3 3" xfId="26113" xr:uid="{00000000-0005-0000-0000-000026570000}"/>
    <cellStyle name="Normal 5 2 4 2 2 3 4" xfId="36333" xr:uid="{00000000-0005-0000-0000-000027570000}"/>
    <cellStyle name="Normal 5 2 4 2 2 3 5" xfId="21100" xr:uid="{00000000-0005-0000-0000-000028570000}"/>
    <cellStyle name="Normal 5 2 4 2 2 4" xfId="12690" xr:uid="{00000000-0005-0000-0000-000029570000}"/>
    <cellStyle name="Normal 5 2 4 2 2 4 2" xfId="43021" xr:uid="{00000000-0005-0000-0000-00002A570000}"/>
    <cellStyle name="Normal 5 2 4 2 2 4 3" xfId="27788" xr:uid="{00000000-0005-0000-0000-00002B570000}"/>
    <cellStyle name="Normal 5 2 4 2 2 5" xfId="7669" xr:uid="{00000000-0005-0000-0000-00002C570000}"/>
    <cellStyle name="Normal 5 2 4 2 2 5 2" xfId="38004" xr:uid="{00000000-0005-0000-0000-00002D570000}"/>
    <cellStyle name="Normal 5 2 4 2 2 5 3" xfId="22771" xr:uid="{00000000-0005-0000-0000-00002E570000}"/>
    <cellStyle name="Normal 5 2 4 2 2 6" xfId="32992" xr:uid="{00000000-0005-0000-0000-00002F570000}"/>
    <cellStyle name="Normal 5 2 4 2 2 7" xfId="17758" xr:uid="{00000000-0005-0000-0000-000030570000}"/>
    <cellStyle name="Normal 5 2 4 2 3" xfId="3451" xr:uid="{00000000-0005-0000-0000-000031570000}"/>
    <cellStyle name="Normal 5 2 4 2 3 2" xfId="13525" xr:uid="{00000000-0005-0000-0000-000032570000}"/>
    <cellStyle name="Normal 5 2 4 2 3 2 2" xfId="43856" xr:uid="{00000000-0005-0000-0000-000033570000}"/>
    <cellStyle name="Normal 5 2 4 2 3 2 3" xfId="28623" xr:uid="{00000000-0005-0000-0000-000034570000}"/>
    <cellStyle name="Normal 5 2 4 2 3 3" xfId="8505" xr:uid="{00000000-0005-0000-0000-000035570000}"/>
    <cellStyle name="Normal 5 2 4 2 3 3 2" xfId="38839" xr:uid="{00000000-0005-0000-0000-000036570000}"/>
    <cellStyle name="Normal 5 2 4 2 3 3 3" xfId="23606" xr:uid="{00000000-0005-0000-0000-000037570000}"/>
    <cellStyle name="Normal 5 2 4 2 3 4" xfId="33826" xr:uid="{00000000-0005-0000-0000-000038570000}"/>
    <cellStyle name="Normal 5 2 4 2 3 5" xfId="18593" xr:uid="{00000000-0005-0000-0000-000039570000}"/>
    <cellStyle name="Normal 5 2 4 2 4" xfId="5144" xr:uid="{00000000-0005-0000-0000-00003A570000}"/>
    <cellStyle name="Normal 5 2 4 2 4 2" xfId="15196" xr:uid="{00000000-0005-0000-0000-00003B570000}"/>
    <cellStyle name="Normal 5 2 4 2 4 2 2" xfId="45527" xr:uid="{00000000-0005-0000-0000-00003C570000}"/>
    <cellStyle name="Normal 5 2 4 2 4 2 3" xfId="30294" xr:uid="{00000000-0005-0000-0000-00003D570000}"/>
    <cellStyle name="Normal 5 2 4 2 4 3" xfId="10176" xr:uid="{00000000-0005-0000-0000-00003E570000}"/>
    <cellStyle name="Normal 5 2 4 2 4 3 2" xfId="40510" xr:uid="{00000000-0005-0000-0000-00003F570000}"/>
    <cellStyle name="Normal 5 2 4 2 4 3 3" xfId="25277" xr:uid="{00000000-0005-0000-0000-000040570000}"/>
    <cellStyle name="Normal 5 2 4 2 4 4" xfId="35497" xr:uid="{00000000-0005-0000-0000-000041570000}"/>
    <cellStyle name="Normal 5 2 4 2 4 5" xfId="20264" xr:uid="{00000000-0005-0000-0000-000042570000}"/>
    <cellStyle name="Normal 5 2 4 2 5" xfId="11854" xr:uid="{00000000-0005-0000-0000-000043570000}"/>
    <cellStyle name="Normal 5 2 4 2 5 2" xfId="42185" xr:uid="{00000000-0005-0000-0000-000044570000}"/>
    <cellStyle name="Normal 5 2 4 2 5 3" xfId="26952" xr:uid="{00000000-0005-0000-0000-000045570000}"/>
    <cellStyle name="Normal 5 2 4 2 6" xfId="6833" xr:uid="{00000000-0005-0000-0000-000046570000}"/>
    <cellStyle name="Normal 5 2 4 2 6 2" xfId="37168" xr:uid="{00000000-0005-0000-0000-000047570000}"/>
    <cellStyle name="Normal 5 2 4 2 6 3" xfId="21935" xr:uid="{00000000-0005-0000-0000-000048570000}"/>
    <cellStyle name="Normal 5 2 4 2 7" xfId="32156" xr:uid="{00000000-0005-0000-0000-000049570000}"/>
    <cellStyle name="Normal 5 2 4 2 8" xfId="16922" xr:uid="{00000000-0005-0000-0000-00004A570000}"/>
    <cellStyle name="Normal 5 2 4 3" xfId="2180" xr:uid="{00000000-0005-0000-0000-00004B570000}"/>
    <cellStyle name="Normal 5 2 4 3 2" xfId="3870" xr:uid="{00000000-0005-0000-0000-00004C570000}"/>
    <cellStyle name="Normal 5 2 4 3 2 2" xfId="13943" xr:uid="{00000000-0005-0000-0000-00004D570000}"/>
    <cellStyle name="Normal 5 2 4 3 2 2 2" xfId="44274" xr:uid="{00000000-0005-0000-0000-00004E570000}"/>
    <cellStyle name="Normal 5 2 4 3 2 2 3" xfId="29041" xr:uid="{00000000-0005-0000-0000-00004F570000}"/>
    <cellStyle name="Normal 5 2 4 3 2 3" xfId="8923" xr:uid="{00000000-0005-0000-0000-000050570000}"/>
    <cellStyle name="Normal 5 2 4 3 2 3 2" xfId="39257" xr:uid="{00000000-0005-0000-0000-000051570000}"/>
    <cellStyle name="Normal 5 2 4 3 2 3 3" xfId="24024" xr:uid="{00000000-0005-0000-0000-000052570000}"/>
    <cellStyle name="Normal 5 2 4 3 2 4" xfId="34244" xr:uid="{00000000-0005-0000-0000-000053570000}"/>
    <cellStyle name="Normal 5 2 4 3 2 5" xfId="19011" xr:uid="{00000000-0005-0000-0000-000054570000}"/>
    <cellStyle name="Normal 5 2 4 3 3" xfId="5562" xr:uid="{00000000-0005-0000-0000-000055570000}"/>
    <cellStyle name="Normal 5 2 4 3 3 2" xfId="15614" xr:uid="{00000000-0005-0000-0000-000056570000}"/>
    <cellStyle name="Normal 5 2 4 3 3 2 2" xfId="45945" xr:uid="{00000000-0005-0000-0000-000057570000}"/>
    <cellStyle name="Normal 5 2 4 3 3 2 3" xfId="30712" xr:uid="{00000000-0005-0000-0000-000058570000}"/>
    <cellStyle name="Normal 5 2 4 3 3 3" xfId="10594" xr:uid="{00000000-0005-0000-0000-000059570000}"/>
    <cellStyle name="Normal 5 2 4 3 3 3 2" xfId="40928" xr:uid="{00000000-0005-0000-0000-00005A570000}"/>
    <cellStyle name="Normal 5 2 4 3 3 3 3" xfId="25695" xr:uid="{00000000-0005-0000-0000-00005B570000}"/>
    <cellStyle name="Normal 5 2 4 3 3 4" xfId="35915" xr:uid="{00000000-0005-0000-0000-00005C570000}"/>
    <cellStyle name="Normal 5 2 4 3 3 5" xfId="20682" xr:uid="{00000000-0005-0000-0000-00005D570000}"/>
    <cellStyle name="Normal 5 2 4 3 4" xfId="12272" xr:uid="{00000000-0005-0000-0000-00005E570000}"/>
    <cellStyle name="Normal 5 2 4 3 4 2" xfId="42603" xr:uid="{00000000-0005-0000-0000-00005F570000}"/>
    <cellStyle name="Normal 5 2 4 3 4 3" xfId="27370" xr:uid="{00000000-0005-0000-0000-000060570000}"/>
    <cellStyle name="Normal 5 2 4 3 5" xfId="7251" xr:uid="{00000000-0005-0000-0000-000061570000}"/>
    <cellStyle name="Normal 5 2 4 3 5 2" xfId="37586" xr:uid="{00000000-0005-0000-0000-000062570000}"/>
    <cellStyle name="Normal 5 2 4 3 5 3" xfId="22353" xr:uid="{00000000-0005-0000-0000-000063570000}"/>
    <cellStyle name="Normal 5 2 4 3 6" xfId="32574" xr:uid="{00000000-0005-0000-0000-000064570000}"/>
    <cellStyle name="Normal 5 2 4 3 7" xfId="17340" xr:uid="{00000000-0005-0000-0000-000065570000}"/>
    <cellStyle name="Normal 5 2 4 4" xfId="3033" xr:uid="{00000000-0005-0000-0000-000066570000}"/>
    <cellStyle name="Normal 5 2 4 4 2" xfId="13107" xr:uid="{00000000-0005-0000-0000-000067570000}"/>
    <cellStyle name="Normal 5 2 4 4 2 2" xfId="43438" xr:uid="{00000000-0005-0000-0000-000068570000}"/>
    <cellStyle name="Normal 5 2 4 4 2 3" xfId="28205" xr:uid="{00000000-0005-0000-0000-000069570000}"/>
    <cellStyle name="Normal 5 2 4 4 3" xfId="8087" xr:uid="{00000000-0005-0000-0000-00006A570000}"/>
    <cellStyle name="Normal 5 2 4 4 3 2" xfId="38421" xr:uid="{00000000-0005-0000-0000-00006B570000}"/>
    <cellStyle name="Normal 5 2 4 4 3 3" xfId="23188" xr:uid="{00000000-0005-0000-0000-00006C570000}"/>
    <cellStyle name="Normal 5 2 4 4 4" xfId="33408" xr:uid="{00000000-0005-0000-0000-00006D570000}"/>
    <cellStyle name="Normal 5 2 4 4 5" xfId="18175" xr:uid="{00000000-0005-0000-0000-00006E570000}"/>
    <cellStyle name="Normal 5 2 4 5" xfId="4726" xr:uid="{00000000-0005-0000-0000-00006F570000}"/>
    <cellStyle name="Normal 5 2 4 5 2" xfId="14778" xr:uid="{00000000-0005-0000-0000-000070570000}"/>
    <cellStyle name="Normal 5 2 4 5 2 2" xfId="45109" xr:uid="{00000000-0005-0000-0000-000071570000}"/>
    <cellStyle name="Normal 5 2 4 5 2 3" xfId="29876" xr:uid="{00000000-0005-0000-0000-000072570000}"/>
    <cellStyle name="Normal 5 2 4 5 3" xfId="9758" xr:uid="{00000000-0005-0000-0000-000073570000}"/>
    <cellStyle name="Normal 5 2 4 5 3 2" xfId="40092" xr:uid="{00000000-0005-0000-0000-000074570000}"/>
    <cellStyle name="Normal 5 2 4 5 3 3" xfId="24859" xr:uid="{00000000-0005-0000-0000-000075570000}"/>
    <cellStyle name="Normal 5 2 4 5 4" xfId="35079" xr:uid="{00000000-0005-0000-0000-000076570000}"/>
    <cellStyle name="Normal 5 2 4 5 5" xfId="19846" xr:uid="{00000000-0005-0000-0000-000077570000}"/>
    <cellStyle name="Normal 5 2 4 6" xfId="11436" xr:uid="{00000000-0005-0000-0000-000078570000}"/>
    <cellStyle name="Normal 5 2 4 6 2" xfId="41767" xr:uid="{00000000-0005-0000-0000-000079570000}"/>
    <cellStyle name="Normal 5 2 4 6 3" xfId="26534" xr:uid="{00000000-0005-0000-0000-00007A570000}"/>
    <cellStyle name="Normal 5 2 4 7" xfId="6415" xr:uid="{00000000-0005-0000-0000-00007B570000}"/>
    <cellStyle name="Normal 5 2 4 7 2" xfId="36750" xr:uid="{00000000-0005-0000-0000-00007C570000}"/>
    <cellStyle name="Normal 5 2 4 7 3" xfId="21517" xr:uid="{00000000-0005-0000-0000-00007D570000}"/>
    <cellStyle name="Normal 5 2 4 8" xfId="31738" xr:uid="{00000000-0005-0000-0000-00007E570000}"/>
    <cellStyle name="Normal 5 2 4 9" xfId="16504" xr:uid="{00000000-0005-0000-0000-00007F570000}"/>
    <cellStyle name="Normal 5 2 5" xfId="1549" xr:uid="{00000000-0005-0000-0000-000080570000}"/>
    <cellStyle name="Normal 5 2 5 2" xfId="2390" xr:uid="{00000000-0005-0000-0000-000081570000}"/>
    <cellStyle name="Normal 5 2 5 2 2" xfId="4080" xr:uid="{00000000-0005-0000-0000-000082570000}"/>
    <cellStyle name="Normal 5 2 5 2 2 2" xfId="14153" xr:uid="{00000000-0005-0000-0000-000083570000}"/>
    <cellStyle name="Normal 5 2 5 2 2 2 2" xfId="44484" xr:uid="{00000000-0005-0000-0000-000084570000}"/>
    <cellStyle name="Normal 5 2 5 2 2 2 3" xfId="29251" xr:uid="{00000000-0005-0000-0000-000085570000}"/>
    <cellStyle name="Normal 5 2 5 2 2 3" xfId="9133" xr:uid="{00000000-0005-0000-0000-000086570000}"/>
    <cellStyle name="Normal 5 2 5 2 2 3 2" xfId="39467" xr:uid="{00000000-0005-0000-0000-000087570000}"/>
    <cellStyle name="Normal 5 2 5 2 2 3 3" xfId="24234" xr:uid="{00000000-0005-0000-0000-000088570000}"/>
    <cellStyle name="Normal 5 2 5 2 2 4" xfId="34454" xr:uid="{00000000-0005-0000-0000-000089570000}"/>
    <cellStyle name="Normal 5 2 5 2 2 5" xfId="19221" xr:uid="{00000000-0005-0000-0000-00008A570000}"/>
    <cellStyle name="Normal 5 2 5 2 3" xfId="5772" xr:uid="{00000000-0005-0000-0000-00008B570000}"/>
    <cellStyle name="Normal 5 2 5 2 3 2" xfId="15824" xr:uid="{00000000-0005-0000-0000-00008C570000}"/>
    <cellStyle name="Normal 5 2 5 2 3 2 2" xfId="46155" xr:uid="{00000000-0005-0000-0000-00008D570000}"/>
    <cellStyle name="Normal 5 2 5 2 3 2 3" xfId="30922" xr:uid="{00000000-0005-0000-0000-00008E570000}"/>
    <cellStyle name="Normal 5 2 5 2 3 3" xfId="10804" xr:uid="{00000000-0005-0000-0000-00008F570000}"/>
    <cellStyle name="Normal 5 2 5 2 3 3 2" xfId="41138" xr:uid="{00000000-0005-0000-0000-000090570000}"/>
    <cellStyle name="Normal 5 2 5 2 3 3 3" xfId="25905" xr:uid="{00000000-0005-0000-0000-000091570000}"/>
    <cellStyle name="Normal 5 2 5 2 3 4" xfId="36125" xr:uid="{00000000-0005-0000-0000-000092570000}"/>
    <cellStyle name="Normal 5 2 5 2 3 5" xfId="20892" xr:uid="{00000000-0005-0000-0000-000093570000}"/>
    <cellStyle name="Normal 5 2 5 2 4" xfId="12482" xr:uid="{00000000-0005-0000-0000-000094570000}"/>
    <cellStyle name="Normal 5 2 5 2 4 2" xfId="42813" xr:uid="{00000000-0005-0000-0000-000095570000}"/>
    <cellStyle name="Normal 5 2 5 2 4 3" xfId="27580" xr:uid="{00000000-0005-0000-0000-000096570000}"/>
    <cellStyle name="Normal 5 2 5 2 5" xfId="7461" xr:uid="{00000000-0005-0000-0000-000097570000}"/>
    <cellStyle name="Normal 5 2 5 2 5 2" xfId="37796" xr:uid="{00000000-0005-0000-0000-000098570000}"/>
    <cellStyle name="Normal 5 2 5 2 5 3" xfId="22563" xr:uid="{00000000-0005-0000-0000-000099570000}"/>
    <cellStyle name="Normal 5 2 5 2 6" xfId="32784" xr:uid="{00000000-0005-0000-0000-00009A570000}"/>
    <cellStyle name="Normal 5 2 5 2 7" xfId="17550" xr:uid="{00000000-0005-0000-0000-00009B570000}"/>
    <cellStyle name="Normal 5 2 5 3" xfId="3243" xr:uid="{00000000-0005-0000-0000-00009C570000}"/>
    <cellStyle name="Normal 5 2 5 3 2" xfId="13317" xr:uid="{00000000-0005-0000-0000-00009D570000}"/>
    <cellStyle name="Normal 5 2 5 3 2 2" xfId="43648" xr:uid="{00000000-0005-0000-0000-00009E570000}"/>
    <cellStyle name="Normal 5 2 5 3 2 3" xfId="28415" xr:uid="{00000000-0005-0000-0000-00009F570000}"/>
    <cellStyle name="Normal 5 2 5 3 3" xfId="8297" xr:uid="{00000000-0005-0000-0000-0000A0570000}"/>
    <cellStyle name="Normal 5 2 5 3 3 2" xfId="38631" xr:uid="{00000000-0005-0000-0000-0000A1570000}"/>
    <cellStyle name="Normal 5 2 5 3 3 3" xfId="23398" xr:uid="{00000000-0005-0000-0000-0000A2570000}"/>
    <cellStyle name="Normal 5 2 5 3 4" xfId="33618" xr:uid="{00000000-0005-0000-0000-0000A3570000}"/>
    <cellStyle name="Normal 5 2 5 3 5" xfId="18385" xr:uid="{00000000-0005-0000-0000-0000A4570000}"/>
    <cellStyle name="Normal 5 2 5 4" xfId="4936" xr:uid="{00000000-0005-0000-0000-0000A5570000}"/>
    <cellStyle name="Normal 5 2 5 4 2" xfId="14988" xr:uid="{00000000-0005-0000-0000-0000A6570000}"/>
    <cellStyle name="Normal 5 2 5 4 2 2" xfId="45319" xr:uid="{00000000-0005-0000-0000-0000A7570000}"/>
    <cellStyle name="Normal 5 2 5 4 2 3" xfId="30086" xr:uid="{00000000-0005-0000-0000-0000A8570000}"/>
    <cellStyle name="Normal 5 2 5 4 3" xfId="9968" xr:uid="{00000000-0005-0000-0000-0000A9570000}"/>
    <cellStyle name="Normal 5 2 5 4 3 2" xfId="40302" xr:uid="{00000000-0005-0000-0000-0000AA570000}"/>
    <cellStyle name="Normal 5 2 5 4 3 3" xfId="25069" xr:uid="{00000000-0005-0000-0000-0000AB570000}"/>
    <cellStyle name="Normal 5 2 5 4 4" xfId="35289" xr:uid="{00000000-0005-0000-0000-0000AC570000}"/>
    <cellStyle name="Normal 5 2 5 4 5" xfId="20056" xr:uid="{00000000-0005-0000-0000-0000AD570000}"/>
    <cellStyle name="Normal 5 2 5 5" xfId="11646" xr:uid="{00000000-0005-0000-0000-0000AE570000}"/>
    <cellStyle name="Normal 5 2 5 5 2" xfId="41977" xr:uid="{00000000-0005-0000-0000-0000AF570000}"/>
    <cellStyle name="Normal 5 2 5 5 3" xfId="26744" xr:uid="{00000000-0005-0000-0000-0000B0570000}"/>
    <cellStyle name="Normal 5 2 5 6" xfId="6625" xr:uid="{00000000-0005-0000-0000-0000B1570000}"/>
    <cellStyle name="Normal 5 2 5 6 2" xfId="36960" xr:uid="{00000000-0005-0000-0000-0000B2570000}"/>
    <cellStyle name="Normal 5 2 5 6 3" xfId="21727" xr:uid="{00000000-0005-0000-0000-0000B3570000}"/>
    <cellStyle name="Normal 5 2 5 7" xfId="31948" xr:uid="{00000000-0005-0000-0000-0000B4570000}"/>
    <cellStyle name="Normal 5 2 5 8" xfId="16714" xr:uid="{00000000-0005-0000-0000-0000B5570000}"/>
    <cellStyle name="Normal 5 2 6" xfId="1970" xr:uid="{00000000-0005-0000-0000-0000B6570000}"/>
    <cellStyle name="Normal 5 2 6 2" xfId="3662" xr:uid="{00000000-0005-0000-0000-0000B7570000}"/>
    <cellStyle name="Normal 5 2 6 2 2" xfId="13735" xr:uid="{00000000-0005-0000-0000-0000B8570000}"/>
    <cellStyle name="Normal 5 2 6 2 2 2" xfId="44066" xr:uid="{00000000-0005-0000-0000-0000B9570000}"/>
    <cellStyle name="Normal 5 2 6 2 2 3" xfId="28833" xr:uid="{00000000-0005-0000-0000-0000BA570000}"/>
    <cellStyle name="Normal 5 2 6 2 3" xfId="8715" xr:uid="{00000000-0005-0000-0000-0000BB570000}"/>
    <cellStyle name="Normal 5 2 6 2 3 2" xfId="39049" xr:uid="{00000000-0005-0000-0000-0000BC570000}"/>
    <cellStyle name="Normal 5 2 6 2 3 3" xfId="23816" xr:uid="{00000000-0005-0000-0000-0000BD570000}"/>
    <cellStyle name="Normal 5 2 6 2 4" xfId="34036" xr:uid="{00000000-0005-0000-0000-0000BE570000}"/>
    <cellStyle name="Normal 5 2 6 2 5" xfId="18803" xr:uid="{00000000-0005-0000-0000-0000BF570000}"/>
    <cellStyle name="Normal 5 2 6 3" xfId="5354" xr:uid="{00000000-0005-0000-0000-0000C0570000}"/>
    <cellStyle name="Normal 5 2 6 3 2" xfId="15406" xr:uid="{00000000-0005-0000-0000-0000C1570000}"/>
    <cellStyle name="Normal 5 2 6 3 2 2" xfId="45737" xr:uid="{00000000-0005-0000-0000-0000C2570000}"/>
    <cellStyle name="Normal 5 2 6 3 2 3" xfId="30504" xr:uid="{00000000-0005-0000-0000-0000C3570000}"/>
    <cellStyle name="Normal 5 2 6 3 3" xfId="10386" xr:uid="{00000000-0005-0000-0000-0000C4570000}"/>
    <cellStyle name="Normal 5 2 6 3 3 2" xfId="40720" xr:uid="{00000000-0005-0000-0000-0000C5570000}"/>
    <cellStyle name="Normal 5 2 6 3 3 3" xfId="25487" xr:uid="{00000000-0005-0000-0000-0000C6570000}"/>
    <cellStyle name="Normal 5 2 6 3 4" xfId="35707" xr:uid="{00000000-0005-0000-0000-0000C7570000}"/>
    <cellStyle name="Normal 5 2 6 3 5" xfId="20474" xr:uid="{00000000-0005-0000-0000-0000C8570000}"/>
    <cellStyle name="Normal 5 2 6 4" xfId="12064" xr:uid="{00000000-0005-0000-0000-0000C9570000}"/>
    <cellStyle name="Normal 5 2 6 4 2" xfId="42395" xr:uid="{00000000-0005-0000-0000-0000CA570000}"/>
    <cellStyle name="Normal 5 2 6 4 3" xfId="27162" xr:uid="{00000000-0005-0000-0000-0000CB570000}"/>
    <cellStyle name="Normal 5 2 6 5" xfId="7043" xr:uid="{00000000-0005-0000-0000-0000CC570000}"/>
    <cellStyle name="Normal 5 2 6 5 2" xfId="37378" xr:uid="{00000000-0005-0000-0000-0000CD570000}"/>
    <cellStyle name="Normal 5 2 6 5 3" xfId="22145" xr:uid="{00000000-0005-0000-0000-0000CE570000}"/>
    <cellStyle name="Normal 5 2 6 6" xfId="32366" xr:uid="{00000000-0005-0000-0000-0000CF570000}"/>
    <cellStyle name="Normal 5 2 6 7" xfId="17132" xr:uid="{00000000-0005-0000-0000-0000D0570000}"/>
    <cellStyle name="Normal 5 2 7" xfId="2818" xr:uid="{00000000-0005-0000-0000-0000D1570000}"/>
    <cellStyle name="Normal 5 2 7 2" xfId="12899" xr:uid="{00000000-0005-0000-0000-0000D2570000}"/>
    <cellStyle name="Normal 5 2 7 2 2" xfId="43230" xr:uid="{00000000-0005-0000-0000-0000D3570000}"/>
    <cellStyle name="Normal 5 2 7 2 3" xfId="27997" xr:uid="{00000000-0005-0000-0000-0000D4570000}"/>
    <cellStyle name="Normal 5 2 7 3" xfId="7878" xr:uid="{00000000-0005-0000-0000-0000D5570000}"/>
    <cellStyle name="Normal 5 2 7 3 2" xfId="38213" xr:uid="{00000000-0005-0000-0000-0000D6570000}"/>
    <cellStyle name="Normal 5 2 7 3 3" xfId="22980" xr:uid="{00000000-0005-0000-0000-0000D7570000}"/>
    <cellStyle name="Normal 5 2 7 4" xfId="33200" xr:uid="{00000000-0005-0000-0000-0000D8570000}"/>
    <cellStyle name="Normal 5 2 7 5" xfId="17967" xr:uid="{00000000-0005-0000-0000-0000D9570000}"/>
    <cellStyle name="Normal 5 2 8" xfId="4514" xr:uid="{00000000-0005-0000-0000-0000DA570000}"/>
    <cellStyle name="Normal 5 2 8 2" xfId="14570" xr:uid="{00000000-0005-0000-0000-0000DB570000}"/>
    <cellStyle name="Normal 5 2 8 2 2" xfId="44901" xr:uid="{00000000-0005-0000-0000-0000DC570000}"/>
    <cellStyle name="Normal 5 2 8 2 3" xfId="29668" xr:uid="{00000000-0005-0000-0000-0000DD570000}"/>
    <cellStyle name="Normal 5 2 8 3" xfId="9550" xr:uid="{00000000-0005-0000-0000-0000DE570000}"/>
    <cellStyle name="Normal 5 2 8 3 2" xfId="39884" xr:uid="{00000000-0005-0000-0000-0000DF570000}"/>
    <cellStyle name="Normal 5 2 8 3 3" xfId="24651" xr:uid="{00000000-0005-0000-0000-0000E0570000}"/>
    <cellStyle name="Normal 5 2 8 4" xfId="34871" xr:uid="{00000000-0005-0000-0000-0000E1570000}"/>
    <cellStyle name="Normal 5 2 8 5" xfId="19638" xr:uid="{00000000-0005-0000-0000-0000E2570000}"/>
    <cellStyle name="Normal 5 2 9" xfId="11226" xr:uid="{00000000-0005-0000-0000-0000E3570000}"/>
    <cellStyle name="Normal 5 2 9 2" xfId="41559" xr:uid="{00000000-0005-0000-0000-0000E4570000}"/>
    <cellStyle name="Normal 5 2 9 3" xfId="26326" xr:uid="{00000000-0005-0000-0000-0000E5570000}"/>
    <cellStyle name="Normal 5 3" xfId="415" xr:uid="{00000000-0005-0000-0000-0000E6570000}"/>
    <cellStyle name="Normal 5 3 10" xfId="6200" xr:uid="{00000000-0005-0000-0000-0000E7570000}"/>
    <cellStyle name="Normal 5 3 10 2" xfId="36538" xr:uid="{00000000-0005-0000-0000-0000E8570000}"/>
    <cellStyle name="Normal 5 3 10 3" xfId="21305" xr:uid="{00000000-0005-0000-0000-0000E9570000}"/>
    <cellStyle name="Normal 5 3 11" xfId="31380" xr:uid="{00000000-0005-0000-0000-0000EA570000}"/>
    <cellStyle name="Normal 5 3 12" xfId="16290" xr:uid="{00000000-0005-0000-0000-0000EB570000}"/>
    <cellStyle name="Normal 5 3 2" xfId="1164" xr:uid="{00000000-0005-0000-0000-0000EC570000}"/>
    <cellStyle name="Normal 5 3 2 10" xfId="31389" xr:uid="{00000000-0005-0000-0000-0000ED570000}"/>
    <cellStyle name="Normal 5 3 2 11" xfId="16344" xr:uid="{00000000-0005-0000-0000-0000EE570000}"/>
    <cellStyle name="Normal 5 3 2 2" xfId="1273" xr:uid="{00000000-0005-0000-0000-0000EF570000}"/>
    <cellStyle name="Normal 5 3 2 2 10" xfId="16448" xr:uid="{00000000-0005-0000-0000-0000F0570000}"/>
    <cellStyle name="Normal 5 3 2 2 2" xfId="1490" xr:uid="{00000000-0005-0000-0000-0000F1570000}"/>
    <cellStyle name="Normal 5 3 2 2 2 2" xfId="1911" xr:uid="{00000000-0005-0000-0000-0000F2570000}"/>
    <cellStyle name="Normal 5 3 2 2 2 2 2" xfId="2750" xr:uid="{00000000-0005-0000-0000-0000F3570000}"/>
    <cellStyle name="Normal 5 3 2 2 2 2 2 2" xfId="4440" xr:uid="{00000000-0005-0000-0000-0000F4570000}"/>
    <cellStyle name="Normal 5 3 2 2 2 2 2 2 2" xfId="14513" xr:uid="{00000000-0005-0000-0000-0000F5570000}"/>
    <cellStyle name="Normal 5 3 2 2 2 2 2 2 2 2" xfId="44844" xr:uid="{00000000-0005-0000-0000-0000F6570000}"/>
    <cellStyle name="Normal 5 3 2 2 2 2 2 2 2 3" xfId="29611" xr:uid="{00000000-0005-0000-0000-0000F7570000}"/>
    <cellStyle name="Normal 5 3 2 2 2 2 2 2 3" xfId="9493" xr:uid="{00000000-0005-0000-0000-0000F8570000}"/>
    <cellStyle name="Normal 5 3 2 2 2 2 2 2 3 2" xfId="39827" xr:uid="{00000000-0005-0000-0000-0000F9570000}"/>
    <cellStyle name="Normal 5 3 2 2 2 2 2 2 3 3" xfId="24594" xr:uid="{00000000-0005-0000-0000-0000FA570000}"/>
    <cellStyle name="Normal 5 3 2 2 2 2 2 2 4" xfId="34814" xr:uid="{00000000-0005-0000-0000-0000FB570000}"/>
    <cellStyle name="Normal 5 3 2 2 2 2 2 2 5" xfId="19581" xr:uid="{00000000-0005-0000-0000-0000FC570000}"/>
    <cellStyle name="Normal 5 3 2 2 2 2 2 3" xfId="6132" xr:uid="{00000000-0005-0000-0000-0000FD570000}"/>
    <cellStyle name="Normal 5 3 2 2 2 2 2 3 2" xfId="16184" xr:uid="{00000000-0005-0000-0000-0000FE570000}"/>
    <cellStyle name="Normal 5 3 2 2 2 2 2 3 2 2" xfId="46515" xr:uid="{00000000-0005-0000-0000-0000FF570000}"/>
    <cellStyle name="Normal 5 3 2 2 2 2 2 3 2 3" xfId="31282" xr:uid="{00000000-0005-0000-0000-000000580000}"/>
    <cellStyle name="Normal 5 3 2 2 2 2 2 3 3" xfId="11164" xr:uid="{00000000-0005-0000-0000-000001580000}"/>
    <cellStyle name="Normal 5 3 2 2 2 2 2 3 3 2" xfId="41498" xr:uid="{00000000-0005-0000-0000-000002580000}"/>
    <cellStyle name="Normal 5 3 2 2 2 2 2 3 3 3" xfId="26265" xr:uid="{00000000-0005-0000-0000-000003580000}"/>
    <cellStyle name="Normal 5 3 2 2 2 2 2 3 4" xfId="36485" xr:uid="{00000000-0005-0000-0000-000004580000}"/>
    <cellStyle name="Normal 5 3 2 2 2 2 2 3 5" xfId="21252" xr:uid="{00000000-0005-0000-0000-000005580000}"/>
    <cellStyle name="Normal 5 3 2 2 2 2 2 4" xfId="12842" xr:uid="{00000000-0005-0000-0000-000006580000}"/>
    <cellStyle name="Normal 5 3 2 2 2 2 2 4 2" xfId="43173" xr:uid="{00000000-0005-0000-0000-000007580000}"/>
    <cellStyle name="Normal 5 3 2 2 2 2 2 4 3" xfId="27940" xr:uid="{00000000-0005-0000-0000-000008580000}"/>
    <cellStyle name="Normal 5 3 2 2 2 2 2 5" xfId="7821" xr:uid="{00000000-0005-0000-0000-000009580000}"/>
    <cellStyle name="Normal 5 3 2 2 2 2 2 5 2" xfId="38156" xr:uid="{00000000-0005-0000-0000-00000A580000}"/>
    <cellStyle name="Normal 5 3 2 2 2 2 2 5 3" xfId="22923" xr:uid="{00000000-0005-0000-0000-00000B580000}"/>
    <cellStyle name="Normal 5 3 2 2 2 2 2 6" xfId="33144" xr:uid="{00000000-0005-0000-0000-00000C580000}"/>
    <cellStyle name="Normal 5 3 2 2 2 2 2 7" xfId="17910" xr:uid="{00000000-0005-0000-0000-00000D580000}"/>
    <cellStyle name="Normal 5 3 2 2 2 2 3" xfId="3603" xr:uid="{00000000-0005-0000-0000-00000E580000}"/>
    <cellStyle name="Normal 5 3 2 2 2 2 3 2" xfId="13677" xr:uid="{00000000-0005-0000-0000-00000F580000}"/>
    <cellStyle name="Normal 5 3 2 2 2 2 3 2 2" xfId="44008" xr:uid="{00000000-0005-0000-0000-000010580000}"/>
    <cellStyle name="Normal 5 3 2 2 2 2 3 2 3" xfId="28775" xr:uid="{00000000-0005-0000-0000-000011580000}"/>
    <cellStyle name="Normal 5 3 2 2 2 2 3 3" xfId="8657" xr:uid="{00000000-0005-0000-0000-000012580000}"/>
    <cellStyle name="Normal 5 3 2 2 2 2 3 3 2" xfId="38991" xr:uid="{00000000-0005-0000-0000-000013580000}"/>
    <cellStyle name="Normal 5 3 2 2 2 2 3 3 3" xfId="23758" xr:uid="{00000000-0005-0000-0000-000014580000}"/>
    <cellStyle name="Normal 5 3 2 2 2 2 3 4" xfId="33978" xr:uid="{00000000-0005-0000-0000-000015580000}"/>
    <cellStyle name="Normal 5 3 2 2 2 2 3 5" xfId="18745" xr:uid="{00000000-0005-0000-0000-000016580000}"/>
    <cellStyle name="Normal 5 3 2 2 2 2 4" xfId="5296" xr:uid="{00000000-0005-0000-0000-000017580000}"/>
    <cellStyle name="Normal 5 3 2 2 2 2 4 2" xfId="15348" xr:uid="{00000000-0005-0000-0000-000018580000}"/>
    <cellStyle name="Normal 5 3 2 2 2 2 4 2 2" xfId="45679" xr:uid="{00000000-0005-0000-0000-000019580000}"/>
    <cellStyle name="Normal 5 3 2 2 2 2 4 2 3" xfId="30446" xr:uid="{00000000-0005-0000-0000-00001A580000}"/>
    <cellStyle name="Normal 5 3 2 2 2 2 4 3" xfId="10328" xr:uid="{00000000-0005-0000-0000-00001B580000}"/>
    <cellStyle name="Normal 5 3 2 2 2 2 4 3 2" xfId="40662" xr:uid="{00000000-0005-0000-0000-00001C580000}"/>
    <cellStyle name="Normal 5 3 2 2 2 2 4 3 3" xfId="25429" xr:uid="{00000000-0005-0000-0000-00001D580000}"/>
    <cellStyle name="Normal 5 3 2 2 2 2 4 4" xfId="35649" xr:uid="{00000000-0005-0000-0000-00001E580000}"/>
    <cellStyle name="Normal 5 3 2 2 2 2 4 5" xfId="20416" xr:uid="{00000000-0005-0000-0000-00001F580000}"/>
    <cellStyle name="Normal 5 3 2 2 2 2 5" xfId="12006" xr:uid="{00000000-0005-0000-0000-000020580000}"/>
    <cellStyle name="Normal 5 3 2 2 2 2 5 2" xfId="42337" xr:uid="{00000000-0005-0000-0000-000021580000}"/>
    <cellStyle name="Normal 5 3 2 2 2 2 5 3" xfId="27104" xr:uid="{00000000-0005-0000-0000-000022580000}"/>
    <cellStyle name="Normal 5 3 2 2 2 2 6" xfId="6985" xr:uid="{00000000-0005-0000-0000-000023580000}"/>
    <cellStyle name="Normal 5 3 2 2 2 2 6 2" xfId="37320" xr:uid="{00000000-0005-0000-0000-000024580000}"/>
    <cellStyle name="Normal 5 3 2 2 2 2 6 3" xfId="22087" xr:uid="{00000000-0005-0000-0000-000025580000}"/>
    <cellStyle name="Normal 5 3 2 2 2 2 7" xfId="32308" xr:uid="{00000000-0005-0000-0000-000026580000}"/>
    <cellStyle name="Normal 5 3 2 2 2 2 8" xfId="17074" xr:uid="{00000000-0005-0000-0000-000027580000}"/>
    <cellStyle name="Normal 5 3 2 2 2 3" xfId="2332" xr:uid="{00000000-0005-0000-0000-000028580000}"/>
    <cellStyle name="Normal 5 3 2 2 2 3 2" xfId="4022" xr:uid="{00000000-0005-0000-0000-000029580000}"/>
    <cellStyle name="Normal 5 3 2 2 2 3 2 2" xfId="14095" xr:uid="{00000000-0005-0000-0000-00002A580000}"/>
    <cellStyle name="Normal 5 3 2 2 2 3 2 2 2" xfId="44426" xr:uid="{00000000-0005-0000-0000-00002B580000}"/>
    <cellStyle name="Normal 5 3 2 2 2 3 2 2 3" xfId="29193" xr:uid="{00000000-0005-0000-0000-00002C580000}"/>
    <cellStyle name="Normal 5 3 2 2 2 3 2 3" xfId="9075" xr:uid="{00000000-0005-0000-0000-00002D580000}"/>
    <cellStyle name="Normal 5 3 2 2 2 3 2 3 2" xfId="39409" xr:uid="{00000000-0005-0000-0000-00002E580000}"/>
    <cellStyle name="Normal 5 3 2 2 2 3 2 3 3" xfId="24176" xr:uid="{00000000-0005-0000-0000-00002F580000}"/>
    <cellStyle name="Normal 5 3 2 2 2 3 2 4" xfId="34396" xr:uid="{00000000-0005-0000-0000-000030580000}"/>
    <cellStyle name="Normal 5 3 2 2 2 3 2 5" xfId="19163" xr:uid="{00000000-0005-0000-0000-000031580000}"/>
    <cellStyle name="Normal 5 3 2 2 2 3 3" xfId="5714" xr:uid="{00000000-0005-0000-0000-000032580000}"/>
    <cellStyle name="Normal 5 3 2 2 2 3 3 2" xfId="15766" xr:uid="{00000000-0005-0000-0000-000033580000}"/>
    <cellStyle name="Normal 5 3 2 2 2 3 3 2 2" xfId="46097" xr:uid="{00000000-0005-0000-0000-000034580000}"/>
    <cellStyle name="Normal 5 3 2 2 2 3 3 2 3" xfId="30864" xr:uid="{00000000-0005-0000-0000-000035580000}"/>
    <cellStyle name="Normal 5 3 2 2 2 3 3 3" xfId="10746" xr:uid="{00000000-0005-0000-0000-000036580000}"/>
    <cellStyle name="Normal 5 3 2 2 2 3 3 3 2" xfId="41080" xr:uid="{00000000-0005-0000-0000-000037580000}"/>
    <cellStyle name="Normal 5 3 2 2 2 3 3 3 3" xfId="25847" xr:uid="{00000000-0005-0000-0000-000038580000}"/>
    <cellStyle name="Normal 5 3 2 2 2 3 3 4" xfId="36067" xr:uid="{00000000-0005-0000-0000-000039580000}"/>
    <cellStyle name="Normal 5 3 2 2 2 3 3 5" xfId="20834" xr:uid="{00000000-0005-0000-0000-00003A580000}"/>
    <cellStyle name="Normal 5 3 2 2 2 3 4" xfId="12424" xr:uid="{00000000-0005-0000-0000-00003B580000}"/>
    <cellStyle name="Normal 5 3 2 2 2 3 4 2" xfId="42755" xr:uid="{00000000-0005-0000-0000-00003C580000}"/>
    <cellStyle name="Normal 5 3 2 2 2 3 4 3" xfId="27522" xr:uid="{00000000-0005-0000-0000-00003D580000}"/>
    <cellStyle name="Normal 5 3 2 2 2 3 5" xfId="7403" xr:uid="{00000000-0005-0000-0000-00003E580000}"/>
    <cellStyle name="Normal 5 3 2 2 2 3 5 2" xfId="37738" xr:uid="{00000000-0005-0000-0000-00003F580000}"/>
    <cellStyle name="Normal 5 3 2 2 2 3 5 3" xfId="22505" xr:uid="{00000000-0005-0000-0000-000040580000}"/>
    <cellStyle name="Normal 5 3 2 2 2 3 6" xfId="32726" xr:uid="{00000000-0005-0000-0000-000041580000}"/>
    <cellStyle name="Normal 5 3 2 2 2 3 7" xfId="17492" xr:uid="{00000000-0005-0000-0000-000042580000}"/>
    <cellStyle name="Normal 5 3 2 2 2 4" xfId="3185" xr:uid="{00000000-0005-0000-0000-000043580000}"/>
    <cellStyle name="Normal 5 3 2 2 2 4 2" xfId="13259" xr:uid="{00000000-0005-0000-0000-000044580000}"/>
    <cellStyle name="Normal 5 3 2 2 2 4 2 2" xfId="43590" xr:uid="{00000000-0005-0000-0000-000045580000}"/>
    <cellStyle name="Normal 5 3 2 2 2 4 2 3" xfId="28357" xr:uid="{00000000-0005-0000-0000-000046580000}"/>
    <cellStyle name="Normal 5 3 2 2 2 4 3" xfId="8239" xr:uid="{00000000-0005-0000-0000-000047580000}"/>
    <cellStyle name="Normal 5 3 2 2 2 4 3 2" xfId="38573" xr:uid="{00000000-0005-0000-0000-000048580000}"/>
    <cellStyle name="Normal 5 3 2 2 2 4 3 3" xfId="23340" xr:uid="{00000000-0005-0000-0000-000049580000}"/>
    <cellStyle name="Normal 5 3 2 2 2 4 4" xfId="33560" xr:uid="{00000000-0005-0000-0000-00004A580000}"/>
    <cellStyle name="Normal 5 3 2 2 2 4 5" xfId="18327" xr:uid="{00000000-0005-0000-0000-00004B580000}"/>
    <cellStyle name="Normal 5 3 2 2 2 5" xfId="4878" xr:uid="{00000000-0005-0000-0000-00004C580000}"/>
    <cellStyle name="Normal 5 3 2 2 2 5 2" xfId="14930" xr:uid="{00000000-0005-0000-0000-00004D580000}"/>
    <cellStyle name="Normal 5 3 2 2 2 5 2 2" xfId="45261" xr:uid="{00000000-0005-0000-0000-00004E580000}"/>
    <cellStyle name="Normal 5 3 2 2 2 5 2 3" xfId="30028" xr:uid="{00000000-0005-0000-0000-00004F580000}"/>
    <cellStyle name="Normal 5 3 2 2 2 5 3" xfId="9910" xr:uid="{00000000-0005-0000-0000-000050580000}"/>
    <cellStyle name="Normal 5 3 2 2 2 5 3 2" xfId="40244" xr:uid="{00000000-0005-0000-0000-000051580000}"/>
    <cellStyle name="Normal 5 3 2 2 2 5 3 3" xfId="25011" xr:uid="{00000000-0005-0000-0000-000052580000}"/>
    <cellStyle name="Normal 5 3 2 2 2 5 4" xfId="35231" xr:uid="{00000000-0005-0000-0000-000053580000}"/>
    <cellStyle name="Normal 5 3 2 2 2 5 5" xfId="19998" xr:uid="{00000000-0005-0000-0000-000054580000}"/>
    <cellStyle name="Normal 5 3 2 2 2 6" xfId="11588" xr:uid="{00000000-0005-0000-0000-000055580000}"/>
    <cellStyle name="Normal 5 3 2 2 2 6 2" xfId="41919" xr:uid="{00000000-0005-0000-0000-000056580000}"/>
    <cellStyle name="Normal 5 3 2 2 2 6 3" xfId="26686" xr:uid="{00000000-0005-0000-0000-000057580000}"/>
    <cellStyle name="Normal 5 3 2 2 2 7" xfId="6567" xr:uid="{00000000-0005-0000-0000-000058580000}"/>
    <cellStyle name="Normal 5 3 2 2 2 7 2" xfId="36902" xr:uid="{00000000-0005-0000-0000-000059580000}"/>
    <cellStyle name="Normal 5 3 2 2 2 7 3" xfId="21669" xr:uid="{00000000-0005-0000-0000-00005A580000}"/>
    <cellStyle name="Normal 5 3 2 2 2 8" xfId="31890" xr:uid="{00000000-0005-0000-0000-00005B580000}"/>
    <cellStyle name="Normal 5 3 2 2 2 9" xfId="16656" xr:uid="{00000000-0005-0000-0000-00005C580000}"/>
    <cellStyle name="Normal 5 3 2 2 3" xfId="1703" xr:uid="{00000000-0005-0000-0000-00005D580000}"/>
    <cellStyle name="Normal 5 3 2 2 3 2" xfId="2542" xr:uid="{00000000-0005-0000-0000-00005E580000}"/>
    <cellStyle name="Normal 5 3 2 2 3 2 2" xfId="4232" xr:uid="{00000000-0005-0000-0000-00005F580000}"/>
    <cellStyle name="Normal 5 3 2 2 3 2 2 2" xfId="14305" xr:uid="{00000000-0005-0000-0000-000060580000}"/>
    <cellStyle name="Normal 5 3 2 2 3 2 2 2 2" xfId="44636" xr:uid="{00000000-0005-0000-0000-000061580000}"/>
    <cellStyle name="Normal 5 3 2 2 3 2 2 2 3" xfId="29403" xr:uid="{00000000-0005-0000-0000-000062580000}"/>
    <cellStyle name="Normal 5 3 2 2 3 2 2 3" xfId="9285" xr:uid="{00000000-0005-0000-0000-000063580000}"/>
    <cellStyle name="Normal 5 3 2 2 3 2 2 3 2" xfId="39619" xr:uid="{00000000-0005-0000-0000-000064580000}"/>
    <cellStyle name="Normal 5 3 2 2 3 2 2 3 3" xfId="24386" xr:uid="{00000000-0005-0000-0000-000065580000}"/>
    <cellStyle name="Normal 5 3 2 2 3 2 2 4" xfId="34606" xr:uid="{00000000-0005-0000-0000-000066580000}"/>
    <cellStyle name="Normal 5 3 2 2 3 2 2 5" xfId="19373" xr:uid="{00000000-0005-0000-0000-000067580000}"/>
    <cellStyle name="Normal 5 3 2 2 3 2 3" xfId="5924" xr:uid="{00000000-0005-0000-0000-000068580000}"/>
    <cellStyle name="Normal 5 3 2 2 3 2 3 2" xfId="15976" xr:uid="{00000000-0005-0000-0000-000069580000}"/>
    <cellStyle name="Normal 5 3 2 2 3 2 3 2 2" xfId="46307" xr:uid="{00000000-0005-0000-0000-00006A580000}"/>
    <cellStyle name="Normal 5 3 2 2 3 2 3 2 3" xfId="31074" xr:uid="{00000000-0005-0000-0000-00006B580000}"/>
    <cellStyle name="Normal 5 3 2 2 3 2 3 3" xfId="10956" xr:uid="{00000000-0005-0000-0000-00006C580000}"/>
    <cellStyle name="Normal 5 3 2 2 3 2 3 3 2" xfId="41290" xr:uid="{00000000-0005-0000-0000-00006D580000}"/>
    <cellStyle name="Normal 5 3 2 2 3 2 3 3 3" xfId="26057" xr:uid="{00000000-0005-0000-0000-00006E580000}"/>
    <cellStyle name="Normal 5 3 2 2 3 2 3 4" xfId="36277" xr:uid="{00000000-0005-0000-0000-00006F580000}"/>
    <cellStyle name="Normal 5 3 2 2 3 2 3 5" xfId="21044" xr:uid="{00000000-0005-0000-0000-000070580000}"/>
    <cellStyle name="Normal 5 3 2 2 3 2 4" xfId="12634" xr:uid="{00000000-0005-0000-0000-000071580000}"/>
    <cellStyle name="Normal 5 3 2 2 3 2 4 2" xfId="42965" xr:uid="{00000000-0005-0000-0000-000072580000}"/>
    <cellStyle name="Normal 5 3 2 2 3 2 4 3" xfId="27732" xr:uid="{00000000-0005-0000-0000-000073580000}"/>
    <cellStyle name="Normal 5 3 2 2 3 2 5" xfId="7613" xr:uid="{00000000-0005-0000-0000-000074580000}"/>
    <cellStyle name="Normal 5 3 2 2 3 2 5 2" xfId="37948" xr:uid="{00000000-0005-0000-0000-000075580000}"/>
    <cellStyle name="Normal 5 3 2 2 3 2 5 3" xfId="22715" xr:uid="{00000000-0005-0000-0000-000076580000}"/>
    <cellStyle name="Normal 5 3 2 2 3 2 6" xfId="32936" xr:uid="{00000000-0005-0000-0000-000077580000}"/>
    <cellStyle name="Normal 5 3 2 2 3 2 7" xfId="17702" xr:uid="{00000000-0005-0000-0000-000078580000}"/>
    <cellStyle name="Normal 5 3 2 2 3 3" xfId="3395" xr:uid="{00000000-0005-0000-0000-000079580000}"/>
    <cellStyle name="Normal 5 3 2 2 3 3 2" xfId="13469" xr:uid="{00000000-0005-0000-0000-00007A580000}"/>
    <cellStyle name="Normal 5 3 2 2 3 3 2 2" xfId="43800" xr:uid="{00000000-0005-0000-0000-00007B580000}"/>
    <cellStyle name="Normal 5 3 2 2 3 3 2 3" xfId="28567" xr:uid="{00000000-0005-0000-0000-00007C580000}"/>
    <cellStyle name="Normal 5 3 2 2 3 3 3" xfId="8449" xr:uid="{00000000-0005-0000-0000-00007D580000}"/>
    <cellStyle name="Normal 5 3 2 2 3 3 3 2" xfId="38783" xr:uid="{00000000-0005-0000-0000-00007E580000}"/>
    <cellStyle name="Normal 5 3 2 2 3 3 3 3" xfId="23550" xr:uid="{00000000-0005-0000-0000-00007F580000}"/>
    <cellStyle name="Normal 5 3 2 2 3 3 4" xfId="33770" xr:uid="{00000000-0005-0000-0000-000080580000}"/>
    <cellStyle name="Normal 5 3 2 2 3 3 5" xfId="18537" xr:uid="{00000000-0005-0000-0000-000081580000}"/>
    <cellStyle name="Normal 5 3 2 2 3 4" xfId="5088" xr:uid="{00000000-0005-0000-0000-000082580000}"/>
    <cellStyle name="Normal 5 3 2 2 3 4 2" xfId="15140" xr:uid="{00000000-0005-0000-0000-000083580000}"/>
    <cellStyle name="Normal 5 3 2 2 3 4 2 2" xfId="45471" xr:uid="{00000000-0005-0000-0000-000084580000}"/>
    <cellStyle name="Normal 5 3 2 2 3 4 2 3" xfId="30238" xr:uid="{00000000-0005-0000-0000-000085580000}"/>
    <cellStyle name="Normal 5 3 2 2 3 4 3" xfId="10120" xr:uid="{00000000-0005-0000-0000-000086580000}"/>
    <cellStyle name="Normal 5 3 2 2 3 4 3 2" xfId="40454" xr:uid="{00000000-0005-0000-0000-000087580000}"/>
    <cellStyle name="Normal 5 3 2 2 3 4 3 3" xfId="25221" xr:uid="{00000000-0005-0000-0000-000088580000}"/>
    <cellStyle name="Normal 5 3 2 2 3 4 4" xfId="35441" xr:uid="{00000000-0005-0000-0000-000089580000}"/>
    <cellStyle name="Normal 5 3 2 2 3 4 5" xfId="20208" xr:uid="{00000000-0005-0000-0000-00008A580000}"/>
    <cellStyle name="Normal 5 3 2 2 3 5" xfId="11798" xr:uid="{00000000-0005-0000-0000-00008B580000}"/>
    <cellStyle name="Normal 5 3 2 2 3 5 2" xfId="42129" xr:uid="{00000000-0005-0000-0000-00008C580000}"/>
    <cellStyle name="Normal 5 3 2 2 3 5 3" xfId="26896" xr:uid="{00000000-0005-0000-0000-00008D580000}"/>
    <cellStyle name="Normal 5 3 2 2 3 6" xfId="6777" xr:uid="{00000000-0005-0000-0000-00008E580000}"/>
    <cellStyle name="Normal 5 3 2 2 3 6 2" xfId="37112" xr:uid="{00000000-0005-0000-0000-00008F580000}"/>
    <cellStyle name="Normal 5 3 2 2 3 6 3" xfId="21879" xr:uid="{00000000-0005-0000-0000-000090580000}"/>
    <cellStyle name="Normal 5 3 2 2 3 7" xfId="32100" xr:uid="{00000000-0005-0000-0000-000091580000}"/>
    <cellStyle name="Normal 5 3 2 2 3 8" xfId="16866" xr:uid="{00000000-0005-0000-0000-000092580000}"/>
    <cellStyle name="Normal 5 3 2 2 4" xfId="2124" xr:uid="{00000000-0005-0000-0000-000093580000}"/>
    <cellStyle name="Normal 5 3 2 2 4 2" xfId="3814" xr:uid="{00000000-0005-0000-0000-000094580000}"/>
    <cellStyle name="Normal 5 3 2 2 4 2 2" xfId="13887" xr:uid="{00000000-0005-0000-0000-000095580000}"/>
    <cellStyle name="Normal 5 3 2 2 4 2 2 2" xfId="44218" xr:uid="{00000000-0005-0000-0000-000096580000}"/>
    <cellStyle name="Normal 5 3 2 2 4 2 2 3" xfId="28985" xr:uid="{00000000-0005-0000-0000-000097580000}"/>
    <cellStyle name="Normal 5 3 2 2 4 2 3" xfId="8867" xr:uid="{00000000-0005-0000-0000-000098580000}"/>
    <cellStyle name="Normal 5 3 2 2 4 2 3 2" xfId="39201" xr:uid="{00000000-0005-0000-0000-000099580000}"/>
    <cellStyle name="Normal 5 3 2 2 4 2 3 3" xfId="23968" xr:uid="{00000000-0005-0000-0000-00009A580000}"/>
    <cellStyle name="Normal 5 3 2 2 4 2 4" xfId="34188" xr:uid="{00000000-0005-0000-0000-00009B580000}"/>
    <cellStyle name="Normal 5 3 2 2 4 2 5" xfId="18955" xr:uid="{00000000-0005-0000-0000-00009C580000}"/>
    <cellStyle name="Normal 5 3 2 2 4 3" xfId="5506" xr:uid="{00000000-0005-0000-0000-00009D580000}"/>
    <cellStyle name="Normal 5 3 2 2 4 3 2" xfId="15558" xr:uid="{00000000-0005-0000-0000-00009E580000}"/>
    <cellStyle name="Normal 5 3 2 2 4 3 2 2" xfId="45889" xr:uid="{00000000-0005-0000-0000-00009F580000}"/>
    <cellStyle name="Normal 5 3 2 2 4 3 2 3" xfId="30656" xr:uid="{00000000-0005-0000-0000-0000A0580000}"/>
    <cellStyle name="Normal 5 3 2 2 4 3 3" xfId="10538" xr:uid="{00000000-0005-0000-0000-0000A1580000}"/>
    <cellStyle name="Normal 5 3 2 2 4 3 3 2" xfId="40872" xr:uid="{00000000-0005-0000-0000-0000A2580000}"/>
    <cellStyle name="Normal 5 3 2 2 4 3 3 3" xfId="25639" xr:uid="{00000000-0005-0000-0000-0000A3580000}"/>
    <cellStyle name="Normal 5 3 2 2 4 3 4" xfId="35859" xr:uid="{00000000-0005-0000-0000-0000A4580000}"/>
    <cellStyle name="Normal 5 3 2 2 4 3 5" xfId="20626" xr:uid="{00000000-0005-0000-0000-0000A5580000}"/>
    <cellStyle name="Normal 5 3 2 2 4 4" xfId="12216" xr:uid="{00000000-0005-0000-0000-0000A6580000}"/>
    <cellStyle name="Normal 5 3 2 2 4 4 2" xfId="42547" xr:uid="{00000000-0005-0000-0000-0000A7580000}"/>
    <cellStyle name="Normal 5 3 2 2 4 4 3" xfId="27314" xr:uid="{00000000-0005-0000-0000-0000A8580000}"/>
    <cellStyle name="Normal 5 3 2 2 4 5" xfId="7195" xr:uid="{00000000-0005-0000-0000-0000A9580000}"/>
    <cellStyle name="Normal 5 3 2 2 4 5 2" xfId="37530" xr:uid="{00000000-0005-0000-0000-0000AA580000}"/>
    <cellStyle name="Normal 5 3 2 2 4 5 3" xfId="22297" xr:uid="{00000000-0005-0000-0000-0000AB580000}"/>
    <cellStyle name="Normal 5 3 2 2 4 6" xfId="32518" xr:uid="{00000000-0005-0000-0000-0000AC580000}"/>
    <cellStyle name="Normal 5 3 2 2 4 7" xfId="17284" xr:uid="{00000000-0005-0000-0000-0000AD580000}"/>
    <cellStyle name="Normal 5 3 2 2 5" xfId="2977" xr:uid="{00000000-0005-0000-0000-0000AE580000}"/>
    <cellStyle name="Normal 5 3 2 2 5 2" xfId="13051" xr:uid="{00000000-0005-0000-0000-0000AF580000}"/>
    <cellStyle name="Normal 5 3 2 2 5 2 2" xfId="43382" xr:uid="{00000000-0005-0000-0000-0000B0580000}"/>
    <cellStyle name="Normal 5 3 2 2 5 2 3" xfId="28149" xr:uid="{00000000-0005-0000-0000-0000B1580000}"/>
    <cellStyle name="Normal 5 3 2 2 5 3" xfId="8031" xr:uid="{00000000-0005-0000-0000-0000B2580000}"/>
    <cellStyle name="Normal 5 3 2 2 5 3 2" xfId="38365" xr:uid="{00000000-0005-0000-0000-0000B3580000}"/>
    <cellStyle name="Normal 5 3 2 2 5 3 3" xfId="23132" xr:uid="{00000000-0005-0000-0000-0000B4580000}"/>
    <cellStyle name="Normal 5 3 2 2 5 4" xfId="33352" xr:uid="{00000000-0005-0000-0000-0000B5580000}"/>
    <cellStyle name="Normal 5 3 2 2 5 5" xfId="18119" xr:uid="{00000000-0005-0000-0000-0000B6580000}"/>
    <cellStyle name="Normal 5 3 2 2 6" xfId="4670" xr:uid="{00000000-0005-0000-0000-0000B7580000}"/>
    <cellStyle name="Normal 5 3 2 2 6 2" xfId="14722" xr:uid="{00000000-0005-0000-0000-0000B8580000}"/>
    <cellStyle name="Normal 5 3 2 2 6 2 2" xfId="45053" xr:uid="{00000000-0005-0000-0000-0000B9580000}"/>
    <cellStyle name="Normal 5 3 2 2 6 2 3" xfId="29820" xr:uid="{00000000-0005-0000-0000-0000BA580000}"/>
    <cellStyle name="Normal 5 3 2 2 6 3" xfId="9702" xr:uid="{00000000-0005-0000-0000-0000BB580000}"/>
    <cellStyle name="Normal 5 3 2 2 6 3 2" xfId="40036" xr:uid="{00000000-0005-0000-0000-0000BC580000}"/>
    <cellStyle name="Normal 5 3 2 2 6 3 3" xfId="24803" xr:uid="{00000000-0005-0000-0000-0000BD580000}"/>
    <cellStyle name="Normal 5 3 2 2 6 4" xfId="35023" xr:uid="{00000000-0005-0000-0000-0000BE580000}"/>
    <cellStyle name="Normal 5 3 2 2 6 5" xfId="19790" xr:uid="{00000000-0005-0000-0000-0000BF580000}"/>
    <cellStyle name="Normal 5 3 2 2 7" xfId="11380" xr:uid="{00000000-0005-0000-0000-0000C0580000}"/>
    <cellStyle name="Normal 5 3 2 2 7 2" xfId="41711" xr:uid="{00000000-0005-0000-0000-0000C1580000}"/>
    <cellStyle name="Normal 5 3 2 2 7 3" xfId="26478" xr:uid="{00000000-0005-0000-0000-0000C2580000}"/>
    <cellStyle name="Normal 5 3 2 2 8" xfId="6359" xr:uid="{00000000-0005-0000-0000-0000C3580000}"/>
    <cellStyle name="Normal 5 3 2 2 8 2" xfId="36694" xr:uid="{00000000-0005-0000-0000-0000C4580000}"/>
    <cellStyle name="Normal 5 3 2 2 8 3" xfId="21461" xr:uid="{00000000-0005-0000-0000-0000C5580000}"/>
    <cellStyle name="Normal 5 3 2 2 9" xfId="31683" xr:uid="{00000000-0005-0000-0000-0000C6580000}"/>
    <cellStyle name="Normal 5 3 2 3" xfId="1386" xr:uid="{00000000-0005-0000-0000-0000C7580000}"/>
    <cellStyle name="Normal 5 3 2 3 2" xfId="1807" xr:uid="{00000000-0005-0000-0000-0000C8580000}"/>
    <cellStyle name="Normal 5 3 2 3 2 2" xfId="2646" xr:uid="{00000000-0005-0000-0000-0000C9580000}"/>
    <cellStyle name="Normal 5 3 2 3 2 2 2" xfId="4336" xr:uid="{00000000-0005-0000-0000-0000CA580000}"/>
    <cellStyle name="Normal 5 3 2 3 2 2 2 2" xfId="14409" xr:uid="{00000000-0005-0000-0000-0000CB580000}"/>
    <cellStyle name="Normal 5 3 2 3 2 2 2 2 2" xfId="44740" xr:uid="{00000000-0005-0000-0000-0000CC580000}"/>
    <cellStyle name="Normal 5 3 2 3 2 2 2 2 3" xfId="29507" xr:uid="{00000000-0005-0000-0000-0000CD580000}"/>
    <cellStyle name="Normal 5 3 2 3 2 2 2 3" xfId="9389" xr:uid="{00000000-0005-0000-0000-0000CE580000}"/>
    <cellStyle name="Normal 5 3 2 3 2 2 2 3 2" xfId="39723" xr:uid="{00000000-0005-0000-0000-0000CF580000}"/>
    <cellStyle name="Normal 5 3 2 3 2 2 2 3 3" xfId="24490" xr:uid="{00000000-0005-0000-0000-0000D0580000}"/>
    <cellStyle name="Normal 5 3 2 3 2 2 2 4" xfId="34710" xr:uid="{00000000-0005-0000-0000-0000D1580000}"/>
    <cellStyle name="Normal 5 3 2 3 2 2 2 5" xfId="19477" xr:uid="{00000000-0005-0000-0000-0000D2580000}"/>
    <cellStyle name="Normal 5 3 2 3 2 2 3" xfId="6028" xr:uid="{00000000-0005-0000-0000-0000D3580000}"/>
    <cellStyle name="Normal 5 3 2 3 2 2 3 2" xfId="16080" xr:uid="{00000000-0005-0000-0000-0000D4580000}"/>
    <cellStyle name="Normal 5 3 2 3 2 2 3 2 2" xfId="46411" xr:uid="{00000000-0005-0000-0000-0000D5580000}"/>
    <cellStyle name="Normal 5 3 2 3 2 2 3 2 3" xfId="31178" xr:uid="{00000000-0005-0000-0000-0000D6580000}"/>
    <cellStyle name="Normal 5 3 2 3 2 2 3 3" xfId="11060" xr:uid="{00000000-0005-0000-0000-0000D7580000}"/>
    <cellStyle name="Normal 5 3 2 3 2 2 3 3 2" xfId="41394" xr:uid="{00000000-0005-0000-0000-0000D8580000}"/>
    <cellStyle name="Normal 5 3 2 3 2 2 3 3 3" xfId="26161" xr:uid="{00000000-0005-0000-0000-0000D9580000}"/>
    <cellStyle name="Normal 5 3 2 3 2 2 3 4" xfId="36381" xr:uid="{00000000-0005-0000-0000-0000DA580000}"/>
    <cellStyle name="Normal 5 3 2 3 2 2 3 5" xfId="21148" xr:uid="{00000000-0005-0000-0000-0000DB580000}"/>
    <cellStyle name="Normal 5 3 2 3 2 2 4" xfId="12738" xr:uid="{00000000-0005-0000-0000-0000DC580000}"/>
    <cellStyle name="Normal 5 3 2 3 2 2 4 2" xfId="43069" xr:uid="{00000000-0005-0000-0000-0000DD580000}"/>
    <cellStyle name="Normal 5 3 2 3 2 2 4 3" xfId="27836" xr:uid="{00000000-0005-0000-0000-0000DE580000}"/>
    <cellStyle name="Normal 5 3 2 3 2 2 5" xfId="7717" xr:uid="{00000000-0005-0000-0000-0000DF580000}"/>
    <cellStyle name="Normal 5 3 2 3 2 2 5 2" xfId="38052" xr:uid="{00000000-0005-0000-0000-0000E0580000}"/>
    <cellStyle name="Normal 5 3 2 3 2 2 5 3" xfId="22819" xr:uid="{00000000-0005-0000-0000-0000E1580000}"/>
    <cellStyle name="Normal 5 3 2 3 2 2 6" xfId="33040" xr:uid="{00000000-0005-0000-0000-0000E2580000}"/>
    <cellStyle name="Normal 5 3 2 3 2 2 7" xfId="17806" xr:uid="{00000000-0005-0000-0000-0000E3580000}"/>
    <cellStyle name="Normal 5 3 2 3 2 3" xfId="3499" xr:uid="{00000000-0005-0000-0000-0000E4580000}"/>
    <cellStyle name="Normal 5 3 2 3 2 3 2" xfId="13573" xr:uid="{00000000-0005-0000-0000-0000E5580000}"/>
    <cellStyle name="Normal 5 3 2 3 2 3 2 2" xfId="43904" xr:uid="{00000000-0005-0000-0000-0000E6580000}"/>
    <cellStyle name="Normal 5 3 2 3 2 3 2 3" xfId="28671" xr:uid="{00000000-0005-0000-0000-0000E7580000}"/>
    <cellStyle name="Normal 5 3 2 3 2 3 3" xfId="8553" xr:uid="{00000000-0005-0000-0000-0000E8580000}"/>
    <cellStyle name="Normal 5 3 2 3 2 3 3 2" xfId="38887" xr:uid="{00000000-0005-0000-0000-0000E9580000}"/>
    <cellStyle name="Normal 5 3 2 3 2 3 3 3" xfId="23654" xr:uid="{00000000-0005-0000-0000-0000EA580000}"/>
    <cellStyle name="Normal 5 3 2 3 2 3 4" xfId="33874" xr:uid="{00000000-0005-0000-0000-0000EB580000}"/>
    <cellStyle name="Normal 5 3 2 3 2 3 5" xfId="18641" xr:uid="{00000000-0005-0000-0000-0000EC580000}"/>
    <cellStyle name="Normal 5 3 2 3 2 4" xfId="5192" xr:uid="{00000000-0005-0000-0000-0000ED580000}"/>
    <cellStyle name="Normal 5 3 2 3 2 4 2" xfId="15244" xr:uid="{00000000-0005-0000-0000-0000EE580000}"/>
    <cellStyle name="Normal 5 3 2 3 2 4 2 2" xfId="45575" xr:uid="{00000000-0005-0000-0000-0000EF580000}"/>
    <cellStyle name="Normal 5 3 2 3 2 4 2 3" xfId="30342" xr:uid="{00000000-0005-0000-0000-0000F0580000}"/>
    <cellStyle name="Normal 5 3 2 3 2 4 3" xfId="10224" xr:uid="{00000000-0005-0000-0000-0000F1580000}"/>
    <cellStyle name="Normal 5 3 2 3 2 4 3 2" xfId="40558" xr:uid="{00000000-0005-0000-0000-0000F2580000}"/>
    <cellStyle name="Normal 5 3 2 3 2 4 3 3" xfId="25325" xr:uid="{00000000-0005-0000-0000-0000F3580000}"/>
    <cellStyle name="Normal 5 3 2 3 2 4 4" xfId="35545" xr:uid="{00000000-0005-0000-0000-0000F4580000}"/>
    <cellStyle name="Normal 5 3 2 3 2 4 5" xfId="20312" xr:uid="{00000000-0005-0000-0000-0000F5580000}"/>
    <cellStyle name="Normal 5 3 2 3 2 5" xfId="11902" xr:uid="{00000000-0005-0000-0000-0000F6580000}"/>
    <cellStyle name="Normal 5 3 2 3 2 5 2" xfId="42233" xr:uid="{00000000-0005-0000-0000-0000F7580000}"/>
    <cellStyle name="Normal 5 3 2 3 2 5 3" xfId="27000" xr:uid="{00000000-0005-0000-0000-0000F8580000}"/>
    <cellStyle name="Normal 5 3 2 3 2 6" xfId="6881" xr:uid="{00000000-0005-0000-0000-0000F9580000}"/>
    <cellStyle name="Normal 5 3 2 3 2 6 2" xfId="37216" xr:uid="{00000000-0005-0000-0000-0000FA580000}"/>
    <cellStyle name="Normal 5 3 2 3 2 6 3" xfId="21983" xr:uid="{00000000-0005-0000-0000-0000FB580000}"/>
    <cellStyle name="Normal 5 3 2 3 2 7" xfId="32204" xr:uid="{00000000-0005-0000-0000-0000FC580000}"/>
    <cellStyle name="Normal 5 3 2 3 2 8" xfId="16970" xr:uid="{00000000-0005-0000-0000-0000FD580000}"/>
    <cellStyle name="Normal 5 3 2 3 3" xfId="2228" xr:uid="{00000000-0005-0000-0000-0000FE580000}"/>
    <cellStyle name="Normal 5 3 2 3 3 2" xfId="3918" xr:uid="{00000000-0005-0000-0000-0000FF580000}"/>
    <cellStyle name="Normal 5 3 2 3 3 2 2" xfId="13991" xr:uid="{00000000-0005-0000-0000-000000590000}"/>
    <cellStyle name="Normal 5 3 2 3 3 2 2 2" xfId="44322" xr:uid="{00000000-0005-0000-0000-000001590000}"/>
    <cellStyle name="Normal 5 3 2 3 3 2 2 3" xfId="29089" xr:uid="{00000000-0005-0000-0000-000002590000}"/>
    <cellStyle name="Normal 5 3 2 3 3 2 3" xfId="8971" xr:uid="{00000000-0005-0000-0000-000003590000}"/>
    <cellStyle name="Normal 5 3 2 3 3 2 3 2" xfId="39305" xr:uid="{00000000-0005-0000-0000-000004590000}"/>
    <cellStyle name="Normal 5 3 2 3 3 2 3 3" xfId="24072" xr:uid="{00000000-0005-0000-0000-000005590000}"/>
    <cellStyle name="Normal 5 3 2 3 3 2 4" xfId="34292" xr:uid="{00000000-0005-0000-0000-000006590000}"/>
    <cellStyle name="Normal 5 3 2 3 3 2 5" xfId="19059" xr:uid="{00000000-0005-0000-0000-000007590000}"/>
    <cellStyle name="Normal 5 3 2 3 3 3" xfId="5610" xr:uid="{00000000-0005-0000-0000-000008590000}"/>
    <cellStyle name="Normal 5 3 2 3 3 3 2" xfId="15662" xr:uid="{00000000-0005-0000-0000-000009590000}"/>
    <cellStyle name="Normal 5 3 2 3 3 3 2 2" xfId="45993" xr:uid="{00000000-0005-0000-0000-00000A590000}"/>
    <cellStyle name="Normal 5 3 2 3 3 3 2 3" xfId="30760" xr:uid="{00000000-0005-0000-0000-00000B590000}"/>
    <cellStyle name="Normal 5 3 2 3 3 3 3" xfId="10642" xr:uid="{00000000-0005-0000-0000-00000C590000}"/>
    <cellStyle name="Normal 5 3 2 3 3 3 3 2" xfId="40976" xr:uid="{00000000-0005-0000-0000-00000D590000}"/>
    <cellStyle name="Normal 5 3 2 3 3 3 3 3" xfId="25743" xr:uid="{00000000-0005-0000-0000-00000E590000}"/>
    <cellStyle name="Normal 5 3 2 3 3 3 4" xfId="35963" xr:uid="{00000000-0005-0000-0000-00000F590000}"/>
    <cellStyle name="Normal 5 3 2 3 3 3 5" xfId="20730" xr:uid="{00000000-0005-0000-0000-000010590000}"/>
    <cellStyle name="Normal 5 3 2 3 3 4" xfId="12320" xr:uid="{00000000-0005-0000-0000-000011590000}"/>
    <cellStyle name="Normal 5 3 2 3 3 4 2" xfId="42651" xr:uid="{00000000-0005-0000-0000-000012590000}"/>
    <cellStyle name="Normal 5 3 2 3 3 4 3" xfId="27418" xr:uid="{00000000-0005-0000-0000-000013590000}"/>
    <cellStyle name="Normal 5 3 2 3 3 5" xfId="7299" xr:uid="{00000000-0005-0000-0000-000014590000}"/>
    <cellStyle name="Normal 5 3 2 3 3 5 2" xfId="37634" xr:uid="{00000000-0005-0000-0000-000015590000}"/>
    <cellStyle name="Normal 5 3 2 3 3 5 3" xfId="22401" xr:uid="{00000000-0005-0000-0000-000016590000}"/>
    <cellStyle name="Normal 5 3 2 3 3 6" xfId="32622" xr:uid="{00000000-0005-0000-0000-000017590000}"/>
    <cellStyle name="Normal 5 3 2 3 3 7" xfId="17388" xr:uid="{00000000-0005-0000-0000-000018590000}"/>
    <cellStyle name="Normal 5 3 2 3 4" xfId="3081" xr:uid="{00000000-0005-0000-0000-000019590000}"/>
    <cellStyle name="Normal 5 3 2 3 4 2" xfId="13155" xr:uid="{00000000-0005-0000-0000-00001A590000}"/>
    <cellStyle name="Normal 5 3 2 3 4 2 2" xfId="43486" xr:uid="{00000000-0005-0000-0000-00001B590000}"/>
    <cellStyle name="Normal 5 3 2 3 4 2 3" xfId="28253" xr:uid="{00000000-0005-0000-0000-00001C590000}"/>
    <cellStyle name="Normal 5 3 2 3 4 3" xfId="8135" xr:uid="{00000000-0005-0000-0000-00001D590000}"/>
    <cellStyle name="Normal 5 3 2 3 4 3 2" xfId="38469" xr:uid="{00000000-0005-0000-0000-00001E590000}"/>
    <cellStyle name="Normal 5 3 2 3 4 3 3" xfId="23236" xr:uid="{00000000-0005-0000-0000-00001F590000}"/>
    <cellStyle name="Normal 5 3 2 3 4 4" xfId="33456" xr:uid="{00000000-0005-0000-0000-000020590000}"/>
    <cellStyle name="Normal 5 3 2 3 4 5" xfId="18223" xr:uid="{00000000-0005-0000-0000-000021590000}"/>
    <cellStyle name="Normal 5 3 2 3 5" xfId="4774" xr:uid="{00000000-0005-0000-0000-000022590000}"/>
    <cellStyle name="Normal 5 3 2 3 5 2" xfId="14826" xr:uid="{00000000-0005-0000-0000-000023590000}"/>
    <cellStyle name="Normal 5 3 2 3 5 2 2" xfId="45157" xr:uid="{00000000-0005-0000-0000-000024590000}"/>
    <cellStyle name="Normal 5 3 2 3 5 2 3" xfId="29924" xr:uid="{00000000-0005-0000-0000-000025590000}"/>
    <cellStyle name="Normal 5 3 2 3 5 3" xfId="9806" xr:uid="{00000000-0005-0000-0000-000026590000}"/>
    <cellStyle name="Normal 5 3 2 3 5 3 2" xfId="40140" xr:uid="{00000000-0005-0000-0000-000027590000}"/>
    <cellStyle name="Normal 5 3 2 3 5 3 3" xfId="24907" xr:uid="{00000000-0005-0000-0000-000028590000}"/>
    <cellStyle name="Normal 5 3 2 3 5 4" xfId="35127" xr:uid="{00000000-0005-0000-0000-000029590000}"/>
    <cellStyle name="Normal 5 3 2 3 5 5" xfId="19894" xr:uid="{00000000-0005-0000-0000-00002A590000}"/>
    <cellStyle name="Normal 5 3 2 3 6" xfId="11484" xr:uid="{00000000-0005-0000-0000-00002B590000}"/>
    <cellStyle name="Normal 5 3 2 3 6 2" xfId="41815" xr:uid="{00000000-0005-0000-0000-00002C590000}"/>
    <cellStyle name="Normal 5 3 2 3 6 3" xfId="26582" xr:uid="{00000000-0005-0000-0000-00002D590000}"/>
    <cellStyle name="Normal 5 3 2 3 7" xfId="6463" xr:uid="{00000000-0005-0000-0000-00002E590000}"/>
    <cellStyle name="Normal 5 3 2 3 7 2" xfId="36798" xr:uid="{00000000-0005-0000-0000-00002F590000}"/>
    <cellStyle name="Normal 5 3 2 3 7 3" xfId="21565" xr:uid="{00000000-0005-0000-0000-000030590000}"/>
    <cellStyle name="Normal 5 3 2 3 8" xfId="31786" xr:uid="{00000000-0005-0000-0000-000031590000}"/>
    <cellStyle name="Normal 5 3 2 3 9" xfId="16552" xr:uid="{00000000-0005-0000-0000-000032590000}"/>
    <cellStyle name="Normal 5 3 2 4" xfId="1599" xr:uid="{00000000-0005-0000-0000-000033590000}"/>
    <cellStyle name="Normal 5 3 2 4 2" xfId="2438" xr:uid="{00000000-0005-0000-0000-000034590000}"/>
    <cellStyle name="Normal 5 3 2 4 2 2" xfId="4128" xr:uid="{00000000-0005-0000-0000-000035590000}"/>
    <cellStyle name="Normal 5 3 2 4 2 2 2" xfId="14201" xr:uid="{00000000-0005-0000-0000-000036590000}"/>
    <cellStyle name="Normal 5 3 2 4 2 2 2 2" xfId="44532" xr:uid="{00000000-0005-0000-0000-000037590000}"/>
    <cellStyle name="Normal 5 3 2 4 2 2 2 3" xfId="29299" xr:uid="{00000000-0005-0000-0000-000038590000}"/>
    <cellStyle name="Normal 5 3 2 4 2 2 3" xfId="9181" xr:uid="{00000000-0005-0000-0000-000039590000}"/>
    <cellStyle name="Normal 5 3 2 4 2 2 3 2" xfId="39515" xr:uid="{00000000-0005-0000-0000-00003A590000}"/>
    <cellStyle name="Normal 5 3 2 4 2 2 3 3" xfId="24282" xr:uid="{00000000-0005-0000-0000-00003B590000}"/>
    <cellStyle name="Normal 5 3 2 4 2 2 4" xfId="34502" xr:uid="{00000000-0005-0000-0000-00003C590000}"/>
    <cellStyle name="Normal 5 3 2 4 2 2 5" xfId="19269" xr:uid="{00000000-0005-0000-0000-00003D590000}"/>
    <cellStyle name="Normal 5 3 2 4 2 3" xfId="5820" xr:uid="{00000000-0005-0000-0000-00003E590000}"/>
    <cellStyle name="Normal 5 3 2 4 2 3 2" xfId="15872" xr:uid="{00000000-0005-0000-0000-00003F590000}"/>
    <cellStyle name="Normal 5 3 2 4 2 3 2 2" xfId="46203" xr:uid="{00000000-0005-0000-0000-000040590000}"/>
    <cellStyle name="Normal 5 3 2 4 2 3 2 3" xfId="30970" xr:uid="{00000000-0005-0000-0000-000041590000}"/>
    <cellStyle name="Normal 5 3 2 4 2 3 3" xfId="10852" xr:uid="{00000000-0005-0000-0000-000042590000}"/>
    <cellStyle name="Normal 5 3 2 4 2 3 3 2" xfId="41186" xr:uid="{00000000-0005-0000-0000-000043590000}"/>
    <cellStyle name="Normal 5 3 2 4 2 3 3 3" xfId="25953" xr:uid="{00000000-0005-0000-0000-000044590000}"/>
    <cellStyle name="Normal 5 3 2 4 2 3 4" xfId="36173" xr:uid="{00000000-0005-0000-0000-000045590000}"/>
    <cellStyle name="Normal 5 3 2 4 2 3 5" xfId="20940" xr:uid="{00000000-0005-0000-0000-000046590000}"/>
    <cellStyle name="Normal 5 3 2 4 2 4" xfId="12530" xr:uid="{00000000-0005-0000-0000-000047590000}"/>
    <cellStyle name="Normal 5 3 2 4 2 4 2" xfId="42861" xr:uid="{00000000-0005-0000-0000-000048590000}"/>
    <cellStyle name="Normal 5 3 2 4 2 4 3" xfId="27628" xr:uid="{00000000-0005-0000-0000-000049590000}"/>
    <cellStyle name="Normal 5 3 2 4 2 5" xfId="7509" xr:uid="{00000000-0005-0000-0000-00004A590000}"/>
    <cellStyle name="Normal 5 3 2 4 2 5 2" xfId="37844" xr:uid="{00000000-0005-0000-0000-00004B590000}"/>
    <cellStyle name="Normal 5 3 2 4 2 5 3" xfId="22611" xr:uid="{00000000-0005-0000-0000-00004C590000}"/>
    <cellStyle name="Normal 5 3 2 4 2 6" xfId="32832" xr:uid="{00000000-0005-0000-0000-00004D590000}"/>
    <cellStyle name="Normal 5 3 2 4 2 7" xfId="17598" xr:uid="{00000000-0005-0000-0000-00004E590000}"/>
    <cellStyle name="Normal 5 3 2 4 3" xfId="3291" xr:uid="{00000000-0005-0000-0000-00004F590000}"/>
    <cellStyle name="Normal 5 3 2 4 3 2" xfId="13365" xr:uid="{00000000-0005-0000-0000-000050590000}"/>
    <cellStyle name="Normal 5 3 2 4 3 2 2" xfId="43696" xr:uid="{00000000-0005-0000-0000-000051590000}"/>
    <cellStyle name="Normal 5 3 2 4 3 2 3" xfId="28463" xr:uid="{00000000-0005-0000-0000-000052590000}"/>
    <cellStyle name="Normal 5 3 2 4 3 3" xfId="8345" xr:uid="{00000000-0005-0000-0000-000053590000}"/>
    <cellStyle name="Normal 5 3 2 4 3 3 2" xfId="38679" xr:uid="{00000000-0005-0000-0000-000054590000}"/>
    <cellStyle name="Normal 5 3 2 4 3 3 3" xfId="23446" xr:uid="{00000000-0005-0000-0000-000055590000}"/>
    <cellStyle name="Normal 5 3 2 4 3 4" xfId="33666" xr:uid="{00000000-0005-0000-0000-000056590000}"/>
    <cellStyle name="Normal 5 3 2 4 3 5" xfId="18433" xr:uid="{00000000-0005-0000-0000-000057590000}"/>
    <cellStyle name="Normal 5 3 2 4 4" xfId="4984" xr:uid="{00000000-0005-0000-0000-000058590000}"/>
    <cellStyle name="Normal 5 3 2 4 4 2" xfId="15036" xr:uid="{00000000-0005-0000-0000-000059590000}"/>
    <cellStyle name="Normal 5 3 2 4 4 2 2" xfId="45367" xr:uid="{00000000-0005-0000-0000-00005A590000}"/>
    <cellStyle name="Normal 5 3 2 4 4 2 3" xfId="30134" xr:uid="{00000000-0005-0000-0000-00005B590000}"/>
    <cellStyle name="Normal 5 3 2 4 4 3" xfId="10016" xr:uid="{00000000-0005-0000-0000-00005C590000}"/>
    <cellStyle name="Normal 5 3 2 4 4 3 2" xfId="40350" xr:uid="{00000000-0005-0000-0000-00005D590000}"/>
    <cellStyle name="Normal 5 3 2 4 4 3 3" xfId="25117" xr:uid="{00000000-0005-0000-0000-00005E590000}"/>
    <cellStyle name="Normal 5 3 2 4 4 4" xfId="35337" xr:uid="{00000000-0005-0000-0000-00005F590000}"/>
    <cellStyle name="Normal 5 3 2 4 4 5" xfId="20104" xr:uid="{00000000-0005-0000-0000-000060590000}"/>
    <cellStyle name="Normal 5 3 2 4 5" xfId="11694" xr:uid="{00000000-0005-0000-0000-000061590000}"/>
    <cellStyle name="Normal 5 3 2 4 5 2" xfId="42025" xr:uid="{00000000-0005-0000-0000-000062590000}"/>
    <cellStyle name="Normal 5 3 2 4 5 3" xfId="26792" xr:uid="{00000000-0005-0000-0000-000063590000}"/>
    <cellStyle name="Normal 5 3 2 4 6" xfId="6673" xr:uid="{00000000-0005-0000-0000-000064590000}"/>
    <cellStyle name="Normal 5 3 2 4 6 2" xfId="37008" xr:uid="{00000000-0005-0000-0000-000065590000}"/>
    <cellStyle name="Normal 5 3 2 4 6 3" xfId="21775" xr:uid="{00000000-0005-0000-0000-000066590000}"/>
    <cellStyle name="Normal 5 3 2 4 7" xfId="31996" xr:uid="{00000000-0005-0000-0000-000067590000}"/>
    <cellStyle name="Normal 5 3 2 4 8" xfId="16762" xr:uid="{00000000-0005-0000-0000-000068590000}"/>
    <cellStyle name="Normal 5 3 2 5" xfId="2020" xr:uid="{00000000-0005-0000-0000-000069590000}"/>
    <cellStyle name="Normal 5 3 2 5 2" xfId="3710" xr:uid="{00000000-0005-0000-0000-00006A590000}"/>
    <cellStyle name="Normal 5 3 2 5 2 2" xfId="13783" xr:uid="{00000000-0005-0000-0000-00006B590000}"/>
    <cellStyle name="Normal 5 3 2 5 2 2 2" xfId="44114" xr:uid="{00000000-0005-0000-0000-00006C590000}"/>
    <cellStyle name="Normal 5 3 2 5 2 2 3" xfId="28881" xr:uid="{00000000-0005-0000-0000-00006D590000}"/>
    <cellStyle name="Normal 5 3 2 5 2 3" xfId="8763" xr:uid="{00000000-0005-0000-0000-00006E590000}"/>
    <cellStyle name="Normal 5 3 2 5 2 3 2" xfId="39097" xr:uid="{00000000-0005-0000-0000-00006F590000}"/>
    <cellStyle name="Normal 5 3 2 5 2 3 3" xfId="23864" xr:uid="{00000000-0005-0000-0000-000070590000}"/>
    <cellStyle name="Normal 5 3 2 5 2 4" xfId="34084" xr:uid="{00000000-0005-0000-0000-000071590000}"/>
    <cellStyle name="Normal 5 3 2 5 2 5" xfId="18851" xr:uid="{00000000-0005-0000-0000-000072590000}"/>
    <cellStyle name="Normal 5 3 2 5 3" xfId="5402" xr:uid="{00000000-0005-0000-0000-000073590000}"/>
    <cellStyle name="Normal 5 3 2 5 3 2" xfId="15454" xr:uid="{00000000-0005-0000-0000-000074590000}"/>
    <cellStyle name="Normal 5 3 2 5 3 2 2" xfId="45785" xr:uid="{00000000-0005-0000-0000-000075590000}"/>
    <cellStyle name="Normal 5 3 2 5 3 2 3" xfId="30552" xr:uid="{00000000-0005-0000-0000-000076590000}"/>
    <cellStyle name="Normal 5 3 2 5 3 3" xfId="10434" xr:uid="{00000000-0005-0000-0000-000077590000}"/>
    <cellStyle name="Normal 5 3 2 5 3 3 2" xfId="40768" xr:uid="{00000000-0005-0000-0000-000078590000}"/>
    <cellStyle name="Normal 5 3 2 5 3 3 3" xfId="25535" xr:uid="{00000000-0005-0000-0000-000079590000}"/>
    <cellStyle name="Normal 5 3 2 5 3 4" xfId="35755" xr:uid="{00000000-0005-0000-0000-00007A590000}"/>
    <cellStyle name="Normal 5 3 2 5 3 5" xfId="20522" xr:uid="{00000000-0005-0000-0000-00007B590000}"/>
    <cellStyle name="Normal 5 3 2 5 4" xfId="12112" xr:uid="{00000000-0005-0000-0000-00007C590000}"/>
    <cellStyle name="Normal 5 3 2 5 4 2" xfId="42443" xr:uid="{00000000-0005-0000-0000-00007D590000}"/>
    <cellStyle name="Normal 5 3 2 5 4 3" xfId="27210" xr:uid="{00000000-0005-0000-0000-00007E590000}"/>
    <cellStyle name="Normal 5 3 2 5 5" xfId="7091" xr:uid="{00000000-0005-0000-0000-00007F590000}"/>
    <cellStyle name="Normal 5 3 2 5 5 2" xfId="37426" xr:uid="{00000000-0005-0000-0000-000080590000}"/>
    <cellStyle name="Normal 5 3 2 5 5 3" xfId="22193" xr:uid="{00000000-0005-0000-0000-000081590000}"/>
    <cellStyle name="Normal 5 3 2 5 6" xfId="32414" xr:uid="{00000000-0005-0000-0000-000082590000}"/>
    <cellStyle name="Normal 5 3 2 5 7" xfId="17180" xr:uid="{00000000-0005-0000-0000-000083590000}"/>
    <cellStyle name="Normal 5 3 2 6" xfId="2873" xr:uid="{00000000-0005-0000-0000-000084590000}"/>
    <cellStyle name="Normal 5 3 2 6 2" xfId="12947" xr:uid="{00000000-0005-0000-0000-000085590000}"/>
    <cellStyle name="Normal 5 3 2 6 2 2" xfId="43278" xr:uid="{00000000-0005-0000-0000-000086590000}"/>
    <cellStyle name="Normal 5 3 2 6 2 3" xfId="28045" xr:uid="{00000000-0005-0000-0000-000087590000}"/>
    <cellStyle name="Normal 5 3 2 6 3" xfId="7927" xr:uid="{00000000-0005-0000-0000-000088590000}"/>
    <cellStyle name="Normal 5 3 2 6 3 2" xfId="38261" xr:uid="{00000000-0005-0000-0000-000089590000}"/>
    <cellStyle name="Normal 5 3 2 6 3 3" xfId="23028" xr:uid="{00000000-0005-0000-0000-00008A590000}"/>
    <cellStyle name="Normal 5 3 2 6 4" xfId="33248" xr:uid="{00000000-0005-0000-0000-00008B590000}"/>
    <cellStyle name="Normal 5 3 2 6 5" xfId="18015" xr:uid="{00000000-0005-0000-0000-00008C590000}"/>
    <cellStyle name="Normal 5 3 2 7" xfId="4566" xr:uid="{00000000-0005-0000-0000-00008D590000}"/>
    <cellStyle name="Normal 5 3 2 7 2" xfId="14618" xr:uid="{00000000-0005-0000-0000-00008E590000}"/>
    <cellStyle name="Normal 5 3 2 7 2 2" xfId="44949" xr:uid="{00000000-0005-0000-0000-00008F590000}"/>
    <cellStyle name="Normal 5 3 2 7 2 3" xfId="29716" xr:uid="{00000000-0005-0000-0000-000090590000}"/>
    <cellStyle name="Normal 5 3 2 7 3" xfId="9598" xr:uid="{00000000-0005-0000-0000-000091590000}"/>
    <cellStyle name="Normal 5 3 2 7 3 2" xfId="39932" xr:uid="{00000000-0005-0000-0000-000092590000}"/>
    <cellStyle name="Normal 5 3 2 7 3 3" xfId="24699" xr:uid="{00000000-0005-0000-0000-000093590000}"/>
    <cellStyle name="Normal 5 3 2 7 4" xfId="34919" xr:uid="{00000000-0005-0000-0000-000094590000}"/>
    <cellStyle name="Normal 5 3 2 7 5" xfId="19686" xr:uid="{00000000-0005-0000-0000-000095590000}"/>
    <cellStyle name="Normal 5 3 2 8" xfId="11276" xr:uid="{00000000-0005-0000-0000-000096590000}"/>
    <cellStyle name="Normal 5 3 2 8 2" xfId="41607" xr:uid="{00000000-0005-0000-0000-000097590000}"/>
    <cellStyle name="Normal 5 3 2 8 3" xfId="26374" xr:uid="{00000000-0005-0000-0000-000098590000}"/>
    <cellStyle name="Normal 5 3 2 9" xfId="6255" xr:uid="{00000000-0005-0000-0000-000099590000}"/>
    <cellStyle name="Normal 5 3 2 9 2" xfId="36590" xr:uid="{00000000-0005-0000-0000-00009A590000}"/>
    <cellStyle name="Normal 5 3 2 9 3" xfId="21357" xr:uid="{00000000-0005-0000-0000-00009B590000}"/>
    <cellStyle name="Normal 5 3 3" xfId="1219" xr:uid="{00000000-0005-0000-0000-00009C590000}"/>
    <cellStyle name="Normal 5 3 3 10" xfId="16396" xr:uid="{00000000-0005-0000-0000-00009D590000}"/>
    <cellStyle name="Normal 5 3 3 2" xfId="1438" xr:uid="{00000000-0005-0000-0000-00009E590000}"/>
    <cellStyle name="Normal 5 3 3 2 2" xfId="1859" xr:uid="{00000000-0005-0000-0000-00009F590000}"/>
    <cellStyle name="Normal 5 3 3 2 2 2" xfId="2698" xr:uid="{00000000-0005-0000-0000-0000A0590000}"/>
    <cellStyle name="Normal 5 3 3 2 2 2 2" xfId="4388" xr:uid="{00000000-0005-0000-0000-0000A1590000}"/>
    <cellStyle name="Normal 5 3 3 2 2 2 2 2" xfId="14461" xr:uid="{00000000-0005-0000-0000-0000A2590000}"/>
    <cellStyle name="Normal 5 3 3 2 2 2 2 2 2" xfId="44792" xr:uid="{00000000-0005-0000-0000-0000A3590000}"/>
    <cellStyle name="Normal 5 3 3 2 2 2 2 2 3" xfId="29559" xr:uid="{00000000-0005-0000-0000-0000A4590000}"/>
    <cellStyle name="Normal 5 3 3 2 2 2 2 3" xfId="9441" xr:uid="{00000000-0005-0000-0000-0000A5590000}"/>
    <cellStyle name="Normal 5 3 3 2 2 2 2 3 2" xfId="39775" xr:uid="{00000000-0005-0000-0000-0000A6590000}"/>
    <cellStyle name="Normal 5 3 3 2 2 2 2 3 3" xfId="24542" xr:uid="{00000000-0005-0000-0000-0000A7590000}"/>
    <cellStyle name="Normal 5 3 3 2 2 2 2 4" xfId="34762" xr:uid="{00000000-0005-0000-0000-0000A8590000}"/>
    <cellStyle name="Normal 5 3 3 2 2 2 2 5" xfId="19529" xr:uid="{00000000-0005-0000-0000-0000A9590000}"/>
    <cellStyle name="Normal 5 3 3 2 2 2 3" xfId="6080" xr:uid="{00000000-0005-0000-0000-0000AA590000}"/>
    <cellStyle name="Normal 5 3 3 2 2 2 3 2" xfId="16132" xr:uid="{00000000-0005-0000-0000-0000AB590000}"/>
    <cellStyle name="Normal 5 3 3 2 2 2 3 2 2" xfId="46463" xr:uid="{00000000-0005-0000-0000-0000AC590000}"/>
    <cellStyle name="Normal 5 3 3 2 2 2 3 2 3" xfId="31230" xr:uid="{00000000-0005-0000-0000-0000AD590000}"/>
    <cellStyle name="Normal 5 3 3 2 2 2 3 3" xfId="11112" xr:uid="{00000000-0005-0000-0000-0000AE590000}"/>
    <cellStyle name="Normal 5 3 3 2 2 2 3 3 2" xfId="41446" xr:uid="{00000000-0005-0000-0000-0000AF590000}"/>
    <cellStyle name="Normal 5 3 3 2 2 2 3 3 3" xfId="26213" xr:uid="{00000000-0005-0000-0000-0000B0590000}"/>
    <cellStyle name="Normal 5 3 3 2 2 2 3 4" xfId="36433" xr:uid="{00000000-0005-0000-0000-0000B1590000}"/>
    <cellStyle name="Normal 5 3 3 2 2 2 3 5" xfId="21200" xr:uid="{00000000-0005-0000-0000-0000B2590000}"/>
    <cellStyle name="Normal 5 3 3 2 2 2 4" xfId="12790" xr:uid="{00000000-0005-0000-0000-0000B3590000}"/>
    <cellStyle name="Normal 5 3 3 2 2 2 4 2" xfId="43121" xr:uid="{00000000-0005-0000-0000-0000B4590000}"/>
    <cellStyle name="Normal 5 3 3 2 2 2 4 3" xfId="27888" xr:uid="{00000000-0005-0000-0000-0000B5590000}"/>
    <cellStyle name="Normal 5 3 3 2 2 2 5" xfId="7769" xr:uid="{00000000-0005-0000-0000-0000B6590000}"/>
    <cellStyle name="Normal 5 3 3 2 2 2 5 2" xfId="38104" xr:uid="{00000000-0005-0000-0000-0000B7590000}"/>
    <cellStyle name="Normal 5 3 3 2 2 2 5 3" xfId="22871" xr:uid="{00000000-0005-0000-0000-0000B8590000}"/>
    <cellStyle name="Normal 5 3 3 2 2 2 6" xfId="33092" xr:uid="{00000000-0005-0000-0000-0000B9590000}"/>
    <cellStyle name="Normal 5 3 3 2 2 2 7" xfId="17858" xr:uid="{00000000-0005-0000-0000-0000BA590000}"/>
    <cellStyle name="Normal 5 3 3 2 2 3" xfId="3551" xr:uid="{00000000-0005-0000-0000-0000BB590000}"/>
    <cellStyle name="Normal 5 3 3 2 2 3 2" xfId="13625" xr:uid="{00000000-0005-0000-0000-0000BC590000}"/>
    <cellStyle name="Normal 5 3 3 2 2 3 2 2" xfId="43956" xr:uid="{00000000-0005-0000-0000-0000BD590000}"/>
    <cellStyle name="Normal 5 3 3 2 2 3 2 3" xfId="28723" xr:uid="{00000000-0005-0000-0000-0000BE590000}"/>
    <cellStyle name="Normal 5 3 3 2 2 3 3" xfId="8605" xr:uid="{00000000-0005-0000-0000-0000BF590000}"/>
    <cellStyle name="Normal 5 3 3 2 2 3 3 2" xfId="38939" xr:uid="{00000000-0005-0000-0000-0000C0590000}"/>
    <cellStyle name="Normal 5 3 3 2 2 3 3 3" xfId="23706" xr:uid="{00000000-0005-0000-0000-0000C1590000}"/>
    <cellStyle name="Normal 5 3 3 2 2 3 4" xfId="33926" xr:uid="{00000000-0005-0000-0000-0000C2590000}"/>
    <cellStyle name="Normal 5 3 3 2 2 3 5" xfId="18693" xr:uid="{00000000-0005-0000-0000-0000C3590000}"/>
    <cellStyle name="Normal 5 3 3 2 2 4" xfId="5244" xr:uid="{00000000-0005-0000-0000-0000C4590000}"/>
    <cellStyle name="Normal 5 3 3 2 2 4 2" xfId="15296" xr:uid="{00000000-0005-0000-0000-0000C5590000}"/>
    <cellStyle name="Normal 5 3 3 2 2 4 2 2" xfId="45627" xr:uid="{00000000-0005-0000-0000-0000C6590000}"/>
    <cellStyle name="Normal 5 3 3 2 2 4 2 3" xfId="30394" xr:uid="{00000000-0005-0000-0000-0000C7590000}"/>
    <cellStyle name="Normal 5 3 3 2 2 4 3" xfId="10276" xr:uid="{00000000-0005-0000-0000-0000C8590000}"/>
    <cellStyle name="Normal 5 3 3 2 2 4 3 2" xfId="40610" xr:uid="{00000000-0005-0000-0000-0000C9590000}"/>
    <cellStyle name="Normal 5 3 3 2 2 4 3 3" xfId="25377" xr:uid="{00000000-0005-0000-0000-0000CA590000}"/>
    <cellStyle name="Normal 5 3 3 2 2 4 4" xfId="35597" xr:uid="{00000000-0005-0000-0000-0000CB590000}"/>
    <cellStyle name="Normal 5 3 3 2 2 4 5" xfId="20364" xr:uid="{00000000-0005-0000-0000-0000CC590000}"/>
    <cellStyle name="Normal 5 3 3 2 2 5" xfId="11954" xr:uid="{00000000-0005-0000-0000-0000CD590000}"/>
    <cellStyle name="Normal 5 3 3 2 2 5 2" xfId="42285" xr:uid="{00000000-0005-0000-0000-0000CE590000}"/>
    <cellStyle name="Normal 5 3 3 2 2 5 3" xfId="27052" xr:uid="{00000000-0005-0000-0000-0000CF590000}"/>
    <cellStyle name="Normal 5 3 3 2 2 6" xfId="6933" xr:uid="{00000000-0005-0000-0000-0000D0590000}"/>
    <cellStyle name="Normal 5 3 3 2 2 6 2" xfId="37268" xr:uid="{00000000-0005-0000-0000-0000D1590000}"/>
    <cellStyle name="Normal 5 3 3 2 2 6 3" xfId="22035" xr:uid="{00000000-0005-0000-0000-0000D2590000}"/>
    <cellStyle name="Normal 5 3 3 2 2 7" xfId="32256" xr:uid="{00000000-0005-0000-0000-0000D3590000}"/>
    <cellStyle name="Normal 5 3 3 2 2 8" xfId="17022" xr:uid="{00000000-0005-0000-0000-0000D4590000}"/>
    <cellStyle name="Normal 5 3 3 2 3" xfId="2280" xr:uid="{00000000-0005-0000-0000-0000D5590000}"/>
    <cellStyle name="Normal 5 3 3 2 3 2" xfId="3970" xr:uid="{00000000-0005-0000-0000-0000D6590000}"/>
    <cellStyle name="Normal 5 3 3 2 3 2 2" xfId="14043" xr:uid="{00000000-0005-0000-0000-0000D7590000}"/>
    <cellStyle name="Normal 5 3 3 2 3 2 2 2" xfId="44374" xr:uid="{00000000-0005-0000-0000-0000D8590000}"/>
    <cellStyle name="Normal 5 3 3 2 3 2 2 3" xfId="29141" xr:uid="{00000000-0005-0000-0000-0000D9590000}"/>
    <cellStyle name="Normal 5 3 3 2 3 2 3" xfId="9023" xr:uid="{00000000-0005-0000-0000-0000DA590000}"/>
    <cellStyle name="Normal 5 3 3 2 3 2 3 2" xfId="39357" xr:uid="{00000000-0005-0000-0000-0000DB590000}"/>
    <cellStyle name="Normal 5 3 3 2 3 2 3 3" xfId="24124" xr:uid="{00000000-0005-0000-0000-0000DC590000}"/>
    <cellStyle name="Normal 5 3 3 2 3 2 4" xfId="34344" xr:uid="{00000000-0005-0000-0000-0000DD590000}"/>
    <cellStyle name="Normal 5 3 3 2 3 2 5" xfId="19111" xr:uid="{00000000-0005-0000-0000-0000DE590000}"/>
    <cellStyle name="Normal 5 3 3 2 3 3" xfId="5662" xr:uid="{00000000-0005-0000-0000-0000DF590000}"/>
    <cellStyle name="Normal 5 3 3 2 3 3 2" xfId="15714" xr:uid="{00000000-0005-0000-0000-0000E0590000}"/>
    <cellStyle name="Normal 5 3 3 2 3 3 2 2" xfId="46045" xr:uid="{00000000-0005-0000-0000-0000E1590000}"/>
    <cellStyle name="Normal 5 3 3 2 3 3 2 3" xfId="30812" xr:uid="{00000000-0005-0000-0000-0000E2590000}"/>
    <cellStyle name="Normal 5 3 3 2 3 3 3" xfId="10694" xr:uid="{00000000-0005-0000-0000-0000E3590000}"/>
    <cellStyle name="Normal 5 3 3 2 3 3 3 2" xfId="41028" xr:uid="{00000000-0005-0000-0000-0000E4590000}"/>
    <cellStyle name="Normal 5 3 3 2 3 3 3 3" xfId="25795" xr:uid="{00000000-0005-0000-0000-0000E5590000}"/>
    <cellStyle name="Normal 5 3 3 2 3 3 4" xfId="36015" xr:uid="{00000000-0005-0000-0000-0000E6590000}"/>
    <cellStyle name="Normal 5 3 3 2 3 3 5" xfId="20782" xr:uid="{00000000-0005-0000-0000-0000E7590000}"/>
    <cellStyle name="Normal 5 3 3 2 3 4" xfId="12372" xr:uid="{00000000-0005-0000-0000-0000E8590000}"/>
    <cellStyle name="Normal 5 3 3 2 3 4 2" xfId="42703" xr:uid="{00000000-0005-0000-0000-0000E9590000}"/>
    <cellStyle name="Normal 5 3 3 2 3 4 3" xfId="27470" xr:uid="{00000000-0005-0000-0000-0000EA590000}"/>
    <cellStyle name="Normal 5 3 3 2 3 5" xfId="7351" xr:uid="{00000000-0005-0000-0000-0000EB590000}"/>
    <cellStyle name="Normal 5 3 3 2 3 5 2" xfId="37686" xr:uid="{00000000-0005-0000-0000-0000EC590000}"/>
    <cellStyle name="Normal 5 3 3 2 3 5 3" xfId="22453" xr:uid="{00000000-0005-0000-0000-0000ED590000}"/>
    <cellStyle name="Normal 5 3 3 2 3 6" xfId="32674" xr:uid="{00000000-0005-0000-0000-0000EE590000}"/>
    <cellStyle name="Normal 5 3 3 2 3 7" xfId="17440" xr:uid="{00000000-0005-0000-0000-0000EF590000}"/>
    <cellStyle name="Normal 5 3 3 2 4" xfId="3133" xr:uid="{00000000-0005-0000-0000-0000F0590000}"/>
    <cellStyle name="Normal 5 3 3 2 4 2" xfId="13207" xr:uid="{00000000-0005-0000-0000-0000F1590000}"/>
    <cellStyle name="Normal 5 3 3 2 4 2 2" xfId="43538" xr:uid="{00000000-0005-0000-0000-0000F2590000}"/>
    <cellStyle name="Normal 5 3 3 2 4 2 3" xfId="28305" xr:uid="{00000000-0005-0000-0000-0000F3590000}"/>
    <cellStyle name="Normal 5 3 3 2 4 3" xfId="8187" xr:uid="{00000000-0005-0000-0000-0000F4590000}"/>
    <cellStyle name="Normal 5 3 3 2 4 3 2" xfId="38521" xr:uid="{00000000-0005-0000-0000-0000F5590000}"/>
    <cellStyle name="Normal 5 3 3 2 4 3 3" xfId="23288" xr:uid="{00000000-0005-0000-0000-0000F6590000}"/>
    <cellStyle name="Normal 5 3 3 2 4 4" xfId="33508" xr:uid="{00000000-0005-0000-0000-0000F7590000}"/>
    <cellStyle name="Normal 5 3 3 2 4 5" xfId="18275" xr:uid="{00000000-0005-0000-0000-0000F8590000}"/>
    <cellStyle name="Normal 5 3 3 2 5" xfId="4826" xr:uid="{00000000-0005-0000-0000-0000F9590000}"/>
    <cellStyle name="Normal 5 3 3 2 5 2" xfId="14878" xr:uid="{00000000-0005-0000-0000-0000FA590000}"/>
    <cellStyle name="Normal 5 3 3 2 5 2 2" xfId="45209" xr:uid="{00000000-0005-0000-0000-0000FB590000}"/>
    <cellStyle name="Normal 5 3 3 2 5 2 3" xfId="29976" xr:uid="{00000000-0005-0000-0000-0000FC590000}"/>
    <cellStyle name="Normal 5 3 3 2 5 3" xfId="9858" xr:uid="{00000000-0005-0000-0000-0000FD590000}"/>
    <cellStyle name="Normal 5 3 3 2 5 3 2" xfId="40192" xr:uid="{00000000-0005-0000-0000-0000FE590000}"/>
    <cellStyle name="Normal 5 3 3 2 5 3 3" xfId="24959" xr:uid="{00000000-0005-0000-0000-0000FF590000}"/>
    <cellStyle name="Normal 5 3 3 2 5 4" xfId="35179" xr:uid="{00000000-0005-0000-0000-0000005A0000}"/>
    <cellStyle name="Normal 5 3 3 2 5 5" xfId="19946" xr:uid="{00000000-0005-0000-0000-0000015A0000}"/>
    <cellStyle name="Normal 5 3 3 2 6" xfId="11536" xr:uid="{00000000-0005-0000-0000-0000025A0000}"/>
    <cellStyle name="Normal 5 3 3 2 6 2" xfId="41867" xr:uid="{00000000-0005-0000-0000-0000035A0000}"/>
    <cellStyle name="Normal 5 3 3 2 6 3" xfId="26634" xr:uid="{00000000-0005-0000-0000-0000045A0000}"/>
    <cellStyle name="Normal 5 3 3 2 7" xfId="6515" xr:uid="{00000000-0005-0000-0000-0000055A0000}"/>
    <cellStyle name="Normal 5 3 3 2 7 2" xfId="36850" xr:uid="{00000000-0005-0000-0000-0000065A0000}"/>
    <cellStyle name="Normal 5 3 3 2 7 3" xfId="21617" xr:uid="{00000000-0005-0000-0000-0000075A0000}"/>
    <cellStyle name="Normal 5 3 3 2 8" xfId="31838" xr:uid="{00000000-0005-0000-0000-0000085A0000}"/>
    <cellStyle name="Normal 5 3 3 2 9" xfId="16604" xr:uid="{00000000-0005-0000-0000-0000095A0000}"/>
    <cellStyle name="Normal 5 3 3 3" xfId="1651" xr:uid="{00000000-0005-0000-0000-00000A5A0000}"/>
    <cellStyle name="Normal 5 3 3 3 2" xfId="2490" xr:uid="{00000000-0005-0000-0000-00000B5A0000}"/>
    <cellStyle name="Normal 5 3 3 3 2 2" xfId="4180" xr:uid="{00000000-0005-0000-0000-00000C5A0000}"/>
    <cellStyle name="Normal 5 3 3 3 2 2 2" xfId="14253" xr:uid="{00000000-0005-0000-0000-00000D5A0000}"/>
    <cellStyle name="Normal 5 3 3 3 2 2 2 2" xfId="44584" xr:uid="{00000000-0005-0000-0000-00000E5A0000}"/>
    <cellStyle name="Normal 5 3 3 3 2 2 2 3" xfId="29351" xr:uid="{00000000-0005-0000-0000-00000F5A0000}"/>
    <cellStyle name="Normal 5 3 3 3 2 2 3" xfId="9233" xr:uid="{00000000-0005-0000-0000-0000105A0000}"/>
    <cellStyle name="Normal 5 3 3 3 2 2 3 2" xfId="39567" xr:uid="{00000000-0005-0000-0000-0000115A0000}"/>
    <cellStyle name="Normal 5 3 3 3 2 2 3 3" xfId="24334" xr:uid="{00000000-0005-0000-0000-0000125A0000}"/>
    <cellStyle name="Normal 5 3 3 3 2 2 4" xfId="34554" xr:uid="{00000000-0005-0000-0000-0000135A0000}"/>
    <cellStyle name="Normal 5 3 3 3 2 2 5" xfId="19321" xr:uid="{00000000-0005-0000-0000-0000145A0000}"/>
    <cellStyle name="Normal 5 3 3 3 2 3" xfId="5872" xr:uid="{00000000-0005-0000-0000-0000155A0000}"/>
    <cellStyle name="Normal 5 3 3 3 2 3 2" xfId="15924" xr:uid="{00000000-0005-0000-0000-0000165A0000}"/>
    <cellStyle name="Normal 5 3 3 3 2 3 2 2" xfId="46255" xr:uid="{00000000-0005-0000-0000-0000175A0000}"/>
    <cellStyle name="Normal 5 3 3 3 2 3 2 3" xfId="31022" xr:uid="{00000000-0005-0000-0000-0000185A0000}"/>
    <cellStyle name="Normal 5 3 3 3 2 3 3" xfId="10904" xr:uid="{00000000-0005-0000-0000-0000195A0000}"/>
    <cellStyle name="Normal 5 3 3 3 2 3 3 2" xfId="41238" xr:uid="{00000000-0005-0000-0000-00001A5A0000}"/>
    <cellStyle name="Normal 5 3 3 3 2 3 3 3" xfId="26005" xr:uid="{00000000-0005-0000-0000-00001B5A0000}"/>
    <cellStyle name="Normal 5 3 3 3 2 3 4" xfId="36225" xr:uid="{00000000-0005-0000-0000-00001C5A0000}"/>
    <cellStyle name="Normal 5 3 3 3 2 3 5" xfId="20992" xr:uid="{00000000-0005-0000-0000-00001D5A0000}"/>
    <cellStyle name="Normal 5 3 3 3 2 4" xfId="12582" xr:uid="{00000000-0005-0000-0000-00001E5A0000}"/>
    <cellStyle name="Normal 5 3 3 3 2 4 2" xfId="42913" xr:uid="{00000000-0005-0000-0000-00001F5A0000}"/>
    <cellStyle name="Normal 5 3 3 3 2 4 3" xfId="27680" xr:uid="{00000000-0005-0000-0000-0000205A0000}"/>
    <cellStyle name="Normal 5 3 3 3 2 5" xfId="7561" xr:uid="{00000000-0005-0000-0000-0000215A0000}"/>
    <cellStyle name="Normal 5 3 3 3 2 5 2" xfId="37896" xr:uid="{00000000-0005-0000-0000-0000225A0000}"/>
    <cellStyle name="Normal 5 3 3 3 2 5 3" xfId="22663" xr:uid="{00000000-0005-0000-0000-0000235A0000}"/>
    <cellStyle name="Normal 5 3 3 3 2 6" xfId="32884" xr:uid="{00000000-0005-0000-0000-0000245A0000}"/>
    <cellStyle name="Normal 5 3 3 3 2 7" xfId="17650" xr:uid="{00000000-0005-0000-0000-0000255A0000}"/>
    <cellStyle name="Normal 5 3 3 3 3" xfId="3343" xr:uid="{00000000-0005-0000-0000-0000265A0000}"/>
    <cellStyle name="Normal 5 3 3 3 3 2" xfId="13417" xr:uid="{00000000-0005-0000-0000-0000275A0000}"/>
    <cellStyle name="Normal 5 3 3 3 3 2 2" xfId="43748" xr:uid="{00000000-0005-0000-0000-0000285A0000}"/>
    <cellStyle name="Normal 5 3 3 3 3 2 3" xfId="28515" xr:uid="{00000000-0005-0000-0000-0000295A0000}"/>
    <cellStyle name="Normal 5 3 3 3 3 3" xfId="8397" xr:uid="{00000000-0005-0000-0000-00002A5A0000}"/>
    <cellStyle name="Normal 5 3 3 3 3 3 2" xfId="38731" xr:uid="{00000000-0005-0000-0000-00002B5A0000}"/>
    <cellStyle name="Normal 5 3 3 3 3 3 3" xfId="23498" xr:uid="{00000000-0005-0000-0000-00002C5A0000}"/>
    <cellStyle name="Normal 5 3 3 3 3 4" xfId="33718" xr:uid="{00000000-0005-0000-0000-00002D5A0000}"/>
    <cellStyle name="Normal 5 3 3 3 3 5" xfId="18485" xr:uid="{00000000-0005-0000-0000-00002E5A0000}"/>
    <cellStyle name="Normal 5 3 3 3 4" xfId="5036" xr:uid="{00000000-0005-0000-0000-00002F5A0000}"/>
    <cellStyle name="Normal 5 3 3 3 4 2" xfId="15088" xr:uid="{00000000-0005-0000-0000-0000305A0000}"/>
    <cellStyle name="Normal 5 3 3 3 4 2 2" xfId="45419" xr:uid="{00000000-0005-0000-0000-0000315A0000}"/>
    <cellStyle name="Normal 5 3 3 3 4 2 3" xfId="30186" xr:uid="{00000000-0005-0000-0000-0000325A0000}"/>
    <cellStyle name="Normal 5 3 3 3 4 3" xfId="10068" xr:uid="{00000000-0005-0000-0000-0000335A0000}"/>
    <cellStyle name="Normal 5 3 3 3 4 3 2" xfId="40402" xr:uid="{00000000-0005-0000-0000-0000345A0000}"/>
    <cellStyle name="Normal 5 3 3 3 4 3 3" xfId="25169" xr:uid="{00000000-0005-0000-0000-0000355A0000}"/>
    <cellStyle name="Normal 5 3 3 3 4 4" xfId="35389" xr:uid="{00000000-0005-0000-0000-0000365A0000}"/>
    <cellStyle name="Normal 5 3 3 3 4 5" xfId="20156" xr:uid="{00000000-0005-0000-0000-0000375A0000}"/>
    <cellStyle name="Normal 5 3 3 3 5" xfId="11746" xr:uid="{00000000-0005-0000-0000-0000385A0000}"/>
    <cellStyle name="Normal 5 3 3 3 5 2" xfId="42077" xr:uid="{00000000-0005-0000-0000-0000395A0000}"/>
    <cellStyle name="Normal 5 3 3 3 5 3" xfId="26844" xr:uid="{00000000-0005-0000-0000-00003A5A0000}"/>
    <cellStyle name="Normal 5 3 3 3 6" xfId="6725" xr:uid="{00000000-0005-0000-0000-00003B5A0000}"/>
    <cellStyle name="Normal 5 3 3 3 6 2" xfId="37060" xr:uid="{00000000-0005-0000-0000-00003C5A0000}"/>
    <cellStyle name="Normal 5 3 3 3 6 3" xfId="21827" xr:uid="{00000000-0005-0000-0000-00003D5A0000}"/>
    <cellStyle name="Normal 5 3 3 3 7" xfId="32048" xr:uid="{00000000-0005-0000-0000-00003E5A0000}"/>
    <cellStyle name="Normal 5 3 3 3 8" xfId="16814" xr:uid="{00000000-0005-0000-0000-00003F5A0000}"/>
    <cellStyle name="Normal 5 3 3 4" xfId="2072" xr:uid="{00000000-0005-0000-0000-0000405A0000}"/>
    <cellStyle name="Normal 5 3 3 4 2" xfId="3762" xr:uid="{00000000-0005-0000-0000-0000415A0000}"/>
    <cellStyle name="Normal 5 3 3 4 2 2" xfId="13835" xr:uid="{00000000-0005-0000-0000-0000425A0000}"/>
    <cellStyle name="Normal 5 3 3 4 2 2 2" xfId="44166" xr:uid="{00000000-0005-0000-0000-0000435A0000}"/>
    <cellStyle name="Normal 5 3 3 4 2 2 3" xfId="28933" xr:uid="{00000000-0005-0000-0000-0000445A0000}"/>
    <cellStyle name="Normal 5 3 3 4 2 3" xfId="8815" xr:uid="{00000000-0005-0000-0000-0000455A0000}"/>
    <cellStyle name="Normal 5 3 3 4 2 3 2" xfId="39149" xr:uid="{00000000-0005-0000-0000-0000465A0000}"/>
    <cellStyle name="Normal 5 3 3 4 2 3 3" xfId="23916" xr:uid="{00000000-0005-0000-0000-0000475A0000}"/>
    <cellStyle name="Normal 5 3 3 4 2 4" xfId="34136" xr:uid="{00000000-0005-0000-0000-0000485A0000}"/>
    <cellStyle name="Normal 5 3 3 4 2 5" xfId="18903" xr:uid="{00000000-0005-0000-0000-0000495A0000}"/>
    <cellStyle name="Normal 5 3 3 4 3" xfId="5454" xr:uid="{00000000-0005-0000-0000-00004A5A0000}"/>
    <cellStyle name="Normal 5 3 3 4 3 2" xfId="15506" xr:uid="{00000000-0005-0000-0000-00004B5A0000}"/>
    <cellStyle name="Normal 5 3 3 4 3 2 2" xfId="45837" xr:uid="{00000000-0005-0000-0000-00004C5A0000}"/>
    <cellStyle name="Normal 5 3 3 4 3 2 3" xfId="30604" xr:uid="{00000000-0005-0000-0000-00004D5A0000}"/>
    <cellStyle name="Normal 5 3 3 4 3 3" xfId="10486" xr:uid="{00000000-0005-0000-0000-00004E5A0000}"/>
    <cellStyle name="Normal 5 3 3 4 3 3 2" xfId="40820" xr:uid="{00000000-0005-0000-0000-00004F5A0000}"/>
    <cellStyle name="Normal 5 3 3 4 3 3 3" xfId="25587" xr:uid="{00000000-0005-0000-0000-0000505A0000}"/>
    <cellStyle name="Normal 5 3 3 4 3 4" xfId="35807" xr:uid="{00000000-0005-0000-0000-0000515A0000}"/>
    <cellStyle name="Normal 5 3 3 4 3 5" xfId="20574" xr:uid="{00000000-0005-0000-0000-0000525A0000}"/>
    <cellStyle name="Normal 5 3 3 4 4" xfId="12164" xr:uid="{00000000-0005-0000-0000-0000535A0000}"/>
    <cellStyle name="Normal 5 3 3 4 4 2" xfId="42495" xr:uid="{00000000-0005-0000-0000-0000545A0000}"/>
    <cellStyle name="Normal 5 3 3 4 4 3" xfId="27262" xr:uid="{00000000-0005-0000-0000-0000555A0000}"/>
    <cellStyle name="Normal 5 3 3 4 5" xfId="7143" xr:uid="{00000000-0005-0000-0000-0000565A0000}"/>
    <cellStyle name="Normal 5 3 3 4 5 2" xfId="37478" xr:uid="{00000000-0005-0000-0000-0000575A0000}"/>
    <cellStyle name="Normal 5 3 3 4 5 3" xfId="22245" xr:uid="{00000000-0005-0000-0000-0000585A0000}"/>
    <cellStyle name="Normal 5 3 3 4 6" xfId="32466" xr:uid="{00000000-0005-0000-0000-0000595A0000}"/>
    <cellStyle name="Normal 5 3 3 4 7" xfId="17232" xr:uid="{00000000-0005-0000-0000-00005A5A0000}"/>
    <cellStyle name="Normal 5 3 3 5" xfId="2925" xr:uid="{00000000-0005-0000-0000-00005B5A0000}"/>
    <cellStyle name="Normal 5 3 3 5 2" xfId="12999" xr:uid="{00000000-0005-0000-0000-00005C5A0000}"/>
    <cellStyle name="Normal 5 3 3 5 2 2" xfId="43330" xr:uid="{00000000-0005-0000-0000-00005D5A0000}"/>
    <cellStyle name="Normal 5 3 3 5 2 3" xfId="28097" xr:uid="{00000000-0005-0000-0000-00005E5A0000}"/>
    <cellStyle name="Normal 5 3 3 5 3" xfId="7979" xr:uid="{00000000-0005-0000-0000-00005F5A0000}"/>
    <cellStyle name="Normal 5 3 3 5 3 2" xfId="38313" xr:uid="{00000000-0005-0000-0000-0000605A0000}"/>
    <cellStyle name="Normal 5 3 3 5 3 3" xfId="23080" xr:uid="{00000000-0005-0000-0000-0000615A0000}"/>
    <cellStyle name="Normal 5 3 3 5 4" xfId="33300" xr:uid="{00000000-0005-0000-0000-0000625A0000}"/>
    <cellStyle name="Normal 5 3 3 5 5" xfId="18067" xr:uid="{00000000-0005-0000-0000-0000635A0000}"/>
    <cellStyle name="Normal 5 3 3 6" xfId="4618" xr:uid="{00000000-0005-0000-0000-0000645A0000}"/>
    <cellStyle name="Normal 5 3 3 6 2" xfId="14670" xr:uid="{00000000-0005-0000-0000-0000655A0000}"/>
    <cellStyle name="Normal 5 3 3 6 2 2" xfId="45001" xr:uid="{00000000-0005-0000-0000-0000665A0000}"/>
    <cellStyle name="Normal 5 3 3 6 2 3" xfId="29768" xr:uid="{00000000-0005-0000-0000-0000675A0000}"/>
    <cellStyle name="Normal 5 3 3 6 3" xfId="9650" xr:uid="{00000000-0005-0000-0000-0000685A0000}"/>
    <cellStyle name="Normal 5 3 3 6 3 2" xfId="39984" xr:uid="{00000000-0005-0000-0000-0000695A0000}"/>
    <cellStyle name="Normal 5 3 3 6 3 3" xfId="24751" xr:uid="{00000000-0005-0000-0000-00006A5A0000}"/>
    <cellStyle name="Normal 5 3 3 6 4" xfId="34971" xr:uid="{00000000-0005-0000-0000-00006B5A0000}"/>
    <cellStyle name="Normal 5 3 3 6 5" xfId="19738" xr:uid="{00000000-0005-0000-0000-00006C5A0000}"/>
    <cellStyle name="Normal 5 3 3 7" xfId="11328" xr:uid="{00000000-0005-0000-0000-00006D5A0000}"/>
    <cellStyle name="Normal 5 3 3 7 2" xfId="41659" xr:uid="{00000000-0005-0000-0000-00006E5A0000}"/>
    <cellStyle name="Normal 5 3 3 7 3" xfId="26426" xr:uid="{00000000-0005-0000-0000-00006F5A0000}"/>
    <cellStyle name="Normal 5 3 3 8" xfId="6307" xr:uid="{00000000-0005-0000-0000-0000705A0000}"/>
    <cellStyle name="Normal 5 3 3 8 2" xfId="36642" xr:uid="{00000000-0005-0000-0000-0000715A0000}"/>
    <cellStyle name="Normal 5 3 3 8 3" xfId="21409" xr:uid="{00000000-0005-0000-0000-0000725A0000}"/>
    <cellStyle name="Normal 5 3 3 9" xfId="31632" xr:uid="{00000000-0005-0000-0000-0000735A0000}"/>
    <cellStyle name="Normal 5 3 4" xfId="1332" xr:uid="{00000000-0005-0000-0000-0000745A0000}"/>
    <cellStyle name="Normal 5 3 4 2" xfId="1755" xr:uid="{00000000-0005-0000-0000-0000755A0000}"/>
    <cellStyle name="Normal 5 3 4 2 2" xfId="2594" xr:uid="{00000000-0005-0000-0000-0000765A0000}"/>
    <cellStyle name="Normal 5 3 4 2 2 2" xfId="4284" xr:uid="{00000000-0005-0000-0000-0000775A0000}"/>
    <cellStyle name="Normal 5 3 4 2 2 2 2" xfId="14357" xr:uid="{00000000-0005-0000-0000-0000785A0000}"/>
    <cellStyle name="Normal 5 3 4 2 2 2 2 2" xfId="44688" xr:uid="{00000000-0005-0000-0000-0000795A0000}"/>
    <cellStyle name="Normal 5 3 4 2 2 2 2 3" xfId="29455" xr:uid="{00000000-0005-0000-0000-00007A5A0000}"/>
    <cellStyle name="Normal 5 3 4 2 2 2 3" xfId="9337" xr:uid="{00000000-0005-0000-0000-00007B5A0000}"/>
    <cellStyle name="Normal 5 3 4 2 2 2 3 2" xfId="39671" xr:uid="{00000000-0005-0000-0000-00007C5A0000}"/>
    <cellStyle name="Normal 5 3 4 2 2 2 3 3" xfId="24438" xr:uid="{00000000-0005-0000-0000-00007D5A0000}"/>
    <cellStyle name="Normal 5 3 4 2 2 2 4" xfId="34658" xr:uid="{00000000-0005-0000-0000-00007E5A0000}"/>
    <cellStyle name="Normal 5 3 4 2 2 2 5" xfId="19425" xr:uid="{00000000-0005-0000-0000-00007F5A0000}"/>
    <cellStyle name="Normal 5 3 4 2 2 3" xfId="5976" xr:uid="{00000000-0005-0000-0000-0000805A0000}"/>
    <cellStyle name="Normal 5 3 4 2 2 3 2" xfId="16028" xr:uid="{00000000-0005-0000-0000-0000815A0000}"/>
    <cellStyle name="Normal 5 3 4 2 2 3 2 2" xfId="46359" xr:uid="{00000000-0005-0000-0000-0000825A0000}"/>
    <cellStyle name="Normal 5 3 4 2 2 3 2 3" xfId="31126" xr:uid="{00000000-0005-0000-0000-0000835A0000}"/>
    <cellStyle name="Normal 5 3 4 2 2 3 3" xfId="11008" xr:uid="{00000000-0005-0000-0000-0000845A0000}"/>
    <cellStyle name="Normal 5 3 4 2 2 3 3 2" xfId="41342" xr:uid="{00000000-0005-0000-0000-0000855A0000}"/>
    <cellStyle name="Normal 5 3 4 2 2 3 3 3" xfId="26109" xr:uid="{00000000-0005-0000-0000-0000865A0000}"/>
    <cellStyle name="Normal 5 3 4 2 2 3 4" xfId="36329" xr:uid="{00000000-0005-0000-0000-0000875A0000}"/>
    <cellStyle name="Normal 5 3 4 2 2 3 5" xfId="21096" xr:uid="{00000000-0005-0000-0000-0000885A0000}"/>
    <cellStyle name="Normal 5 3 4 2 2 4" xfId="12686" xr:uid="{00000000-0005-0000-0000-0000895A0000}"/>
    <cellStyle name="Normal 5 3 4 2 2 4 2" xfId="43017" xr:uid="{00000000-0005-0000-0000-00008A5A0000}"/>
    <cellStyle name="Normal 5 3 4 2 2 4 3" xfId="27784" xr:uid="{00000000-0005-0000-0000-00008B5A0000}"/>
    <cellStyle name="Normal 5 3 4 2 2 5" xfId="7665" xr:uid="{00000000-0005-0000-0000-00008C5A0000}"/>
    <cellStyle name="Normal 5 3 4 2 2 5 2" xfId="38000" xr:uid="{00000000-0005-0000-0000-00008D5A0000}"/>
    <cellStyle name="Normal 5 3 4 2 2 5 3" xfId="22767" xr:uid="{00000000-0005-0000-0000-00008E5A0000}"/>
    <cellStyle name="Normal 5 3 4 2 2 6" xfId="32988" xr:uid="{00000000-0005-0000-0000-00008F5A0000}"/>
    <cellStyle name="Normal 5 3 4 2 2 7" xfId="17754" xr:uid="{00000000-0005-0000-0000-0000905A0000}"/>
    <cellStyle name="Normal 5 3 4 2 3" xfId="3447" xr:uid="{00000000-0005-0000-0000-0000915A0000}"/>
    <cellStyle name="Normal 5 3 4 2 3 2" xfId="13521" xr:uid="{00000000-0005-0000-0000-0000925A0000}"/>
    <cellStyle name="Normal 5 3 4 2 3 2 2" xfId="43852" xr:uid="{00000000-0005-0000-0000-0000935A0000}"/>
    <cellStyle name="Normal 5 3 4 2 3 2 3" xfId="28619" xr:uid="{00000000-0005-0000-0000-0000945A0000}"/>
    <cellStyle name="Normal 5 3 4 2 3 3" xfId="8501" xr:uid="{00000000-0005-0000-0000-0000955A0000}"/>
    <cellStyle name="Normal 5 3 4 2 3 3 2" xfId="38835" xr:uid="{00000000-0005-0000-0000-0000965A0000}"/>
    <cellStyle name="Normal 5 3 4 2 3 3 3" xfId="23602" xr:uid="{00000000-0005-0000-0000-0000975A0000}"/>
    <cellStyle name="Normal 5 3 4 2 3 4" xfId="33822" xr:uid="{00000000-0005-0000-0000-0000985A0000}"/>
    <cellStyle name="Normal 5 3 4 2 3 5" xfId="18589" xr:uid="{00000000-0005-0000-0000-0000995A0000}"/>
    <cellStyle name="Normal 5 3 4 2 4" xfId="5140" xr:uid="{00000000-0005-0000-0000-00009A5A0000}"/>
    <cellStyle name="Normal 5 3 4 2 4 2" xfId="15192" xr:uid="{00000000-0005-0000-0000-00009B5A0000}"/>
    <cellStyle name="Normal 5 3 4 2 4 2 2" xfId="45523" xr:uid="{00000000-0005-0000-0000-00009C5A0000}"/>
    <cellStyle name="Normal 5 3 4 2 4 2 3" xfId="30290" xr:uid="{00000000-0005-0000-0000-00009D5A0000}"/>
    <cellStyle name="Normal 5 3 4 2 4 3" xfId="10172" xr:uid="{00000000-0005-0000-0000-00009E5A0000}"/>
    <cellStyle name="Normal 5 3 4 2 4 3 2" xfId="40506" xr:uid="{00000000-0005-0000-0000-00009F5A0000}"/>
    <cellStyle name="Normal 5 3 4 2 4 3 3" xfId="25273" xr:uid="{00000000-0005-0000-0000-0000A05A0000}"/>
    <cellStyle name="Normal 5 3 4 2 4 4" xfId="35493" xr:uid="{00000000-0005-0000-0000-0000A15A0000}"/>
    <cellStyle name="Normal 5 3 4 2 4 5" xfId="20260" xr:uid="{00000000-0005-0000-0000-0000A25A0000}"/>
    <cellStyle name="Normal 5 3 4 2 5" xfId="11850" xr:uid="{00000000-0005-0000-0000-0000A35A0000}"/>
    <cellStyle name="Normal 5 3 4 2 5 2" xfId="42181" xr:uid="{00000000-0005-0000-0000-0000A45A0000}"/>
    <cellStyle name="Normal 5 3 4 2 5 3" xfId="26948" xr:uid="{00000000-0005-0000-0000-0000A55A0000}"/>
    <cellStyle name="Normal 5 3 4 2 6" xfId="6829" xr:uid="{00000000-0005-0000-0000-0000A65A0000}"/>
    <cellStyle name="Normal 5 3 4 2 6 2" xfId="37164" xr:uid="{00000000-0005-0000-0000-0000A75A0000}"/>
    <cellStyle name="Normal 5 3 4 2 6 3" xfId="21931" xr:uid="{00000000-0005-0000-0000-0000A85A0000}"/>
    <cellStyle name="Normal 5 3 4 2 7" xfId="32152" xr:uid="{00000000-0005-0000-0000-0000A95A0000}"/>
    <cellStyle name="Normal 5 3 4 2 8" xfId="16918" xr:uid="{00000000-0005-0000-0000-0000AA5A0000}"/>
    <cellStyle name="Normal 5 3 4 3" xfId="2176" xr:uid="{00000000-0005-0000-0000-0000AB5A0000}"/>
    <cellStyle name="Normal 5 3 4 3 2" xfId="3866" xr:uid="{00000000-0005-0000-0000-0000AC5A0000}"/>
    <cellStyle name="Normal 5 3 4 3 2 2" xfId="13939" xr:uid="{00000000-0005-0000-0000-0000AD5A0000}"/>
    <cellStyle name="Normal 5 3 4 3 2 2 2" xfId="44270" xr:uid="{00000000-0005-0000-0000-0000AE5A0000}"/>
    <cellStyle name="Normal 5 3 4 3 2 2 3" xfId="29037" xr:uid="{00000000-0005-0000-0000-0000AF5A0000}"/>
    <cellStyle name="Normal 5 3 4 3 2 3" xfId="8919" xr:uid="{00000000-0005-0000-0000-0000B05A0000}"/>
    <cellStyle name="Normal 5 3 4 3 2 3 2" xfId="39253" xr:uid="{00000000-0005-0000-0000-0000B15A0000}"/>
    <cellStyle name="Normal 5 3 4 3 2 3 3" xfId="24020" xr:uid="{00000000-0005-0000-0000-0000B25A0000}"/>
    <cellStyle name="Normal 5 3 4 3 2 4" xfId="34240" xr:uid="{00000000-0005-0000-0000-0000B35A0000}"/>
    <cellStyle name="Normal 5 3 4 3 2 5" xfId="19007" xr:uid="{00000000-0005-0000-0000-0000B45A0000}"/>
    <cellStyle name="Normal 5 3 4 3 3" xfId="5558" xr:uid="{00000000-0005-0000-0000-0000B55A0000}"/>
    <cellStyle name="Normal 5 3 4 3 3 2" xfId="15610" xr:uid="{00000000-0005-0000-0000-0000B65A0000}"/>
    <cellStyle name="Normal 5 3 4 3 3 2 2" xfId="45941" xr:uid="{00000000-0005-0000-0000-0000B75A0000}"/>
    <cellStyle name="Normal 5 3 4 3 3 2 3" xfId="30708" xr:uid="{00000000-0005-0000-0000-0000B85A0000}"/>
    <cellStyle name="Normal 5 3 4 3 3 3" xfId="10590" xr:uid="{00000000-0005-0000-0000-0000B95A0000}"/>
    <cellStyle name="Normal 5 3 4 3 3 3 2" xfId="40924" xr:uid="{00000000-0005-0000-0000-0000BA5A0000}"/>
    <cellStyle name="Normal 5 3 4 3 3 3 3" xfId="25691" xr:uid="{00000000-0005-0000-0000-0000BB5A0000}"/>
    <cellStyle name="Normal 5 3 4 3 3 4" xfId="35911" xr:uid="{00000000-0005-0000-0000-0000BC5A0000}"/>
    <cellStyle name="Normal 5 3 4 3 3 5" xfId="20678" xr:uid="{00000000-0005-0000-0000-0000BD5A0000}"/>
    <cellStyle name="Normal 5 3 4 3 4" xfId="12268" xr:uid="{00000000-0005-0000-0000-0000BE5A0000}"/>
    <cellStyle name="Normal 5 3 4 3 4 2" xfId="42599" xr:uid="{00000000-0005-0000-0000-0000BF5A0000}"/>
    <cellStyle name="Normal 5 3 4 3 4 3" xfId="27366" xr:uid="{00000000-0005-0000-0000-0000C05A0000}"/>
    <cellStyle name="Normal 5 3 4 3 5" xfId="7247" xr:uid="{00000000-0005-0000-0000-0000C15A0000}"/>
    <cellStyle name="Normal 5 3 4 3 5 2" xfId="37582" xr:uid="{00000000-0005-0000-0000-0000C25A0000}"/>
    <cellStyle name="Normal 5 3 4 3 5 3" xfId="22349" xr:uid="{00000000-0005-0000-0000-0000C35A0000}"/>
    <cellStyle name="Normal 5 3 4 3 6" xfId="32570" xr:uid="{00000000-0005-0000-0000-0000C45A0000}"/>
    <cellStyle name="Normal 5 3 4 3 7" xfId="17336" xr:uid="{00000000-0005-0000-0000-0000C55A0000}"/>
    <cellStyle name="Normal 5 3 4 4" xfId="3029" xr:uid="{00000000-0005-0000-0000-0000C65A0000}"/>
    <cellStyle name="Normal 5 3 4 4 2" xfId="13103" xr:uid="{00000000-0005-0000-0000-0000C75A0000}"/>
    <cellStyle name="Normal 5 3 4 4 2 2" xfId="43434" xr:uid="{00000000-0005-0000-0000-0000C85A0000}"/>
    <cellStyle name="Normal 5 3 4 4 2 3" xfId="28201" xr:uid="{00000000-0005-0000-0000-0000C95A0000}"/>
    <cellStyle name="Normal 5 3 4 4 3" xfId="8083" xr:uid="{00000000-0005-0000-0000-0000CA5A0000}"/>
    <cellStyle name="Normal 5 3 4 4 3 2" xfId="38417" xr:uid="{00000000-0005-0000-0000-0000CB5A0000}"/>
    <cellStyle name="Normal 5 3 4 4 3 3" xfId="23184" xr:uid="{00000000-0005-0000-0000-0000CC5A0000}"/>
    <cellStyle name="Normal 5 3 4 4 4" xfId="33404" xr:uid="{00000000-0005-0000-0000-0000CD5A0000}"/>
    <cellStyle name="Normal 5 3 4 4 5" xfId="18171" xr:uid="{00000000-0005-0000-0000-0000CE5A0000}"/>
    <cellStyle name="Normal 5 3 4 5" xfId="4722" xr:uid="{00000000-0005-0000-0000-0000CF5A0000}"/>
    <cellStyle name="Normal 5 3 4 5 2" xfId="14774" xr:uid="{00000000-0005-0000-0000-0000D05A0000}"/>
    <cellStyle name="Normal 5 3 4 5 2 2" xfId="45105" xr:uid="{00000000-0005-0000-0000-0000D15A0000}"/>
    <cellStyle name="Normal 5 3 4 5 2 3" xfId="29872" xr:uid="{00000000-0005-0000-0000-0000D25A0000}"/>
    <cellStyle name="Normal 5 3 4 5 3" xfId="9754" xr:uid="{00000000-0005-0000-0000-0000D35A0000}"/>
    <cellStyle name="Normal 5 3 4 5 3 2" xfId="40088" xr:uid="{00000000-0005-0000-0000-0000D45A0000}"/>
    <cellStyle name="Normal 5 3 4 5 3 3" xfId="24855" xr:uid="{00000000-0005-0000-0000-0000D55A0000}"/>
    <cellStyle name="Normal 5 3 4 5 4" xfId="35075" xr:uid="{00000000-0005-0000-0000-0000D65A0000}"/>
    <cellStyle name="Normal 5 3 4 5 5" xfId="19842" xr:uid="{00000000-0005-0000-0000-0000D75A0000}"/>
    <cellStyle name="Normal 5 3 4 6" xfId="11432" xr:uid="{00000000-0005-0000-0000-0000D85A0000}"/>
    <cellStyle name="Normal 5 3 4 6 2" xfId="41763" xr:uid="{00000000-0005-0000-0000-0000D95A0000}"/>
    <cellStyle name="Normal 5 3 4 6 3" xfId="26530" xr:uid="{00000000-0005-0000-0000-0000DA5A0000}"/>
    <cellStyle name="Normal 5 3 4 7" xfId="6411" xr:uid="{00000000-0005-0000-0000-0000DB5A0000}"/>
    <cellStyle name="Normal 5 3 4 7 2" xfId="36746" xr:uid="{00000000-0005-0000-0000-0000DC5A0000}"/>
    <cellStyle name="Normal 5 3 4 7 3" xfId="21513" xr:uid="{00000000-0005-0000-0000-0000DD5A0000}"/>
    <cellStyle name="Normal 5 3 4 8" xfId="31734" xr:uid="{00000000-0005-0000-0000-0000DE5A0000}"/>
    <cellStyle name="Normal 5 3 4 9" xfId="16500" xr:uid="{00000000-0005-0000-0000-0000DF5A0000}"/>
    <cellStyle name="Normal 5 3 5" xfId="1545" xr:uid="{00000000-0005-0000-0000-0000E05A0000}"/>
    <cellStyle name="Normal 5 3 5 2" xfId="2386" xr:uid="{00000000-0005-0000-0000-0000E15A0000}"/>
    <cellStyle name="Normal 5 3 5 2 2" xfId="4076" xr:uid="{00000000-0005-0000-0000-0000E25A0000}"/>
    <cellStyle name="Normal 5 3 5 2 2 2" xfId="14149" xr:uid="{00000000-0005-0000-0000-0000E35A0000}"/>
    <cellStyle name="Normal 5 3 5 2 2 2 2" xfId="44480" xr:uid="{00000000-0005-0000-0000-0000E45A0000}"/>
    <cellStyle name="Normal 5 3 5 2 2 2 3" xfId="29247" xr:uid="{00000000-0005-0000-0000-0000E55A0000}"/>
    <cellStyle name="Normal 5 3 5 2 2 3" xfId="9129" xr:uid="{00000000-0005-0000-0000-0000E65A0000}"/>
    <cellStyle name="Normal 5 3 5 2 2 3 2" xfId="39463" xr:uid="{00000000-0005-0000-0000-0000E75A0000}"/>
    <cellStyle name="Normal 5 3 5 2 2 3 3" xfId="24230" xr:uid="{00000000-0005-0000-0000-0000E85A0000}"/>
    <cellStyle name="Normal 5 3 5 2 2 4" xfId="34450" xr:uid="{00000000-0005-0000-0000-0000E95A0000}"/>
    <cellStyle name="Normal 5 3 5 2 2 5" xfId="19217" xr:uid="{00000000-0005-0000-0000-0000EA5A0000}"/>
    <cellStyle name="Normal 5 3 5 2 3" xfId="5768" xr:uid="{00000000-0005-0000-0000-0000EB5A0000}"/>
    <cellStyle name="Normal 5 3 5 2 3 2" xfId="15820" xr:uid="{00000000-0005-0000-0000-0000EC5A0000}"/>
    <cellStyle name="Normal 5 3 5 2 3 2 2" xfId="46151" xr:uid="{00000000-0005-0000-0000-0000ED5A0000}"/>
    <cellStyle name="Normal 5 3 5 2 3 2 3" xfId="30918" xr:uid="{00000000-0005-0000-0000-0000EE5A0000}"/>
    <cellStyle name="Normal 5 3 5 2 3 3" xfId="10800" xr:uid="{00000000-0005-0000-0000-0000EF5A0000}"/>
    <cellStyle name="Normal 5 3 5 2 3 3 2" xfId="41134" xr:uid="{00000000-0005-0000-0000-0000F05A0000}"/>
    <cellStyle name="Normal 5 3 5 2 3 3 3" xfId="25901" xr:uid="{00000000-0005-0000-0000-0000F15A0000}"/>
    <cellStyle name="Normal 5 3 5 2 3 4" xfId="36121" xr:uid="{00000000-0005-0000-0000-0000F25A0000}"/>
    <cellStyle name="Normal 5 3 5 2 3 5" xfId="20888" xr:uid="{00000000-0005-0000-0000-0000F35A0000}"/>
    <cellStyle name="Normal 5 3 5 2 4" xfId="12478" xr:uid="{00000000-0005-0000-0000-0000F45A0000}"/>
    <cellStyle name="Normal 5 3 5 2 4 2" xfId="42809" xr:uid="{00000000-0005-0000-0000-0000F55A0000}"/>
    <cellStyle name="Normal 5 3 5 2 4 3" xfId="27576" xr:uid="{00000000-0005-0000-0000-0000F65A0000}"/>
    <cellStyle name="Normal 5 3 5 2 5" xfId="7457" xr:uid="{00000000-0005-0000-0000-0000F75A0000}"/>
    <cellStyle name="Normal 5 3 5 2 5 2" xfId="37792" xr:uid="{00000000-0005-0000-0000-0000F85A0000}"/>
    <cellStyle name="Normal 5 3 5 2 5 3" xfId="22559" xr:uid="{00000000-0005-0000-0000-0000F95A0000}"/>
    <cellStyle name="Normal 5 3 5 2 6" xfId="32780" xr:uid="{00000000-0005-0000-0000-0000FA5A0000}"/>
    <cellStyle name="Normal 5 3 5 2 7" xfId="17546" xr:uid="{00000000-0005-0000-0000-0000FB5A0000}"/>
    <cellStyle name="Normal 5 3 5 3" xfId="3239" xr:uid="{00000000-0005-0000-0000-0000FC5A0000}"/>
    <cellStyle name="Normal 5 3 5 3 2" xfId="13313" xr:uid="{00000000-0005-0000-0000-0000FD5A0000}"/>
    <cellStyle name="Normal 5 3 5 3 2 2" xfId="43644" xr:uid="{00000000-0005-0000-0000-0000FE5A0000}"/>
    <cellStyle name="Normal 5 3 5 3 2 3" xfId="28411" xr:uid="{00000000-0005-0000-0000-0000FF5A0000}"/>
    <cellStyle name="Normal 5 3 5 3 3" xfId="8293" xr:uid="{00000000-0005-0000-0000-0000005B0000}"/>
    <cellStyle name="Normal 5 3 5 3 3 2" xfId="38627" xr:uid="{00000000-0005-0000-0000-0000015B0000}"/>
    <cellStyle name="Normal 5 3 5 3 3 3" xfId="23394" xr:uid="{00000000-0005-0000-0000-0000025B0000}"/>
    <cellStyle name="Normal 5 3 5 3 4" xfId="33614" xr:uid="{00000000-0005-0000-0000-0000035B0000}"/>
    <cellStyle name="Normal 5 3 5 3 5" xfId="18381" xr:uid="{00000000-0005-0000-0000-0000045B0000}"/>
    <cellStyle name="Normal 5 3 5 4" xfId="4932" xr:uid="{00000000-0005-0000-0000-0000055B0000}"/>
    <cellStyle name="Normal 5 3 5 4 2" xfId="14984" xr:uid="{00000000-0005-0000-0000-0000065B0000}"/>
    <cellStyle name="Normal 5 3 5 4 2 2" xfId="45315" xr:uid="{00000000-0005-0000-0000-0000075B0000}"/>
    <cellStyle name="Normal 5 3 5 4 2 3" xfId="30082" xr:uid="{00000000-0005-0000-0000-0000085B0000}"/>
    <cellStyle name="Normal 5 3 5 4 3" xfId="9964" xr:uid="{00000000-0005-0000-0000-0000095B0000}"/>
    <cellStyle name="Normal 5 3 5 4 3 2" xfId="40298" xr:uid="{00000000-0005-0000-0000-00000A5B0000}"/>
    <cellStyle name="Normal 5 3 5 4 3 3" xfId="25065" xr:uid="{00000000-0005-0000-0000-00000B5B0000}"/>
    <cellStyle name="Normal 5 3 5 4 4" xfId="35285" xr:uid="{00000000-0005-0000-0000-00000C5B0000}"/>
    <cellStyle name="Normal 5 3 5 4 5" xfId="20052" xr:uid="{00000000-0005-0000-0000-00000D5B0000}"/>
    <cellStyle name="Normal 5 3 5 5" xfId="11642" xr:uid="{00000000-0005-0000-0000-00000E5B0000}"/>
    <cellStyle name="Normal 5 3 5 5 2" xfId="41973" xr:uid="{00000000-0005-0000-0000-00000F5B0000}"/>
    <cellStyle name="Normal 5 3 5 5 3" xfId="26740" xr:uid="{00000000-0005-0000-0000-0000105B0000}"/>
    <cellStyle name="Normal 5 3 5 6" xfId="6621" xr:uid="{00000000-0005-0000-0000-0000115B0000}"/>
    <cellStyle name="Normal 5 3 5 6 2" xfId="36956" xr:uid="{00000000-0005-0000-0000-0000125B0000}"/>
    <cellStyle name="Normal 5 3 5 6 3" xfId="21723" xr:uid="{00000000-0005-0000-0000-0000135B0000}"/>
    <cellStyle name="Normal 5 3 5 7" xfId="31944" xr:uid="{00000000-0005-0000-0000-0000145B0000}"/>
    <cellStyle name="Normal 5 3 5 8" xfId="16710" xr:uid="{00000000-0005-0000-0000-0000155B0000}"/>
    <cellStyle name="Normal 5 3 6" xfId="1966" xr:uid="{00000000-0005-0000-0000-0000165B0000}"/>
    <cellStyle name="Normal 5 3 6 2" xfId="3658" xr:uid="{00000000-0005-0000-0000-0000175B0000}"/>
    <cellStyle name="Normal 5 3 6 2 2" xfId="13731" xr:uid="{00000000-0005-0000-0000-0000185B0000}"/>
    <cellStyle name="Normal 5 3 6 2 2 2" xfId="44062" xr:uid="{00000000-0005-0000-0000-0000195B0000}"/>
    <cellStyle name="Normal 5 3 6 2 2 3" xfId="28829" xr:uid="{00000000-0005-0000-0000-00001A5B0000}"/>
    <cellStyle name="Normal 5 3 6 2 3" xfId="8711" xr:uid="{00000000-0005-0000-0000-00001B5B0000}"/>
    <cellStyle name="Normal 5 3 6 2 3 2" xfId="39045" xr:uid="{00000000-0005-0000-0000-00001C5B0000}"/>
    <cellStyle name="Normal 5 3 6 2 3 3" xfId="23812" xr:uid="{00000000-0005-0000-0000-00001D5B0000}"/>
    <cellStyle name="Normal 5 3 6 2 4" xfId="34032" xr:uid="{00000000-0005-0000-0000-00001E5B0000}"/>
    <cellStyle name="Normal 5 3 6 2 5" xfId="18799" xr:uid="{00000000-0005-0000-0000-00001F5B0000}"/>
    <cellStyle name="Normal 5 3 6 3" xfId="5350" xr:uid="{00000000-0005-0000-0000-0000205B0000}"/>
    <cellStyle name="Normal 5 3 6 3 2" xfId="15402" xr:uid="{00000000-0005-0000-0000-0000215B0000}"/>
    <cellStyle name="Normal 5 3 6 3 2 2" xfId="45733" xr:uid="{00000000-0005-0000-0000-0000225B0000}"/>
    <cellStyle name="Normal 5 3 6 3 2 3" xfId="30500" xr:uid="{00000000-0005-0000-0000-0000235B0000}"/>
    <cellStyle name="Normal 5 3 6 3 3" xfId="10382" xr:uid="{00000000-0005-0000-0000-0000245B0000}"/>
    <cellStyle name="Normal 5 3 6 3 3 2" xfId="40716" xr:uid="{00000000-0005-0000-0000-0000255B0000}"/>
    <cellStyle name="Normal 5 3 6 3 3 3" xfId="25483" xr:uid="{00000000-0005-0000-0000-0000265B0000}"/>
    <cellStyle name="Normal 5 3 6 3 4" xfId="35703" xr:uid="{00000000-0005-0000-0000-0000275B0000}"/>
    <cellStyle name="Normal 5 3 6 3 5" xfId="20470" xr:uid="{00000000-0005-0000-0000-0000285B0000}"/>
    <cellStyle name="Normal 5 3 6 4" xfId="12060" xr:uid="{00000000-0005-0000-0000-0000295B0000}"/>
    <cellStyle name="Normal 5 3 6 4 2" xfId="42391" xr:uid="{00000000-0005-0000-0000-00002A5B0000}"/>
    <cellStyle name="Normal 5 3 6 4 3" xfId="27158" xr:uid="{00000000-0005-0000-0000-00002B5B0000}"/>
    <cellStyle name="Normal 5 3 6 5" xfId="7039" xr:uid="{00000000-0005-0000-0000-00002C5B0000}"/>
    <cellStyle name="Normal 5 3 6 5 2" xfId="37374" xr:uid="{00000000-0005-0000-0000-00002D5B0000}"/>
    <cellStyle name="Normal 5 3 6 5 3" xfId="22141" xr:uid="{00000000-0005-0000-0000-00002E5B0000}"/>
    <cellStyle name="Normal 5 3 6 6" xfId="32362" xr:uid="{00000000-0005-0000-0000-00002F5B0000}"/>
    <cellStyle name="Normal 5 3 6 7" xfId="17128" xr:uid="{00000000-0005-0000-0000-0000305B0000}"/>
    <cellStyle name="Normal 5 3 7" xfId="2812" xr:uid="{00000000-0005-0000-0000-0000315B0000}"/>
    <cellStyle name="Normal 5 3 7 2" xfId="12895" xr:uid="{00000000-0005-0000-0000-0000325B0000}"/>
    <cellStyle name="Normal 5 3 7 2 2" xfId="43226" xr:uid="{00000000-0005-0000-0000-0000335B0000}"/>
    <cellStyle name="Normal 5 3 7 2 3" xfId="27993" xr:uid="{00000000-0005-0000-0000-0000345B0000}"/>
    <cellStyle name="Normal 5 3 7 3" xfId="7874" xr:uid="{00000000-0005-0000-0000-0000355B0000}"/>
    <cellStyle name="Normal 5 3 7 3 2" xfId="38209" xr:uid="{00000000-0005-0000-0000-0000365B0000}"/>
    <cellStyle name="Normal 5 3 7 3 3" xfId="22976" xr:uid="{00000000-0005-0000-0000-0000375B0000}"/>
    <cellStyle name="Normal 5 3 7 4" xfId="33196" xr:uid="{00000000-0005-0000-0000-0000385B0000}"/>
    <cellStyle name="Normal 5 3 7 5" xfId="17963" xr:uid="{00000000-0005-0000-0000-0000395B0000}"/>
    <cellStyle name="Normal 5 3 8" xfId="4510" xr:uid="{00000000-0005-0000-0000-00003A5B0000}"/>
    <cellStyle name="Normal 5 3 8 2" xfId="14566" xr:uid="{00000000-0005-0000-0000-00003B5B0000}"/>
    <cellStyle name="Normal 5 3 8 2 2" xfId="44897" xr:uid="{00000000-0005-0000-0000-00003C5B0000}"/>
    <cellStyle name="Normal 5 3 8 2 3" xfId="29664" xr:uid="{00000000-0005-0000-0000-00003D5B0000}"/>
    <cellStyle name="Normal 5 3 8 3" xfId="9546" xr:uid="{00000000-0005-0000-0000-00003E5B0000}"/>
    <cellStyle name="Normal 5 3 8 3 2" xfId="39880" xr:uid="{00000000-0005-0000-0000-00003F5B0000}"/>
    <cellStyle name="Normal 5 3 8 3 3" xfId="24647" xr:uid="{00000000-0005-0000-0000-0000405B0000}"/>
    <cellStyle name="Normal 5 3 8 4" xfId="34867" xr:uid="{00000000-0005-0000-0000-0000415B0000}"/>
    <cellStyle name="Normal 5 3 8 5" xfId="19634" xr:uid="{00000000-0005-0000-0000-0000425B0000}"/>
    <cellStyle name="Normal 5 3 9" xfId="11222" xr:uid="{00000000-0005-0000-0000-0000435B0000}"/>
    <cellStyle name="Normal 5 3 9 2" xfId="41555" xr:uid="{00000000-0005-0000-0000-0000445B0000}"/>
    <cellStyle name="Normal 5 3 9 3" xfId="26322" xr:uid="{00000000-0005-0000-0000-0000455B0000}"/>
    <cellStyle name="Normal 5 4" xfId="31385" xr:uid="{00000000-0005-0000-0000-0000465B0000}"/>
    <cellStyle name="Normal 5 5" xfId="31417" xr:uid="{00000000-0005-0000-0000-0000475B0000}"/>
    <cellStyle name="Normal 5 6" xfId="31376" xr:uid="{00000000-0005-0000-0000-0000485B0000}"/>
    <cellStyle name="Normal 5 7" xfId="46801" xr:uid="{00000000-0005-0000-0000-0000495B0000}"/>
    <cellStyle name="Normal 50" xfId="369" xr:uid="{00000000-0005-0000-0000-00004A5B0000}"/>
    <cellStyle name="Normal 50 2" xfId="870" xr:uid="{00000000-0005-0000-0000-00004B5B0000}"/>
    <cellStyle name="Normal 51" xfId="871" xr:uid="{00000000-0005-0000-0000-00004C5B0000}"/>
    <cellStyle name="Normal 51 10" xfId="6231" xr:uid="{00000000-0005-0000-0000-00004D5B0000}"/>
    <cellStyle name="Normal 51 10 2" xfId="36568" xr:uid="{00000000-0005-0000-0000-00004E5B0000}"/>
    <cellStyle name="Normal 51 10 3" xfId="21335" xr:uid="{00000000-0005-0000-0000-00004F5B0000}"/>
    <cellStyle name="Normal 51 11" xfId="31559" xr:uid="{00000000-0005-0000-0000-0000505B0000}"/>
    <cellStyle name="Normal 51 12" xfId="16320" xr:uid="{00000000-0005-0000-0000-0000515B0000}"/>
    <cellStyle name="Normal 51 13" xfId="46585" xr:uid="{00000000-0005-0000-0000-0000525B0000}"/>
    <cellStyle name="Normal 51 2" xfId="1195" xr:uid="{00000000-0005-0000-0000-0000535B0000}"/>
    <cellStyle name="Normal 51 2 10" xfId="31611" xr:uid="{00000000-0005-0000-0000-0000545B0000}"/>
    <cellStyle name="Normal 51 2 11" xfId="16374" xr:uid="{00000000-0005-0000-0000-0000555B0000}"/>
    <cellStyle name="Normal 51 2 2" xfId="1303" xr:uid="{00000000-0005-0000-0000-0000565B0000}"/>
    <cellStyle name="Normal 51 2 2 10" xfId="16478" xr:uid="{00000000-0005-0000-0000-0000575B0000}"/>
    <cellStyle name="Normal 51 2 2 2" xfId="1520" xr:uid="{00000000-0005-0000-0000-0000585B0000}"/>
    <cellStyle name="Normal 51 2 2 2 2" xfId="1941" xr:uid="{00000000-0005-0000-0000-0000595B0000}"/>
    <cellStyle name="Normal 51 2 2 2 2 2" xfId="2780" xr:uid="{00000000-0005-0000-0000-00005A5B0000}"/>
    <cellStyle name="Normal 51 2 2 2 2 2 2" xfId="4470" xr:uid="{00000000-0005-0000-0000-00005B5B0000}"/>
    <cellStyle name="Normal 51 2 2 2 2 2 2 2" xfId="14543" xr:uid="{00000000-0005-0000-0000-00005C5B0000}"/>
    <cellStyle name="Normal 51 2 2 2 2 2 2 2 2" xfId="44874" xr:uid="{00000000-0005-0000-0000-00005D5B0000}"/>
    <cellStyle name="Normal 51 2 2 2 2 2 2 2 3" xfId="29641" xr:uid="{00000000-0005-0000-0000-00005E5B0000}"/>
    <cellStyle name="Normal 51 2 2 2 2 2 2 3" xfId="9523" xr:uid="{00000000-0005-0000-0000-00005F5B0000}"/>
    <cellStyle name="Normal 51 2 2 2 2 2 2 3 2" xfId="39857" xr:uid="{00000000-0005-0000-0000-0000605B0000}"/>
    <cellStyle name="Normal 51 2 2 2 2 2 2 3 3" xfId="24624" xr:uid="{00000000-0005-0000-0000-0000615B0000}"/>
    <cellStyle name="Normal 51 2 2 2 2 2 2 4" xfId="34844" xr:uid="{00000000-0005-0000-0000-0000625B0000}"/>
    <cellStyle name="Normal 51 2 2 2 2 2 2 5" xfId="19611" xr:uid="{00000000-0005-0000-0000-0000635B0000}"/>
    <cellStyle name="Normal 51 2 2 2 2 2 3" xfId="6162" xr:uid="{00000000-0005-0000-0000-0000645B0000}"/>
    <cellStyle name="Normal 51 2 2 2 2 2 3 2" xfId="16214" xr:uid="{00000000-0005-0000-0000-0000655B0000}"/>
    <cellStyle name="Normal 51 2 2 2 2 2 3 2 2" xfId="46545" xr:uid="{00000000-0005-0000-0000-0000665B0000}"/>
    <cellStyle name="Normal 51 2 2 2 2 2 3 2 3" xfId="31312" xr:uid="{00000000-0005-0000-0000-0000675B0000}"/>
    <cellStyle name="Normal 51 2 2 2 2 2 3 3" xfId="11194" xr:uid="{00000000-0005-0000-0000-0000685B0000}"/>
    <cellStyle name="Normal 51 2 2 2 2 2 3 3 2" xfId="41528" xr:uid="{00000000-0005-0000-0000-0000695B0000}"/>
    <cellStyle name="Normal 51 2 2 2 2 2 3 3 3" xfId="26295" xr:uid="{00000000-0005-0000-0000-00006A5B0000}"/>
    <cellStyle name="Normal 51 2 2 2 2 2 3 4" xfId="36515" xr:uid="{00000000-0005-0000-0000-00006B5B0000}"/>
    <cellStyle name="Normal 51 2 2 2 2 2 3 5" xfId="21282" xr:uid="{00000000-0005-0000-0000-00006C5B0000}"/>
    <cellStyle name="Normal 51 2 2 2 2 2 4" xfId="12872" xr:uid="{00000000-0005-0000-0000-00006D5B0000}"/>
    <cellStyle name="Normal 51 2 2 2 2 2 4 2" xfId="43203" xr:uid="{00000000-0005-0000-0000-00006E5B0000}"/>
    <cellStyle name="Normal 51 2 2 2 2 2 4 3" xfId="27970" xr:uid="{00000000-0005-0000-0000-00006F5B0000}"/>
    <cellStyle name="Normal 51 2 2 2 2 2 5" xfId="7851" xr:uid="{00000000-0005-0000-0000-0000705B0000}"/>
    <cellStyle name="Normal 51 2 2 2 2 2 5 2" xfId="38186" xr:uid="{00000000-0005-0000-0000-0000715B0000}"/>
    <cellStyle name="Normal 51 2 2 2 2 2 5 3" xfId="22953" xr:uid="{00000000-0005-0000-0000-0000725B0000}"/>
    <cellStyle name="Normal 51 2 2 2 2 2 6" xfId="33174" xr:uid="{00000000-0005-0000-0000-0000735B0000}"/>
    <cellStyle name="Normal 51 2 2 2 2 2 7" xfId="17940" xr:uid="{00000000-0005-0000-0000-0000745B0000}"/>
    <cellStyle name="Normal 51 2 2 2 2 3" xfId="3633" xr:uid="{00000000-0005-0000-0000-0000755B0000}"/>
    <cellStyle name="Normal 51 2 2 2 2 3 2" xfId="13707" xr:uid="{00000000-0005-0000-0000-0000765B0000}"/>
    <cellStyle name="Normal 51 2 2 2 2 3 2 2" xfId="44038" xr:uid="{00000000-0005-0000-0000-0000775B0000}"/>
    <cellStyle name="Normal 51 2 2 2 2 3 2 3" xfId="28805" xr:uid="{00000000-0005-0000-0000-0000785B0000}"/>
    <cellStyle name="Normal 51 2 2 2 2 3 3" xfId="8687" xr:uid="{00000000-0005-0000-0000-0000795B0000}"/>
    <cellStyle name="Normal 51 2 2 2 2 3 3 2" xfId="39021" xr:uid="{00000000-0005-0000-0000-00007A5B0000}"/>
    <cellStyle name="Normal 51 2 2 2 2 3 3 3" xfId="23788" xr:uid="{00000000-0005-0000-0000-00007B5B0000}"/>
    <cellStyle name="Normal 51 2 2 2 2 3 4" xfId="34008" xr:uid="{00000000-0005-0000-0000-00007C5B0000}"/>
    <cellStyle name="Normal 51 2 2 2 2 3 5" xfId="18775" xr:uid="{00000000-0005-0000-0000-00007D5B0000}"/>
    <cellStyle name="Normal 51 2 2 2 2 4" xfId="5326" xr:uid="{00000000-0005-0000-0000-00007E5B0000}"/>
    <cellStyle name="Normal 51 2 2 2 2 4 2" xfId="15378" xr:uid="{00000000-0005-0000-0000-00007F5B0000}"/>
    <cellStyle name="Normal 51 2 2 2 2 4 2 2" xfId="45709" xr:uid="{00000000-0005-0000-0000-0000805B0000}"/>
    <cellStyle name="Normal 51 2 2 2 2 4 2 3" xfId="30476" xr:uid="{00000000-0005-0000-0000-0000815B0000}"/>
    <cellStyle name="Normal 51 2 2 2 2 4 3" xfId="10358" xr:uid="{00000000-0005-0000-0000-0000825B0000}"/>
    <cellStyle name="Normal 51 2 2 2 2 4 3 2" xfId="40692" xr:uid="{00000000-0005-0000-0000-0000835B0000}"/>
    <cellStyle name="Normal 51 2 2 2 2 4 3 3" xfId="25459" xr:uid="{00000000-0005-0000-0000-0000845B0000}"/>
    <cellStyle name="Normal 51 2 2 2 2 4 4" xfId="35679" xr:uid="{00000000-0005-0000-0000-0000855B0000}"/>
    <cellStyle name="Normal 51 2 2 2 2 4 5" xfId="20446" xr:uid="{00000000-0005-0000-0000-0000865B0000}"/>
    <cellStyle name="Normal 51 2 2 2 2 5" xfId="12036" xr:uid="{00000000-0005-0000-0000-0000875B0000}"/>
    <cellStyle name="Normal 51 2 2 2 2 5 2" xfId="42367" xr:uid="{00000000-0005-0000-0000-0000885B0000}"/>
    <cellStyle name="Normal 51 2 2 2 2 5 3" xfId="27134" xr:uid="{00000000-0005-0000-0000-0000895B0000}"/>
    <cellStyle name="Normal 51 2 2 2 2 6" xfId="7015" xr:uid="{00000000-0005-0000-0000-00008A5B0000}"/>
    <cellStyle name="Normal 51 2 2 2 2 6 2" xfId="37350" xr:uid="{00000000-0005-0000-0000-00008B5B0000}"/>
    <cellStyle name="Normal 51 2 2 2 2 6 3" xfId="22117" xr:uid="{00000000-0005-0000-0000-00008C5B0000}"/>
    <cellStyle name="Normal 51 2 2 2 2 7" xfId="32338" xr:uid="{00000000-0005-0000-0000-00008D5B0000}"/>
    <cellStyle name="Normal 51 2 2 2 2 8" xfId="17104" xr:uid="{00000000-0005-0000-0000-00008E5B0000}"/>
    <cellStyle name="Normal 51 2 2 2 3" xfId="2362" xr:uid="{00000000-0005-0000-0000-00008F5B0000}"/>
    <cellStyle name="Normal 51 2 2 2 3 2" xfId="4052" xr:uid="{00000000-0005-0000-0000-0000905B0000}"/>
    <cellStyle name="Normal 51 2 2 2 3 2 2" xfId="14125" xr:uid="{00000000-0005-0000-0000-0000915B0000}"/>
    <cellStyle name="Normal 51 2 2 2 3 2 2 2" xfId="44456" xr:uid="{00000000-0005-0000-0000-0000925B0000}"/>
    <cellStyle name="Normal 51 2 2 2 3 2 2 3" xfId="29223" xr:uid="{00000000-0005-0000-0000-0000935B0000}"/>
    <cellStyle name="Normal 51 2 2 2 3 2 3" xfId="9105" xr:uid="{00000000-0005-0000-0000-0000945B0000}"/>
    <cellStyle name="Normal 51 2 2 2 3 2 3 2" xfId="39439" xr:uid="{00000000-0005-0000-0000-0000955B0000}"/>
    <cellStyle name="Normal 51 2 2 2 3 2 3 3" xfId="24206" xr:uid="{00000000-0005-0000-0000-0000965B0000}"/>
    <cellStyle name="Normal 51 2 2 2 3 2 4" xfId="34426" xr:uid="{00000000-0005-0000-0000-0000975B0000}"/>
    <cellStyle name="Normal 51 2 2 2 3 2 5" xfId="19193" xr:uid="{00000000-0005-0000-0000-0000985B0000}"/>
    <cellStyle name="Normal 51 2 2 2 3 3" xfId="5744" xr:uid="{00000000-0005-0000-0000-0000995B0000}"/>
    <cellStyle name="Normal 51 2 2 2 3 3 2" xfId="15796" xr:uid="{00000000-0005-0000-0000-00009A5B0000}"/>
    <cellStyle name="Normal 51 2 2 2 3 3 2 2" xfId="46127" xr:uid="{00000000-0005-0000-0000-00009B5B0000}"/>
    <cellStyle name="Normal 51 2 2 2 3 3 2 3" xfId="30894" xr:uid="{00000000-0005-0000-0000-00009C5B0000}"/>
    <cellStyle name="Normal 51 2 2 2 3 3 3" xfId="10776" xr:uid="{00000000-0005-0000-0000-00009D5B0000}"/>
    <cellStyle name="Normal 51 2 2 2 3 3 3 2" xfId="41110" xr:uid="{00000000-0005-0000-0000-00009E5B0000}"/>
    <cellStyle name="Normal 51 2 2 2 3 3 3 3" xfId="25877" xr:uid="{00000000-0005-0000-0000-00009F5B0000}"/>
    <cellStyle name="Normal 51 2 2 2 3 3 4" xfId="36097" xr:uid="{00000000-0005-0000-0000-0000A05B0000}"/>
    <cellStyle name="Normal 51 2 2 2 3 3 5" xfId="20864" xr:uid="{00000000-0005-0000-0000-0000A15B0000}"/>
    <cellStyle name="Normal 51 2 2 2 3 4" xfId="12454" xr:uid="{00000000-0005-0000-0000-0000A25B0000}"/>
    <cellStyle name="Normal 51 2 2 2 3 4 2" xfId="42785" xr:uid="{00000000-0005-0000-0000-0000A35B0000}"/>
    <cellStyle name="Normal 51 2 2 2 3 4 3" xfId="27552" xr:uid="{00000000-0005-0000-0000-0000A45B0000}"/>
    <cellStyle name="Normal 51 2 2 2 3 5" xfId="7433" xr:uid="{00000000-0005-0000-0000-0000A55B0000}"/>
    <cellStyle name="Normal 51 2 2 2 3 5 2" xfId="37768" xr:uid="{00000000-0005-0000-0000-0000A65B0000}"/>
    <cellStyle name="Normal 51 2 2 2 3 5 3" xfId="22535" xr:uid="{00000000-0005-0000-0000-0000A75B0000}"/>
    <cellStyle name="Normal 51 2 2 2 3 6" xfId="32756" xr:uid="{00000000-0005-0000-0000-0000A85B0000}"/>
    <cellStyle name="Normal 51 2 2 2 3 7" xfId="17522" xr:uid="{00000000-0005-0000-0000-0000A95B0000}"/>
    <cellStyle name="Normal 51 2 2 2 4" xfId="3215" xr:uid="{00000000-0005-0000-0000-0000AA5B0000}"/>
    <cellStyle name="Normal 51 2 2 2 4 2" xfId="13289" xr:uid="{00000000-0005-0000-0000-0000AB5B0000}"/>
    <cellStyle name="Normal 51 2 2 2 4 2 2" xfId="43620" xr:uid="{00000000-0005-0000-0000-0000AC5B0000}"/>
    <cellStyle name="Normal 51 2 2 2 4 2 3" xfId="28387" xr:uid="{00000000-0005-0000-0000-0000AD5B0000}"/>
    <cellStyle name="Normal 51 2 2 2 4 3" xfId="8269" xr:uid="{00000000-0005-0000-0000-0000AE5B0000}"/>
    <cellStyle name="Normal 51 2 2 2 4 3 2" xfId="38603" xr:uid="{00000000-0005-0000-0000-0000AF5B0000}"/>
    <cellStyle name="Normal 51 2 2 2 4 3 3" xfId="23370" xr:uid="{00000000-0005-0000-0000-0000B05B0000}"/>
    <cellStyle name="Normal 51 2 2 2 4 4" xfId="33590" xr:uid="{00000000-0005-0000-0000-0000B15B0000}"/>
    <cellStyle name="Normal 51 2 2 2 4 5" xfId="18357" xr:uid="{00000000-0005-0000-0000-0000B25B0000}"/>
    <cellStyle name="Normal 51 2 2 2 5" xfId="4908" xr:uid="{00000000-0005-0000-0000-0000B35B0000}"/>
    <cellStyle name="Normal 51 2 2 2 5 2" xfId="14960" xr:uid="{00000000-0005-0000-0000-0000B45B0000}"/>
    <cellStyle name="Normal 51 2 2 2 5 2 2" xfId="45291" xr:uid="{00000000-0005-0000-0000-0000B55B0000}"/>
    <cellStyle name="Normal 51 2 2 2 5 2 3" xfId="30058" xr:uid="{00000000-0005-0000-0000-0000B65B0000}"/>
    <cellStyle name="Normal 51 2 2 2 5 3" xfId="9940" xr:uid="{00000000-0005-0000-0000-0000B75B0000}"/>
    <cellStyle name="Normal 51 2 2 2 5 3 2" xfId="40274" xr:uid="{00000000-0005-0000-0000-0000B85B0000}"/>
    <cellStyle name="Normal 51 2 2 2 5 3 3" xfId="25041" xr:uid="{00000000-0005-0000-0000-0000B95B0000}"/>
    <cellStyle name="Normal 51 2 2 2 5 4" xfId="35261" xr:uid="{00000000-0005-0000-0000-0000BA5B0000}"/>
    <cellStyle name="Normal 51 2 2 2 5 5" xfId="20028" xr:uid="{00000000-0005-0000-0000-0000BB5B0000}"/>
    <cellStyle name="Normal 51 2 2 2 6" xfId="11618" xr:uid="{00000000-0005-0000-0000-0000BC5B0000}"/>
    <cellStyle name="Normal 51 2 2 2 6 2" xfId="41949" xr:uid="{00000000-0005-0000-0000-0000BD5B0000}"/>
    <cellStyle name="Normal 51 2 2 2 6 3" xfId="26716" xr:uid="{00000000-0005-0000-0000-0000BE5B0000}"/>
    <cellStyle name="Normal 51 2 2 2 7" xfId="6597" xr:uid="{00000000-0005-0000-0000-0000BF5B0000}"/>
    <cellStyle name="Normal 51 2 2 2 7 2" xfId="36932" xr:uid="{00000000-0005-0000-0000-0000C05B0000}"/>
    <cellStyle name="Normal 51 2 2 2 7 3" xfId="21699" xr:uid="{00000000-0005-0000-0000-0000C15B0000}"/>
    <cellStyle name="Normal 51 2 2 2 8" xfId="31920" xr:uid="{00000000-0005-0000-0000-0000C25B0000}"/>
    <cellStyle name="Normal 51 2 2 2 9" xfId="16686" xr:uid="{00000000-0005-0000-0000-0000C35B0000}"/>
    <cellStyle name="Normal 51 2 2 3" xfId="1733" xr:uid="{00000000-0005-0000-0000-0000C45B0000}"/>
    <cellStyle name="Normal 51 2 2 3 2" xfId="2572" xr:uid="{00000000-0005-0000-0000-0000C55B0000}"/>
    <cellStyle name="Normal 51 2 2 3 2 2" xfId="4262" xr:uid="{00000000-0005-0000-0000-0000C65B0000}"/>
    <cellStyle name="Normal 51 2 2 3 2 2 2" xfId="14335" xr:uid="{00000000-0005-0000-0000-0000C75B0000}"/>
    <cellStyle name="Normal 51 2 2 3 2 2 2 2" xfId="44666" xr:uid="{00000000-0005-0000-0000-0000C85B0000}"/>
    <cellStyle name="Normal 51 2 2 3 2 2 2 3" xfId="29433" xr:uid="{00000000-0005-0000-0000-0000C95B0000}"/>
    <cellStyle name="Normal 51 2 2 3 2 2 3" xfId="9315" xr:uid="{00000000-0005-0000-0000-0000CA5B0000}"/>
    <cellStyle name="Normal 51 2 2 3 2 2 3 2" xfId="39649" xr:uid="{00000000-0005-0000-0000-0000CB5B0000}"/>
    <cellStyle name="Normal 51 2 2 3 2 2 3 3" xfId="24416" xr:uid="{00000000-0005-0000-0000-0000CC5B0000}"/>
    <cellStyle name="Normal 51 2 2 3 2 2 4" xfId="34636" xr:uid="{00000000-0005-0000-0000-0000CD5B0000}"/>
    <cellStyle name="Normal 51 2 2 3 2 2 5" xfId="19403" xr:uid="{00000000-0005-0000-0000-0000CE5B0000}"/>
    <cellStyle name="Normal 51 2 2 3 2 3" xfId="5954" xr:uid="{00000000-0005-0000-0000-0000CF5B0000}"/>
    <cellStyle name="Normal 51 2 2 3 2 3 2" xfId="16006" xr:uid="{00000000-0005-0000-0000-0000D05B0000}"/>
    <cellStyle name="Normal 51 2 2 3 2 3 2 2" xfId="46337" xr:uid="{00000000-0005-0000-0000-0000D15B0000}"/>
    <cellStyle name="Normal 51 2 2 3 2 3 2 3" xfId="31104" xr:uid="{00000000-0005-0000-0000-0000D25B0000}"/>
    <cellStyle name="Normal 51 2 2 3 2 3 3" xfId="10986" xr:uid="{00000000-0005-0000-0000-0000D35B0000}"/>
    <cellStyle name="Normal 51 2 2 3 2 3 3 2" xfId="41320" xr:uid="{00000000-0005-0000-0000-0000D45B0000}"/>
    <cellStyle name="Normal 51 2 2 3 2 3 3 3" xfId="26087" xr:uid="{00000000-0005-0000-0000-0000D55B0000}"/>
    <cellStyle name="Normal 51 2 2 3 2 3 4" xfId="36307" xr:uid="{00000000-0005-0000-0000-0000D65B0000}"/>
    <cellStyle name="Normal 51 2 2 3 2 3 5" xfId="21074" xr:uid="{00000000-0005-0000-0000-0000D75B0000}"/>
    <cellStyle name="Normal 51 2 2 3 2 4" xfId="12664" xr:uid="{00000000-0005-0000-0000-0000D85B0000}"/>
    <cellStyle name="Normal 51 2 2 3 2 4 2" xfId="42995" xr:uid="{00000000-0005-0000-0000-0000D95B0000}"/>
    <cellStyle name="Normal 51 2 2 3 2 4 3" xfId="27762" xr:uid="{00000000-0005-0000-0000-0000DA5B0000}"/>
    <cellStyle name="Normal 51 2 2 3 2 5" xfId="7643" xr:uid="{00000000-0005-0000-0000-0000DB5B0000}"/>
    <cellStyle name="Normal 51 2 2 3 2 5 2" xfId="37978" xr:uid="{00000000-0005-0000-0000-0000DC5B0000}"/>
    <cellStyle name="Normal 51 2 2 3 2 5 3" xfId="22745" xr:uid="{00000000-0005-0000-0000-0000DD5B0000}"/>
    <cellStyle name="Normal 51 2 2 3 2 6" xfId="32966" xr:uid="{00000000-0005-0000-0000-0000DE5B0000}"/>
    <cellStyle name="Normal 51 2 2 3 2 7" xfId="17732" xr:uid="{00000000-0005-0000-0000-0000DF5B0000}"/>
    <cellStyle name="Normal 51 2 2 3 3" xfId="3425" xr:uid="{00000000-0005-0000-0000-0000E05B0000}"/>
    <cellStyle name="Normal 51 2 2 3 3 2" xfId="13499" xr:uid="{00000000-0005-0000-0000-0000E15B0000}"/>
    <cellStyle name="Normal 51 2 2 3 3 2 2" xfId="43830" xr:uid="{00000000-0005-0000-0000-0000E25B0000}"/>
    <cellStyle name="Normal 51 2 2 3 3 2 3" xfId="28597" xr:uid="{00000000-0005-0000-0000-0000E35B0000}"/>
    <cellStyle name="Normal 51 2 2 3 3 3" xfId="8479" xr:uid="{00000000-0005-0000-0000-0000E45B0000}"/>
    <cellStyle name="Normal 51 2 2 3 3 3 2" xfId="38813" xr:uid="{00000000-0005-0000-0000-0000E55B0000}"/>
    <cellStyle name="Normal 51 2 2 3 3 3 3" xfId="23580" xr:uid="{00000000-0005-0000-0000-0000E65B0000}"/>
    <cellStyle name="Normal 51 2 2 3 3 4" xfId="33800" xr:uid="{00000000-0005-0000-0000-0000E75B0000}"/>
    <cellStyle name="Normal 51 2 2 3 3 5" xfId="18567" xr:uid="{00000000-0005-0000-0000-0000E85B0000}"/>
    <cellStyle name="Normal 51 2 2 3 4" xfId="5118" xr:uid="{00000000-0005-0000-0000-0000E95B0000}"/>
    <cellStyle name="Normal 51 2 2 3 4 2" xfId="15170" xr:uid="{00000000-0005-0000-0000-0000EA5B0000}"/>
    <cellStyle name="Normal 51 2 2 3 4 2 2" xfId="45501" xr:uid="{00000000-0005-0000-0000-0000EB5B0000}"/>
    <cellStyle name="Normal 51 2 2 3 4 2 3" xfId="30268" xr:uid="{00000000-0005-0000-0000-0000EC5B0000}"/>
    <cellStyle name="Normal 51 2 2 3 4 3" xfId="10150" xr:uid="{00000000-0005-0000-0000-0000ED5B0000}"/>
    <cellStyle name="Normal 51 2 2 3 4 3 2" xfId="40484" xr:uid="{00000000-0005-0000-0000-0000EE5B0000}"/>
    <cellStyle name="Normal 51 2 2 3 4 3 3" xfId="25251" xr:uid="{00000000-0005-0000-0000-0000EF5B0000}"/>
    <cellStyle name="Normal 51 2 2 3 4 4" xfId="35471" xr:uid="{00000000-0005-0000-0000-0000F05B0000}"/>
    <cellStyle name="Normal 51 2 2 3 4 5" xfId="20238" xr:uid="{00000000-0005-0000-0000-0000F15B0000}"/>
    <cellStyle name="Normal 51 2 2 3 5" xfId="11828" xr:uid="{00000000-0005-0000-0000-0000F25B0000}"/>
    <cellStyle name="Normal 51 2 2 3 5 2" xfId="42159" xr:uid="{00000000-0005-0000-0000-0000F35B0000}"/>
    <cellStyle name="Normal 51 2 2 3 5 3" xfId="26926" xr:uid="{00000000-0005-0000-0000-0000F45B0000}"/>
    <cellStyle name="Normal 51 2 2 3 6" xfId="6807" xr:uid="{00000000-0005-0000-0000-0000F55B0000}"/>
    <cellStyle name="Normal 51 2 2 3 6 2" xfId="37142" xr:uid="{00000000-0005-0000-0000-0000F65B0000}"/>
    <cellStyle name="Normal 51 2 2 3 6 3" xfId="21909" xr:uid="{00000000-0005-0000-0000-0000F75B0000}"/>
    <cellStyle name="Normal 51 2 2 3 7" xfId="32130" xr:uid="{00000000-0005-0000-0000-0000F85B0000}"/>
    <cellStyle name="Normal 51 2 2 3 8" xfId="16896" xr:uid="{00000000-0005-0000-0000-0000F95B0000}"/>
    <cellStyle name="Normal 51 2 2 4" xfId="2154" xr:uid="{00000000-0005-0000-0000-0000FA5B0000}"/>
    <cellStyle name="Normal 51 2 2 4 2" xfId="3844" xr:uid="{00000000-0005-0000-0000-0000FB5B0000}"/>
    <cellStyle name="Normal 51 2 2 4 2 2" xfId="13917" xr:uid="{00000000-0005-0000-0000-0000FC5B0000}"/>
    <cellStyle name="Normal 51 2 2 4 2 2 2" xfId="44248" xr:uid="{00000000-0005-0000-0000-0000FD5B0000}"/>
    <cellStyle name="Normal 51 2 2 4 2 2 3" xfId="29015" xr:uid="{00000000-0005-0000-0000-0000FE5B0000}"/>
    <cellStyle name="Normal 51 2 2 4 2 3" xfId="8897" xr:uid="{00000000-0005-0000-0000-0000FF5B0000}"/>
    <cellStyle name="Normal 51 2 2 4 2 3 2" xfId="39231" xr:uid="{00000000-0005-0000-0000-0000005C0000}"/>
    <cellStyle name="Normal 51 2 2 4 2 3 3" xfId="23998" xr:uid="{00000000-0005-0000-0000-0000015C0000}"/>
    <cellStyle name="Normal 51 2 2 4 2 4" xfId="34218" xr:uid="{00000000-0005-0000-0000-0000025C0000}"/>
    <cellStyle name="Normal 51 2 2 4 2 5" xfId="18985" xr:uid="{00000000-0005-0000-0000-0000035C0000}"/>
    <cellStyle name="Normal 51 2 2 4 3" xfId="5536" xr:uid="{00000000-0005-0000-0000-0000045C0000}"/>
    <cellStyle name="Normal 51 2 2 4 3 2" xfId="15588" xr:uid="{00000000-0005-0000-0000-0000055C0000}"/>
    <cellStyle name="Normal 51 2 2 4 3 2 2" xfId="45919" xr:uid="{00000000-0005-0000-0000-0000065C0000}"/>
    <cellStyle name="Normal 51 2 2 4 3 2 3" xfId="30686" xr:uid="{00000000-0005-0000-0000-0000075C0000}"/>
    <cellStyle name="Normal 51 2 2 4 3 3" xfId="10568" xr:uid="{00000000-0005-0000-0000-0000085C0000}"/>
    <cellStyle name="Normal 51 2 2 4 3 3 2" xfId="40902" xr:uid="{00000000-0005-0000-0000-0000095C0000}"/>
    <cellStyle name="Normal 51 2 2 4 3 3 3" xfId="25669" xr:uid="{00000000-0005-0000-0000-00000A5C0000}"/>
    <cellStyle name="Normal 51 2 2 4 3 4" xfId="35889" xr:uid="{00000000-0005-0000-0000-00000B5C0000}"/>
    <cellStyle name="Normal 51 2 2 4 3 5" xfId="20656" xr:uid="{00000000-0005-0000-0000-00000C5C0000}"/>
    <cellStyle name="Normal 51 2 2 4 4" xfId="12246" xr:uid="{00000000-0005-0000-0000-00000D5C0000}"/>
    <cellStyle name="Normal 51 2 2 4 4 2" xfId="42577" xr:uid="{00000000-0005-0000-0000-00000E5C0000}"/>
    <cellStyle name="Normal 51 2 2 4 4 3" xfId="27344" xr:uid="{00000000-0005-0000-0000-00000F5C0000}"/>
    <cellStyle name="Normal 51 2 2 4 5" xfId="7225" xr:uid="{00000000-0005-0000-0000-0000105C0000}"/>
    <cellStyle name="Normal 51 2 2 4 5 2" xfId="37560" xr:uid="{00000000-0005-0000-0000-0000115C0000}"/>
    <cellStyle name="Normal 51 2 2 4 5 3" xfId="22327" xr:uid="{00000000-0005-0000-0000-0000125C0000}"/>
    <cellStyle name="Normal 51 2 2 4 6" xfId="32548" xr:uid="{00000000-0005-0000-0000-0000135C0000}"/>
    <cellStyle name="Normal 51 2 2 4 7" xfId="17314" xr:uid="{00000000-0005-0000-0000-0000145C0000}"/>
    <cellStyle name="Normal 51 2 2 5" xfId="3007" xr:uid="{00000000-0005-0000-0000-0000155C0000}"/>
    <cellStyle name="Normal 51 2 2 5 2" xfId="13081" xr:uid="{00000000-0005-0000-0000-0000165C0000}"/>
    <cellStyle name="Normal 51 2 2 5 2 2" xfId="43412" xr:uid="{00000000-0005-0000-0000-0000175C0000}"/>
    <cellStyle name="Normal 51 2 2 5 2 3" xfId="28179" xr:uid="{00000000-0005-0000-0000-0000185C0000}"/>
    <cellStyle name="Normal 51 2 2 5 3" xfId="8061" xr:uid="{00000000-0005-0000-0000-0000195C0000}"/>
    <cellStyle name="Normal 51 2 2 5 3 2" xfId="38395" xr:uid="{00000000-0005-0000-0000-00001A5C0000}"/>
    <cellStyle name="Normal 51 2 2 5 3 3" xfId="23162" xr:uid="{00000000-0005-0000-0000-00001B5C0000}"/>
    <cellStyle name="Normal 51 2 2 5 4" xfId="33382" xr:uid="{00000000-0005-0000-0000-00001C5C0000}"/>
    <cellStyle name="Normal 51 2 2 5 5" xfId="18149" xr:uid="{00000000-0005-0000-0000-00001D5C0000}"/>
    <cellStyle name="Normal 51 2 2 6" xfId="4700" xr:uid="{00000000-0005-0000-0000-00001E5C0000}"/>
    <cellStyle name="Normal 51 2 2 6 2" xfId="14752" xr:uid="{00000000-0005-0000-0000-00001F5C0000}"/>
    <cellStyle name="Normal 51 2 2 6 2 2" xfId="45083" xr:uid="{00000000-0005-0000-0000-0000205C0000}"/>
    <cellStyle name="Normal 51 2 2 6 2 3" xfId="29850" xr:uid="{00000000-0005-0000-0000-0000215C0000}"/>
    <cellStyle name="Normal 51 2 2 6 3" xfId="9732" xr:uid="{00000000-0005-0000-0000-0000225C0000}"/>
    <cellStyle name="Normal 51 2 2 6 3 2" xfId="40066" xr:uid="{00000000-0005-0000-0000-0000235C0000}"/>
    <cellStyle name="Normal 51 2 2 6 3 3" xfId="24833" xr:uid="{00000000-0005-0000-0000-0000245C0000}"/>
    <cellStyle name="Normal 51 2 2 6 4" xfId="35053" xr:uid="{00000000-0005-0000-0000-0000255C0000}"/>
    <cellStyle name="Normal 51 2 2 6 5" xfId="19820" xr:uid="{00000000-0005-0000-0000-0000265C0000}"/>
    <cellStyle name="Normal 51 2 2 7" xfId="11410" xr:uid="{00000000-0005-0000-0000-0000275C0000}"/>
    <cellStyle name="Normal 51 2 2 7 2" xfId="41741" xr:uid="{00000000-0005-0000-0000-0000285C0000}"/>
    <cellStyle name="Normal 51 2 2 7 3" xfId="26508" xr:uid="{00000000-0005-0000-0000-0000295C0000}"/>
    <cellStyle name="Normal 51 2 2 8" xfId="6389" xr:uid="{00000000-0005-0000-0000-00002A5C0000}"/>
    <cellStyle name="Normal 51 2 2 8 2" xfId="36724" xr:uid="{00000000-0005-0000-0000-00002B5C0000}"/>
    <cellStyle name="Normal 51 2 2 8 3" xfId="21491" xr:uid="{00000000-0005-0000-0000-00002C5C0000}"/>
    <cellStyle name="Normal 51 2 2 9" xfId="31712" xr:uid="{00000000-0005-0000-0000-00002D5C0000}"/>
    <cellStyle name="Normal 51 2 3" xfId="1416" xr:uid="{00000000-0005-0000-0000-00002E5C0000}"/>
    <cellStyle name="Normal 51 2 3 2" xfId="1837" xr:uid="{00000000-0005-0000-0000-00002F5C0000}"/>
    <cellStyle name="Normal 51 2 3 2 2" xfId="2676" xr:uid="{00000000-0005-0000-0000-0000305C0000}"/>
    <cellStyle name="Normal 51 2 3 2 2 2" xfId="4366" xr:uid="{00000000-0005-0000-0000-0000315C0000}"/>
    <cellStyle name="Normal 51 2 3 2 2 2 2" xfId="14439" xr:uid="{00000000-0005-0000-0000-0000325C0000}"/>
    <cellStyle name="Normal 51 2 3 2 2 2 2 2" xfId="44770" xr:uid="{00000000-0005-0000-0000-0000335C0000}"/>
    <cellStyle name="Normal 51 2 3 2 2 2 2 3" xfId="29537" xr:uid="{00000000-0005-0000-0000-0000345C0000}"/>
    <cellStyle name="Normal 51 2 3 2 2 2 3" xfId="9419" xr:uid="{00000000-0005-0000-0000-0000355C0000}"/>
    <cellStyle name="Normal 51 2 3 2 2 2 3 2" xfId="39753" xr:uid="{00000000-0005-0000-0000-0000365C0000}"/>
    <cellStyle name="Normal 51 2 3 2 2 2 3 3" xfId="24520" xr:uid="{00000000-0005-0000-0000-0000375C0000}"/>
    <cellStyle name="Normal 51 2 3 2 2 2 4" xfId="34740" xr:uid="{00000000-0005-0000-0000-0000385C0000}"/>
    <cellStyle name="Normal 51 2 3 2 2 2 5" xfId="19507" xr:uid="{00000000-0005-0000-0000-0000395C0000}"/>
    <cellStyle name="Normal 51 2 3 2 2 3" xfId="6058" xr:uid="{00000000-0005-0000-0000-00003A5C0000}"/>
    <cellStyle name="Normal 51 2 3 2 2 3 2" xfId="16110" xr:uid="{00000000-0005-0000-0000-00003B5C0000}"/>
    <cellStyle name="Normal 51 2 3 2 2 3 2 2" xfId="46441" xr:uid="{00000000-0005-0000-0000-00003C5C0000}"/>
    <cellStyle name="Normal 51 2 3 2 2 3 2 3" xfId="31208" xr:uid="{00000000-0005-0000-0000-00003D5C0000}"/>
    <cellStyle name="Normal 51 2 3 2 2 3 3" xfId="11090" xr:uid="{00000000-0005-0000-0000-00003E5C0000}"/>
    <cellStyle name="Normal 51 2 3 2 2 3 3 2" xfId="41424" xr:uid="{00000000-0005-0000-0000-00003F5C0000}"/>
    <cellStyle name="Normal 51 2 3 2 2 3 3 3" xfId="26191" xr:uid="{00000000-0005-0000-0000-0000405C0000}"/>
    <cellStyle name="Normal 51 2 3 2 2 3 4" xfId="36411" xr:uid="{00000000-0005-0000-0000-0000415C0000}"/>
    <cellStyle name="Normal 51 2 3 2 2 3 5" xfId="21178" xr:uid="{00000000-0005-0000-0000-0000425C0000}"/>
    <cellStyle name="Normal 51 2 3 2 2 4" xfId="12768" xr:uid="{00000000-0005-0000-0000-0000435C0000}"/>
    <cellStyle name="Normal 51 2 3 2 2 4 2" xfId="43099" xr:uid="{00000000-0005-0000-0000-0000445C0000}"/>
    <cellStyle name="Normal 51 2 3 2 2 4 3" xfId="27866" xr:uid="{00000000-0005-0000-0000-0000455C0000}"/>
    <cellStyle name="Normal 51 2 3 2 2 5" xfId="7747" xr:uid="{00000000-0005-0000-0000-0000465C0000}"/>
    <cellStyle name="Normal 51 2 3 2 2 5 2" xfId="38082" xr:uid="{00000000-0005-0000-0000-0000475C0000}"/>
    <cellStyle name="Normal 51 2 3 2 2 5 3" xfId="22849" xr:uid="{00000000-0005-0000-0000-0000485C0000}"/>
    <cellStyle name="Normal 51 2 3 2 2 6" xfId="33070" xr:uid="{00000000-0005-0000-0000-0000495C0000}"/>
    <cellStyle name="Normal 51 2 3 2 2 7" xfId="17836" xr:uid="{00000000-0005-0000-0000-00004A5C0000}"/>
    <cellStyle name="Normal 51 2 3 2 3" xfId="3529" xr:uid="{00000000-0005-0000-0000-00004B5C0000}"/>
    <cellStyle name="Normal 51 2 3 2 3 2" xfId="13603" xr:uid="{00000000-0005-0000-0000-00004C5C0000}"/>
    <cellStyle name="Normal 51 2 3 2 3 2 2" xfId="43934" xr:uid="{00000000-0005-0000-0000-00004D5C0000}"/>
    <cellStyle name="Normal 51 2 3 2 3 2 3" xfId="28701" xr:uid="{00000000-0005-0000-0000-00004E5C0000}"/>
    <cellStyle name="Normal 51 2 3 2 3 3" xfId="8583" xr:uid="{00000000-0005-0000-0000-00004F5C0000}"/>
    <cellStyle name="Normal 51 2 3 2 3 3 2" xfId="38917" xr:uid="{00000000-0005-0000-0000-0000505C0000}"/>
    <cellStyle name="Normal 51 2 3 2 3 3 3" xfId="23684" xr:uid="{00000000-0005-0000-0000-0000515C0000}"/>
    <cellStyle name="Normal 51 2 3 2 3 4" xfId="33904" xr:uid="{00000000-0005-0000-0000-0000525C0000}"/>
    <cellStyle name="Normal 51 2 3 2 3 5" xfId="18671" xr:uid="{00000000-0005-0000-0000-0000535C0000}"/>
    <cellStyle name="Normal 51 2 3 2 4" xfId="5222" xr:uid="{00000000-0005-0000-0000-0000545C0000}"/>
    <cellStyle name="Normal 51 2 3 2 4 2" xfId="15274" xr:uid="{00000000-0005-0000-0000-0000555C0000}"/>
    <cellStyle name="Normal 51 2 3 2 4 2 2" xfId="45605" xr:uid="{00000000-0005-0000-0000-0000565C0000}"/>
    <cellStyle name="Normal 51 2 3 2 4 2 3" xfId="30372" xr:uid="{00000000-0005-0000-0000-0000575C0000}"/>
    <cellStyle name="Normal 51 2 3 2 4 3" xfId="10254" xr:uid="{00000000-0005-0000-0000-0000585C0000}"/>
    <cellStyle name="Normal 51 2 3 2 4 3 2" xfId="40588" xr:uid="{00000000-0005-0000-0000-0000595C0000}"/>
    <cellStyle name="Normal 51 2 3 2 4 3 3" xfId="25355" xr:uid="{00000000-0005-0000-0000-00005A5C0000}"/>
    <cellStyle name="Normal 51 2 3 2 4 4" xfId="35575" xr:uid="{00000000-0005-0000-0000-00005B5C0000}"/>
    <cellStyle name="Normal 51 2 3 2 4 5" xfId="20342" xr:uid="{00000000-0005-0000-0000-00005C5C0000}"/>
    <cellStyle name="Normal 51 2 3 2 5" xfId="11932" xr:uid="{00000000-0005-0000-0000-00005D5C0000}"/>
    <cellStyle name="Normal 51 2 3 2 5 2" xfId="42263" xr:uid="{00000000-0005-0000-0000-00005E5C0000}"/>
    <cellStyle name="Normal 51 2 3 2 5 3" xfId="27030" xr:uid="{00000000-0005-0000-0000-00005F5C0000}"/>
    <cellStyle name="Normal 51 2 3 2 6" xfId="6911" xr:uid="{00000000-0005-0000-0000-0000605C0000}"/>
    <cellStyle name="Normal 51 2 3 2 6 2" xfId="37246" xr:uid="{00000000-0005-0000-0000-0000615C0000}"/>
    <cellStyle name="Normal 51 2 3 2 6 3" xfId="22013" xr:uid="{00000000-0005-0000-0000-0000625C0000}"/>
    <cellStyle name="Normal 51 2 3 2 7" xfId="32234" xr:uid="{00000000-0005-0000-0000-0000635C0000}"/>
    <cellStyle name="Normal 51 2 3 2 8" xfId="17000" xr:uid="{00000000-0005-0000-0000-0000645C0000}"/>
    <cellStyle name="Normal 51 2 3 3" xfId="2258" xr:uid="{00000000-0005-0000-0000-0000655C0000}"/>
    <cellStyle name="Normal 51 2 3 3 2" xfId="3948" xr:uid="{00000000-0005-0000-0000-0000665C0000}"/>
    <cellStyle name="Normal 51 2 3 3 2 2" xfId="14021" xr:uid="{00000000-0005-0000-0000-0000675C0000}"/>
    <cellStyle name="Normal 51 2 3 3 2 2 2" xfId="44352" xr:uid="{00000000-0005-0000-0000-0000685C0000}"/>
    <cellStyle name="Normal 51 2 3 3 2 2 3" xfId="29119" xr:uid="{00000000-0005-0000-0000-0000695C0000}"/>
    <cellStyle name="Normal 51 2 3 3 2 3" xfId="9001" xr:uid="{00000000-0005-0000-0000-00006A5C0000}"/>
    <cellStyle name="Normal 51 2 3 3 2 3 2" xfId="39335" xr:uid="{00000000-0005-0000-0000-00006B5C0000}"/>
    <cellStyle name="Normal 51 2 3 3 2 3 3" xfId="24102" xr:uid="{00000000-0005-0000-0000-00006C5C0000}"/>
    <cellStyle name="Normal 51 2 3 3 2 4" xfId="34322" xr:uid="{00000000-0005-0000-0000-00006D5C0000}"/>
    <cellStyle name="Normal 51 2 3 3 2 5" xfId="19089" xr:uid="{00000000-0005-0000-0000-00006E5C0000}"/>
    <cellStyle name="Normal 51 2 3 3 3" xfId="5640" xr:uid="{00000000-0005-0000-0000-00006F5C0000}"/>
    <cellStyle name="Normal 51 2 3 3 3 2" xfId="15692" xr:uid="{00000000-0005-0000-0000-0000705C0000}"/>
    <cellStyle name="Normal 51 2 3 3 3 2 2" xfId="46023" xr:uid="{00000000-0005-0000-0000-0000715C0000}"/>
    <cellStyle name="Normal 51 2 3 3 3 2 3" xfId="30790" xr:uid="{00000000-0005-0000-0000-0000725C0000}"/>
    <cellStyle name="Normal 51 2 3 3 3 3" xfId="10672" xr:uid="{00000000-0005-0000-0000-0000735C0000}"/>
    <cellStyle name="Normal 51 2 3 3 3 3 2" xfId="41006" xr:uid="{00000000-0005-0000-0000-0000745C0000}"/>
    <cellStyle name="Normal 51 2 3 3 3 3 3" xfId="25773" xr:uid="{00000000-0005-0000-0000-0000755C0000}"/>
    <cellStyle name="Normal 51 2 3 3 3 4" xfId="35993" xr:uid="{00000000-0005-0000-0000-0000765C0000}"/>
    <cellStyle name="Normal 51 2 3 3 3 5" xfId="20760" xr:uid="{00000000-0005-0000-0000-0000775C0000}"/>
    <cellStyle name="Normal 51 2 3 3 4" xfId="12350" xr:uid="{00000000-0005-0000-0000-0000785C0000}"/>
    <cellStyle name="Normal 51 2 3 3 4 2" xfId="42681" xr:uid="{00000000-0005-0000-0000-0000795C0000}"/>
    <cellStyle name="Normal 51 2 3 3 4 3" xfId="27448" xr:uid="{00000000-0005-0000-0000-00007A5C0000}"/>
    <cellStyle name="Normal 51 2 3 3 5" xfId="7329" xr:uid="{00000000-0005-0000-0000-00007B5C0000}"/>
    <cellStyle name="Normal 51 2 3 3 5 2" xfId="37664" xr:uid="{00000000-0005-0000-0000-00007C5C0000}"/>
    <cellStyle name="Normal 51 2 3 3 5 3" xfId="22431" xr:uid="{00000000-0005-0000-0000-00007D5C0000}"/>
    <cellStyle name="Normal 51 2 3 3 6" xfId="32652" xr:uid="{00000000-0005-0000-0000-00007E5C0000}"/>
    <cellStyle name="Normal 51 2 3 3 7" xfId="17418" xr:uid="{00000000-0005-0000-0000-00007F5C0000}"/>
    <cellStyle name="Normal 51 2 3 4" xfId="3111" xr:uid="{00000000-0005-0000-0000-0000805C0000}"/>
    <cellStyle name="Normal 51 2 3 4 2" xfId="13185" xr:uid="{00000000-0005-0000-0000-0000815C0000}"/>
    <cellStyle name="Normal 51 2 3 4 2 2" xfId="43516" xr:uid="{00000000-0005-0000-0000-0000825C0000}"/>
    <cellStyle name="Normal 51 2 3 4 2 3" xfId="28283" xr:uid="{00000000-0005-0000-0000-0000835C0000}"/>
    <cellStyle name="Normal 51 2 3 4 3" xfId="8165" xr:uid="{00000000-0005-0000-0000-0000845C0000}"/>
    <cellStyle name="Normal 51 2 3 4 3 2" xfId="38499" xr:uid="{00000000-0005-0000-0000-0000855C0000}"/>
    <cellStyle name="Normal 51 2 3 4 3 3" xfId="23266" xr:uid="{00000000-0005-0000-0000-0000865C0000}"/>
    <cellStyle name="Normal 51 2 3 4 4" xfId="33486" xr:uid="{00000000-0005-0000-0000-0000875C0000}"/>
    <cellStyle name="Normal 51 2 3 4 5" xfId="18253" xr:uid="{00000000-0005-0000-0000-0000885C0000}"/>
    <cellStyle name="Normal 51 2 3 5" xfId="4804" xr:uid="{00000000-0005-0000-0000-0000895C0000}"/>
    <cellStyle name="Normal 51 2 3 5 2" xfId="14856" xr:uid="{00000000-0005-0000-0000-00008A5C0000}"/>
    <cellStyle name="Normal 51 2 3 5 2 2" xfId="45187" xr:uid="{00000000-0005-0000-0000-00008B5C0000}"/>
    <cellStyle name="Normal 51 2 3 5 2 3" xfId="29954" xr:uid="{00000000-0005-0000-0000-00008C5C0000}"/>
    <cellStyle name="Normal 51 2 3 5 3" xfId="9836" xr:uid="{00000000-0005-0000-0000-00008D5C0000}"/>
    <cellStyle name="Normal 51 2 3 5 3 2" xfId="40170" xr:uid="{00000000-0005-0000-0000-00008E5C0000}"/>
    <cellStyle name="Normal 51 2 3 5 3 3" xfId="24937" xr:uid="{00000000-0005-0000-0000-00008F5C0000}"/>
    <cellStyle name="Normal 51 2 3 5 4" xfId="35157" xr:uid="{00000000-0005-0000-0000-0000905C0000}"/>
    <cellStyle name="Normal 51 2 3 5 5" xfId="19924" xr:uid="{00000000-0005-0000-0000-0000915C0000}"/>
    <cellStyle name="Normal 51 2 3 6" xfId="11514" xr:uid="{00000000-0005-0000-0000-0000925C0000}"/>
    <cellStyle name="Normal 51 2 3 6 2" xfId="41845" xr:uid="{00000000-0005-0000-0000-0000935C0000}"/>
    <cellStyle name="Normal 51 2 3 6 3" xfId="26612" xr:uid="{00000000-0005-0000-0000-0000945C0000}"/>
    <cellStyle name="Normal 51 2 3 7" xfId="6493" xr:uid="{00000000-0005-0000-0000-0000955C0000}"/>
    <cellStyle name="Normal 51 2 3 7 2" xfId="36828" xr:uid="{00000000-0005-0000-0000-0000965C0000}"/>
    <cellStyle name="Normal 51 2 3 7 3" xfId="21595" xr:uid="{00000000-0005-0000-0000-0000975C0000}"/>
    <cellStyle name="Normal 51 2 3 8" xfId="31816" xr:uid="{00000000-0005-0000-0000-0000985C0000}"/>
    <cellStyle name="Normal 51 2 3 9" xfId="16582" xr:uid="{00000000-0005-0000-0000-0000995C0000}"/>
    <cellStyle name="Normal 51 2 4" xfId="1629" xr:uid="{00000000-0005-0000-0000-00009A5C0000}"/>
    <cellStyle name="Normal 51 2 4 2" xfId="2468" xr:uid="{00000000-0005-0000-0000-00009B5C0000}"/>
    <cellStyle name="Normal 51 2 4 2 2" xfId="4158" xr:uid="{00000000-0005-0000-0000-00009C5C0000}"/>
    <cellStyle name="Normal 51 2 4 2 2 2" xfId="14231" xr:uid="{00000000-0005-0000-0000-00009D5C0000}"/>
    <cellStyle name="Normal 51 2 4 2 2 2 2" xfId="44562" xr:uid="{00000000-0005-0000-0000-00009E5C0000}"/>
    <cellStyle name="Normal 51 2 4 2 2 2 3" xfId="29329" xr:uid="{00000000-0005-0000-0000-00009F5C0000}"/>
    <cellStyle name="Normal 51 2 4 2 2 3" xfId="9211" xr:uid="{00000000-0005-0000-0000-0000A05C0000}"/>
    <cellStyle name="Normal 51 2 4 2 2 3 2" xfId="39545" xr:uid="{00000000-0005-0000-0000-0000A15C0000}"/>
    <cellStyle name="Normal 51 2 4 2 2 3 3" xfId="24312" xr:uid="{00000000-0005-0000-0000-0000A25C0000}"/>
    <cellStyle name="Normal 51 2 4 2 2 4" xfId="34532" xr:uid="{00000000-0005-0000-0000-0000A35C0000}"/>
    <cellStyle name="Normal 51 2 4 2 2 5" xfId="19299" xr:uid="{00000000-0005-0000-0000-0000A45C0000}"/>
    <cellStyle name="Normal 51 2 4 2 3" xfId="5850" xr:uid="{00000000-0005-0000-0000-0000A55C0000}"/>
    <cellStyle name="Normal 51 2 4 2 3 2" xfId="15902" xr:uid="{00000000-0005-0000-0000-0000A65C0000}"/>
    <cellStyle name="Normal 51 2 4 2 3 2 2" xfId="46233" xr:uid="{00000000-0005-0000-0000-0000A75C0000}"/>
    <cellStyle name="Normal 51 2 4 2 3 2 3" xfId="31000" xr:uid="{00000000-0005-0000-0000-0000A85C0000}"/>
    <cellStyle name="Normal 51 2 4 2 3 3" xfId="10882" xr:uid="{00000000-0005-0000-0000-0000A95C0000}"/>
    <cellStyle name="Normal 51 2 4 2 3 3 2" xfId="41216" xr:uid="{00000000-0005-0000-0000-0000AA5C0000}"/>
    <cellStyle name="Normal 51 2 4 2 3 3 3" xfId="25983" xr:uid="{00000000-0005-0000-0000-0000AB5C0000}"/>
    <cellStyle name="Normal 51 2 4 2 3 4" xfId="36203" xr:uid="{00000000-0005-0000-0000-0000AC5C0000}"/>
    <cellStyle name="Normal 51 2 4 2 3 5" xfId="20970" xr:uid="{00000000-0005-0000-0000-0000AD5C0000}"/>
    <cellStyle name="Normal 51 2 4 2 4" xfId="12560" xr:uid="{00000000-0005-0000-0000-0000AE5C0000}"/>
    <cellStyle name="Normal 51 2 4 2 4 2" xfId="42891" xr:uid="{00000000-0005-0000-0000-0000AF5C0000}"/>
    <cellStyle name="Normal 51 2 4 2 4 3" xfId="27658" xr:uid="{00000000-0005-0000-0000-0000B05C0000}"/>
    <cellStyle name="Normal 51 2 4 2 5" xfId="7539" xr:uid="{00000000-0005-0000-0000-0000B15C0000}"/>
    <cellStyle name="Normal 51 2 4 2 5 2" xfId="37874" xr:uid="{00000000-0005-0000-0000-0000B25C0000}"/>
    <cellStyle name="Normal 51 2 4 2 5 3" xfId="22641" xr:uid="{00000000-0005-0000-0000-0000B35C0000}"/>
    <cellStyle name="Normal 51 2 4 2 6" xfId="32862" xr:uid="{00000000-0005-0000-0000-0000B45C0000}"/>
    <cellStyle name="Normal 51 2 4 2 7" xfId="17628" xr:uid="{00000000-0005-0000-0000-0000B55C0000}"/>
    <cellStyle name="Normal 51 2 4 3" xfId="3321" xr:uid="{00000000-0005-0000-0000-0000B65C0000}"/>
    <cellStyle name="Normal 51 2 4 3 2" xfId="13395" xr:uid="{00000000-0005-0000-0000-0000B75C0000}"/>
    <cellStyle name="Normal 51 2 4 3 2 2" xfId="43726" xr:uid="{00000000-0005-0000-0000-0000B85C0000}"/>
    <cellStyle name="Normal 51 2 4 3 2 3" xfId="28493" xr:uid="{00000000-0005-0000-0000-0000B95C0000}"/>
    <cellStyle name="Normal 51 2 4 3 3" xfId="8375" xr:uid="{00000000-0005-0000-0000-0000BA5C0000}"/>
    <cellStyle name="Normal 51 2 4 3 3 2" xfId="38709" xr:uid="{00000000-0005-0000-0000-0000BB5C0000}"/>
    <cellStyle name="Normal 51 2 4 3 3 3" xfId="23476" xr:uid="{00000000-0005-0000-0000-0000BC5C0000}"/>
    <cellStyle name="Normal 51 2 4 3 4" xfId="33696" xr:uid="{00000000-0005-0000-0000-0000BD5C0000}"/>
    <cellStyle name="Normal 51 2 4 3 5" xfId="18463" xr:uid="{00000000-0005-0000-0000-0000BE5C0000}"/>
    <cellStyle name="Normal 51 2 4 4" xfId="5014" xr:uid="{00000000-0005-0000-0000-0000BF5C0000}"/>
    <cellStyle name="Normal 51 2 4 4 2" xfId="15066" xr:uid="{00000000-0005-0000-0000-0000C05C0000}"/>
    <cellStyle name="Normal 51 2 4 4 2 2" xfId="45397" xr:uid="{00000000-0005-0000-0000-0000C15C0000}"/>
    <cellStyle name="Normal 51 2 4 4 2 3" xfId="30164" xr:uid="{00000000-0005-0000-0000-0000C25C0000}"/>
    <cellStyle name="Normal 51 2 4 4 3" xfId="10046" xr:uid="{00000000-0005-0000-0000-0000C35C0000}"/>
    <cellStyle name="Normal 51 2 4 4 3 2" xfId="40380" xr:uid="{00000000-0005-0000-0000-0000C45C0000}"/>
    <cellStyle name="Normal 51 2 4 4 3 3" xfId="25147" xr:uid="{00000000-0005-0000-0000-0000C55C0000}"/>
    <cellStyle name="Normal 51 2 4 4 4" xfId="35367" xr:uid="{00000000-0005-0000-0000-0000C65C0000}"/>
    <cellStyle name="Normal 51 2 4 4 5" xfId="20134" xr:uid="{00000000-0005-0000-0000-0000C75C0000}"/>
    <cellStyle name="Normal 51 2 4 5" xfId="11724" xr:uid="{00000000-0005-0000-0000-0000C85C0000}"/>
    <cellStyle name="Normal 51 2 4 5 2" xfId="42055" xr:uid="{00000000-0005-0000-0000-0000C95C0000}"/>
    <cellStyle name="Normal 51 2 4 5 3" xfId="26822" xr:uid="{00000000-0005-0000-0000-0000CA5C0000}"/>
    <cellStyle name="Normal 51 2 4 6" xfId="6703" xr:uid="{00000000-0005-0000-0000-0000CB5C0000}"/>
    <cellStyle name="Normal 51 2 4 6 2" xfId="37038" xr:uid="{00000000-0005-0000-0000-0000CC5C0000}"/>
    <cellStyle name="Normal 51 2 4 6 3" xfId="21805" xr:uid="{00000000-0005-0000-0000-0000CD5C0000}"/>
    <cellStyle name="Normal 51 2 4 7" xfId="32026" xr:uid="{00000000-0005-0000-0000-0000CE5C0000}"/>
    <cellStyle name="Normal 51 2 4 8" xfId="16792" xr:uid="{00000000-0005-0000-0000-0000CF5C0000}"/>
    <cellStyle name="Normal 51 2 5" xfId="2050" xr:uid="{00000000-0005-0000-0000-0000D05C0000}"/>
    <cellStyle name="Normal 51 2 5 2" xfId="3740" xr:uid="{00000000-0005-0000-0000-0000D15C0000}"/>
    <cellStyle name="Normal 51 2 5 2 2" xfId="13813" xr:uid="{00000000-0005-0000-0000-0000D25C0000}"/>
    <cellStyle name="Normal 51 2 5 2 2 2" xfId="44144" xr:uid="{00000000-0005-0000-0000-0000D35C0000}"/>
    <cellStyle name="Normal 51 2 5 2 2 3" xfId="28911" xr:uid="{00000000-0005-0000-0000-0000D45C0000}"/>
    <cellStyle name="Normal 51 2 5 2 3" xfId="8793" xr:uid="{00000000-0005-0000-0000-0000D55C0000}"/>
    <cellStyle name="Normal 51 2 5 2 3 2" xfId="39127" xr:uid="{00000000-0005-0000-0000-0000D65C0000}"/>
    <cellStyle name="Normal 51 2 5 2 3 3" xfId="23894" xr:uid="{00000000-0005-0000-0000-0000D75C0000}"/>
    <cellStyle name="Normal 51 2 5 2 4" xfId="34114" xr:uid="{00000000-0005-0000-0000-0000D85C0000}"/>
    <cellStyle name="Normal 51 2 5 2 5" xfId="18881" xr:uid="{00000000-0005-0000-0000-0000D95C0000}"/>
    <cellStyle name="Normal 51 2 5 3" xfId="5432" xr:uid="{00000000-0005-0000-0000-0000DA5C0000}"/>
    <cellStyle name="Normal 51 2 5 3 2" xfId="15484" xr:uid="{00000000-0005-0000-0000-0000DB5C0000}"/>
    <cellStyle name="Normal 51 2 5 3 2 2" xfId="45815" xr:uid="{00000000-0005-0000-0000-0000DC5C0000}"/>
    <cellStyle name="Normal 51 2 5 3 2 3" xfId="30582" xr:uid="{00000000-0005-0000-0000-0000DD5C0000}"/>
    <cellStyle name="Normal 51 2 5 3 3" xfId="10464" xr:uid="{00000000-0005-0000-0000-0000DE5C0000}"/>
    <cellStyle name="Normal 51 2 5 3 3 2" xfId="40798" xr:uid="{00000000-0005-0000-0000-0000DF5C0000}"/>
    <cellStyle name="Normal 51 2 5 3 3 3" xfId="25565" xr:uid="{00000000-0005-0000-0000-0000E05C0000}"/>
    <cellStyle name="Normal 51 2 5 3 4" xfId="35785" xr:uid="{00000000-0005-0000-0000-0000E15C0000}"/>
    <cellStyle name="Normal 51 2 5 3 5" xfId="20552" xr:uid="{00000000-0005-0000-0000-0000E25C0000}"/>
    <cellStyle name="Normal 51 2 5 4" xfId="12142" xr:uid="{00000000-0005-0000-0000-0000E35C0000}"/>
    <cellStyle name="Normal 51 2 5 4 2" xfId="42473" xr:uid="{00000000-0005-0000-0000-0000E45C0000}"/>
    <cellStyle name="Normal 51 2 5 4 3" xfId="27240" xr:uid="{00000000-0005-0000-0000-0000E55C0000}"/>
    <cellStyle name="Normal 51 2 5 5" xfId="7121" xr:uid="{00000000-0005-0000-0000-0000E65C0000}"/>
    <cellStyle name="Normal 51 2 5 5 2" xfId="37456" xr:uid="{00000000-0005-0000-0000-0000E75C0000}"/>
    <cellStyle name="Normal 51 2 5 5 3" xfId="22223" xr:uid="{00000000-0005-0000-0000-0000E85C0000}"/>
    <cellStyle name="Normal 51 2 5 6" xfId="32444" xr:uid="{00000000-0005-0000-0000-0000E95C0000}"/>
    <cellStyle name="Normal 51 2 5 7" xfId="17210" xr:uid="{00000000-0005-0000-0000-0000EA5C0000}"/>
    <cellStyle name="Normal 51 2 6" xfId="2903" xr:uid="{00000000-0005-0000-0000-0000EB5C0000}"/>
    <cellStyle name="Normal 51 2 6 2" xfId="12977" xr:uid="{00000000-0005-0000-0000-0000EC5C0000}"/>
    <cellStyle name="Normal 51 2 6 2 2" xfId="43308" xr:uid="{00000000-0005-0000-0000-0000ED5C0000}"/>
    <cellStyle name="Normal 51 2 6 2 3" xfId="28075" xr:uid="{00000000-0005-0000-0000-0000EE5C0000}"/>
    <cellStyle name="Normal 51 2 6 3" xfId="7957" xr:uid="{00000000-0005-0000-0000-0000EF5C0000}"/>
    <cellStyle name="Normal 51 2 6 3 2" xfId="38291" xr:uid="{00000000-0005-0000-0000-0000F05C0000}"/>
    <cellStyle name="Normal 51 2 6 3 3" xfId="23058" xr:uid="{00000000-0005-0000-0000-0000F15C0000}"/>
    <cellStyle name="Normal 51 2 6 4" xfId="33278" xr:uid="{00000000-0005-0000-0000-0000F25C0000}"/>
    <cellStyle name="Normal 51 2 6 5" xfId="18045" xr:uid="{00000000-0005-0000-0000-0000F35C0000}"/>
    <cellStyle name="Normal 51 2 7" xfId="4596" xr:uid="{00000000-0005-0000-0000-0000F45C0000}"/>
    <cellStyle name="Normal 51 2 7 2" xfId="14648" xr:uid="{00000000-0005-0000-0000-0000F55C0000}"/>
    <cellStyle name="Normal 51 2 7 2 2" xfId="44979" xr:uid="{00000000-0005-0000-0000-0000F65C0000}"/>
    <cellStyle name="Normal 51 2 7 2 3" xfId="29746" xr:uid="{00000000-0005-0000-0000-0000F75C0000}"/>
    <cellStyle name="Normal 51 2 7 3" xfId="9628" xr:uid="{00000000-0005-0000-0000-0000F85C0000}"/>
    <cellStyle name="Normal 51 2 7 3 2" xfId="39962" xr:uid="{00000000-0005-0000-0000-0000F95C0000}"/>
    <cellStyle name="Normal 51 2 7 3 3" xfId="24729" xr:uid="{00000000-0005-0000-0000-0000FA5C0000}"/>
    <cellStyle name="Normal 51 2 7 4" xfId="34949" xr:uid="{00000000-0005-0000-0000-0000FB5C0000}"/>
    <cellStyle name="Normal 51 2 7 5" xfId="19716" xr:uid="{00000000-0005-0000-0000-0000FC5C0000}"/>
    <cellStyle name="Normal 51 2 8" xfId="11306" xr:uid="{00000000-0005-0000-0000-0000FD5C0000}"/>
    <cellStyle name="Normal 51 2 8 2" xfId="41637" xr:uid="{00000000-0005-0000-0000-0000FE5C0000}"/>
    <cellStyle name="Normal 51 2 8 3" xfId="26404" xr:uid="{00000000-0005-0000-0000-0000FF5C0000}"/>
    <cellStyle name="Normal 51 2 9" xfId="6285" xr:uid="{00000000-0005-0000-0000-0000005D0000}"/>
    <cellStyle name="Normal 51 2 9 2" xfId="36620" xr:uid="{00000000-0005-0000-0000-0000015D0000}"/>
    <cellStyle name="Normal 51 2 9 3" xfId="21387" xr:uid="{00000000-0005-0000-0000-0000025D0000}"/>
    <cellStyle name="Normal 51 3" xfId="1249" xr:uid="{00000000-0005-0000-0000-0000035D0000}"/>
    <cellStyle name="Normal 51 3 10" xfId="16426" xr:uid="{00000000-0005-0000-0000-0000045D0000}"/>
    <cellStyle name="Normal 51 3 2" xfId="1468" xr:uid="{00000000-0005-0000-0000-0000055D0000}"/>
    <cellStyle name="Normal 51 3 2 2" xfId="1889" xr:uid="{00000000-0005-0000-0000-0000065D0000}"/>
    <cellStyle name="Normal 51 3 2 2 2" xfId="2728" xr:uid="{00000000-0005-0000-0000-0000075D0000}"/>
    <cellStyle name="Normal 51 3 2 2 2 2" xfId="4418" xr:uid="{00000000-0005-0000-0000-0000085D0000}"/>
    <cellStyle name="Normal 51 3 2 2 2 2 2" xfId="14491" xr:uid="{00000000-0005-0000-0000-0000095D0000}"/>
    <cellStyle name="Normal 51 3 2 2 2 2 2 2" xfId="44822" xr:uid="{00000000-0005-0000-0000-00000A5D0000}"/>
    <cellStyle name="Normal 51 3 2 2 2 2 2 3" xfId="29589" xr:uid="{00000000-0005-0000-0000-00000B5D0000}"/>
    <cellStyle name="Normal 51 3 2 2 2 2 3" xfId="9471" xr:uid="{00000000-0005-0000-0000-00000C5D0000}"/>
    <cellStyle name="Normal 51 3 2 2 2 2 3 2" xfId="39805" xr:uid="{00000000-0005-0000-0000-00000D5D0000}"/>
    <cellStyle name="Normal 51 3 2 2 2 2 3 3" xfId="24572" xr:uid="{00000000-0005-0000-0000-00000E5D0000}"/>
    <cellStyle name="Normal 51 3 2 2 2 2 4" xfId="34792" xr:uid="{00000000-0005-0000-0000-00000F5D0000}"/>
    <cellStyle name="Normal 51 3 2 2 2 2 5" xfId="19559" xr:uid="{00000000-0005-0000-0000-0000105D0000}"/>
    <cellStyle name="Normal 51 3 2 2 2 3" xfId="6110" xr:uid="{00000000-0005-0000-0000-0000115D0000}"/>
    <cellStyle name="Normal 51 3 2 2 2 3 2" xfId="16162" xr:uid="{00000000-0005-0000-0000-0000125D0000}"/>
    <cellStyle name="Normal 51 3 2 2 2 3 2 2" xfId="46493" xr:uid="{00000000-0005-0000-0000-0000135D0000}"/>
    <cellStyle name="Normal 51 3 2 2 2 3 2 3" xfId="31260" xr:uid="{00000000-0005-0000-0000-0000145D0000}"/>
    <cellStyle name="Normal 51 3 2 2 2 3 3" xfId="11142" xr:uid="{00000000-0005-0000-0000-0000155D0000}"/>
    <cellStyle name="Normal 51 3 2 2 2 3 3 2" xfId="41476" xr:uid="{00000000-0005-0000-0000-0000165D0000}"/>
    <cellStyle name="Normal 51 3 2 2 2 3 3 3" xfId="26243" xr:uid="{00000000-0005-0000-0000-0000175D0000}"/>
    <cellStyle name="Normal 51 3 2 2 2 3 4" xfId="36463" xr:uid="{00000000-0005-0000-0000-0000185D0000}"/>
    <cellStyle name="Normal 51 3 2 2 2 3 5" xfId="21230" xr:uid="{00000000-0005-0000-0000-0000195D0000}"/>
    <cellStyle name="Normal 51 3 2 2 2 4" xfId="12820" xr:uid="{00000000-0005-0000-0000-00001A5D0000}"/>
    <cellStyle name="Normal 51 3 2 2 2 4 2" xfId="43151" xr:uid="{00000000-0005-0000-0000-00001B5D0000}"/>
    <cellStyle name="Normal 51 3 2 2 2 4 3" xfId="27918" xr:uid="{00000000-0005-0000-0000-00001C5D0000}"/>
    <cellStyle name="Normal 51 3 2 2 2 5" xfId="7799" xr:uid="{00000000-0005-0000-0000-00001D5D0000}"/>
    <cellStyle name="Normal 51 3 2 2 2 5 2" xfId="38134" xr:uid="{00000000-0005-0000-0000-00001E5D0000}"/>
    <cellStyle name="Normal 51 3 2 2 2 5 3" xfId="22901" xr:uid="{00000000-0005-0000-0000-00001F5D0000}"/>
    <cellStyle name="Normal 51 3 2 2 2 6" xfId="33122" xr:uid="{00000000-0005-0000-0000-0000205D0000}"/>
    <cellStyle name="Normal 51 3 2 2 2 7" xfId="17888" xr:uid="{00000000-0005-0000-0000-0000215D0000}"/>
    <cellStyle name="Normal 51 3 2 2 3" xfId="3581" xr:uid="{00000000-0005-0000-0000-0000225D0000}"/>
    <cellStyle name="Normal 51 3 2 2 3 2" xfId="13655" xr:uid="{00000000-0005-0000-0000-0000235D0000}"/>
    <cellStyle name="Normal 51 3 2 2 3 2 2" xfId="43986" xr:uid="{00000000-0005-0000-0000-0000245D0000}"/>
    <cellStyle name="Normal 51 3 2 2 3 2 3" xfId="28753" xr:uid="{00000000-0005-0000-0000-0000255D0000}"/>
    <cellStyle name="Normal 51 3 2 2 3 3" xfId="8635" xr:uid="{00000000-0005-0000-0000-0000265D0000}"/>
    <cellStyle name="Normal 51 3 2 2 3 3 2" xfId="38969" xr:uid="{00000000-0005-0000-0000-0000275D0000}"/>
    <cellStyle name="Normal 51 3 2 2 3 3 3" xfId="23736" xr:uid="{00000000-0005-0000-0000-0000285D0000}"/>
    <cellStyle name="Normal 51 3 2 2 3 4" xfId="33956" xr:uid="{00000000-0005-0000-0000-0000295D0000}"/>
    <cellStyle name="Normal 51 3 2 2 3 5" xfId="18723" xr:uid="{00000000-0005-0000-0000-00002A5D0000}"/>
    <cellStyle name="Normal 51 3 2 2 4" xfId="5274" xr:uid="{00000000-0005-0000-0000-00002B5D0000}"/>
    <cellStyle name="Normal 51 3 2 2 4 2" xfId="15326" xr:uid="{00000000-0005-0000-0000-00002C5D0000}"/>
    <cellStyle name="Normal 51 3 2 2 4 2 2" xfId="45657" xr:uid="{00000000-0005-0000-0000-00002D5D0000}"/>
    <cellStyle name="Normal 51 3 2 2 4 2 3" xfId="30424" xr:uid="{00000000-0005-0000-0000-00002E5D0000}"/>
    <cellStyle name="Normal 51 3 2 2 4 3" xfId="10306" xr:uid="{00000000-0005-0000-0000-00002F5D0000}"/>
    <cellStyle name="Normal 51 3 2 2 4 3 2" xfId="40640" xr:uid="{00000000-0005-0000-0000-0000305D0000}"/>
    <cellStyle name="Normal 51 3 2 2 4 3 3" xfId="25407" xr:uid="{00000000-0005-0000-0000-0000315D0000}"/>
    <cellStyle name="Normal 51 3 2 2 4 4" xfId="35627" xr:uid="{00000000-0005-0000-0000-0000325D0000}"/>
    <cellStyle name="Normal 51 3 2 2 4 5" xfId="20394" xr:uid="{00000000-0005-0000-0000-0000335D0000}"/>
    <cellStyle name="Normal 51 3 2 2 5" xfId="11984" xr:uid="{00000000-0005-0000-0000-0000345D0000}"/>
    <cellStyle name="Normal 51 3 2 2 5 2" xfId="42315" xr:uid="{00000000-0005-0000-0000-0000355D0000}"/>
    <cellStyle name="Normal 51 3 2 2 5 3" xfId="27082" xr:uid="{00000000-0005-0000-0000-0000365D0000}"/>
    <cellStyle name="Normal 51 3 2 2 6" xfId="6963" xr:uid="{00000000-0005-0000-0000-0000375D0000}"/>
    <cellStyle name="Normal 51 3 2 2 6 2" xfId="37298" xr:uid="{00000000-0005-0000-0000-0000385D0000}"/>
    <cellStyle name="Normal 51 3 2 2 6 3" xfId="22065" xr:uid="{00000000-0005-0000-0000-0000395D0000}"/>
    <cellStyle name="Normal 51 3 2 2 7" xfId="32286" xr:uid="{00000000-0005-0000-0000-00003A5D0000}"/>
    <cellStyle name="Normal 51 3 2 2 8" xfId="17052" xr:uid="{00000000-0005-0000-0000-00003B5D0000}"/>
    <cellStyle name="Normal 51 3 2 3" xfId="2310" xr:uid="{00000000-0005-0000-0000-00003C5D0000}"/>
    <cellStyle name="Normal 51 3 2 3 2" xfId="4000" xr:uid="{00000000-0005-0000-0000-00003D5D0000}"/>
    <cellStyle name="Normal 51 3 2 3 2 2" xfId="14073" xr:uid="{00000000-0005-0000-0000-00003E5D0000}"/>
    <cellStyle name="Normal 51 3 2 3 2 2 2" xfId="44404" xr:uid="{00000000-0005-0000-0000-00003F5D0000}"/>
    <cellStyle name="Normal 51 3 2 3 2 2 3" xfId="29171" xr:uid="{00000000-0005-0000-0000-0000405D0000}"/>
    <cellStyle name="Normal 51 3 2 3 2 3" xfId="9053" xr:uid="{00000000-0005-0000-0000-0000415D0000}"/>
    <cellStyle name="Normal 51 3 2 3 2 3 2" xfId="39387" xr:uid="{00000000-0005-0000-0000-0000425D0000}"/>
    <cellStyle name="Normal 51 3 2 3 2 3 3" xfId="24154" xr:uid="{00000000-0005-0000-0000-0000435D0000}"/>
    <cellStyle name="Normal 51 3 2 3 2 4" xfId="34374" xr:uid="{00000000-0005-0000-0000-0000445D0000}"/>
    <cellStyle name="Normal 51 3 2 3 2 5" xfId="19141" xr:uid="{00000000-0005-0000-0000-0000455D0000}"/>
    <cellStyle name="Normal 51 3 2 3 3" xfId="5692" xr:uid="{00000000-0005-0000-0000-0000465D0000}"/>
    <cellStyle name="Normal 51 3 2 3 3 2" xfId="15744" xr:uid="{00000000-0005-0000-0000-0000475D0000}"/>
    <cellStyle name="Normal 51 3 2 3 3 2 2" xfId="46075" xr:uid="{00000000-0005-0000-0000-0000485D0000}"/>
    <cellStyle name="Normal 51 3 2 3 3 2 3" xfId="30842" xr:uid="{00000000-0005-0000-0000-0000495D0000}"/>
    <cellStyle name="Normal 51 3 2 3 3 3" xfId="10724" xr:uid="{00000000-0005-0000-0000-00004A5D0000}"/>
    <cellStyle name="Normal 51 3 2 3 3 3 2" xfId="41058" xr:uid="{00000000-0005-0000-0000-00004B5D0000}"/>
    <cellStyle name="Normal 51 3 2 3 3 3 3" xfId="25825" xr:uid="{00000000-0005-0000-0000-00004C5D0000}"/>
    <cellStyle name="Normal 51 3 2 3 3 4" xfId="36045" xr:uid="{00000000-0005-0000-0000-00004D5D0000}"/>
    <cellStyle name="Normal 51 3 2 3 3 5" xfId="20812" xr:uid="{00000000-0005-0000-0000-00004E5D0000}"/>
    <cellStyle name="Normal 51 3 2 3 4" xfId="12402" xr:uid="{00000000-0005-0000-0000-00004F5D0000}"/>
    <cellStyle name="Normal 51 3 2 3 4 2" xfId="42733" xr:uid="{00000000-0005-0000-0000-0000505D0000}"/>
    <cellStyle name="Normal 51 3 2 3 4 3" xfId="27500" xr:uid="{00000000-0005-0000-0000-0000515D0000}"/>
    <cellStyle name="Normal 51 3 2 3 5" xfId="7381" xr:uid="{00000000-0005-0000-0000-0000525D0000}"/>
    <cellStyle name="Normal 51 3 2 3 5 2" xfId="37716" xr:uid="{00000000-0005-0000-0000-0000535D0000}"/>
    <cellStyle name="Normal 51 3 2 3 5 3" xfId="22483" xr:uid="{00000000-0005-0000-0000-0000545D0000}"/>
    <cellStyle name="Normal 51 3 2 3 6" xfId="32704" xr:uid="{00000000-0005-0000-0000-0000555D0000}"/>
    <cellStyle name="Normal 51 3 2 3 7" xfId="17470" xr:uid="{00000000-0005-0000-0000-0000565D0000}"/>
    <cellStyle name="Normal 51 3 2 4" xfId="3163" xr:uid="{00000000-0005-0000-0000-0000575D0000}"/>
    <cellStyle name="Normal 51 3 2 4 2" xfId="13237" xr:uid="{00000000-0005-0000-0000-0000585D0000}"/>
    <cellStyle name="Normal 51 3 2 4 2 2" xfId="43568" xr:uid="{00000000-0005-0000-0000-0000595D0000}"/>
    <cellStyle name="Normal 51 3 2 4 2 3" xfId="28335" xr:uid="{00000000-0005-0000-0000-00005A5D0000}"/>
    <cellStyle name="Normal 51 3 2 4 3" xfId="8217" xr:uid="{00000000-0005-0000-0000-00005B5D0000}"/>
    <cellStyle name="Normal 51 3 2 4 3 2" xfId="38551" xr:uid="{00000000-0005-0000-0000-00005C5D0000}"/>
    <cellStyle name="Normal 51 3 2 4 3 3" xfId="23318" xr:uid="{00000000-0005-0000-0000-00005D5D0000}"/>
    <cellStyle name="Normal 51 3 2 4 4" xfId="33538" xr:uid="{00000000-0005-0000-0000-00005E5D0000}"/>
    <cellStyle name="Normal 51 3 2 4 5" xfId="18305" xr:uid="{00000000-0005-0000-0000-00005F5D0000}"/>
    <cellStyle name="Normal 51 3 2 5" xfId="4856" xr:uid="{00000000-0005-0000-0000-0000605D0000}"/>
    <cellStyle name="Normal 51 3 2 5 2" xfId="14908" xr:uid="{00000000-0005-0000-0000-0000615D0000}"/>
    <cellStyle name="Normal 51 3 2 5 2 2" xfId="45239" xr:uid="{00000000-0005-0000-0000-0000625D0000}"/>
    <cellStyle name="Normal 51 3 2 5 2 3" xfId="30006" xr:uid="{00000000-0005-0000-0000-0000635D0000}"/>
    <cellStyle name="Normal 51 3 2 5 3" xfId="9888" xr:uid="{00000000-0005-0000-0000-0000645D0000}"/>
    <cellStyle name="Normal 51 3 2 5 3 2" xfId="40222" xr:uid="{00000000-0005-0000-0000-0000655D0000}"/>
    <cellStyle name="Normal 51 3 2 5 3 3" xfId="24989" xr:uid="{00000000-0005-0000-0000-0000665D0000}"/>
    <cellStyle name="Normal 51 3 2 5 4" xfId="35209" xr:uid="{00000000-0005-0000-0000-0000675D0000}"/>
    <cellStyle name="Normal 51 3 2 5 5" xfId="19976" xr:uid="{00000000-0005-0000-0000-0000685D0000}"/>
    <cellStyle name="Normal 51 3 2 6" xfId="11566" xr:uid="{00000000-0005-0000-0000-0000695D0000}"/>
    <cellStyle name="Normal 51 3 2 6 2" xfId="41897" xr:uid="{00000000-0005-0000-0000-00006A5D0000}"/>
    <cellStyle name="Normal 51 3 2 6 3" xfId="26664" xr:uid="{00000000-0005-0000-0000-00006B5D0000}"/>
    <cellStyle name="Normal 51 3 2 7" xfId="6545" xr:uid="{00000000-0005-0000-0000-00006C5D0000}"/>
    <cellStyle name="Normal 51 3 2 7 2" xfId="36880" xr:uid="{00000000-0005-0000-0000-00006D5D0000}"/>
    <cellStyle name="Normal 51 3 2 7 3" xfId="21647" xr:uid="{00000000-0005-0000-0000-00006E5D0000}"/>
    <cellStyle name="Normal 51 3 2 8" xfId="31868" xr:uid="{00000000-0005-0000-0000-00006F5D0000}"/>
    <cellStyle name="Normal 51 3 2 9" xfId="16634" xr:uid="{00000000-0005-0000-0000-0000705D0000}"/>
    <cellStyle name="Normal 51 3 3" xfId="1681" xr:uid="{00000000-0005-0000-0000-0000715D0000}"/>
    <cellStyle name="Normal 51 3 3 2" xfId="2520" xr:uid="{00000000-0005-0000-0000-0000725D0000}"/>
    <cellStyle name="Normal 51 3 3 2 2" xfId="4210" xr:uid="{00000000-0005-0000-0000-0000735D0000}"/>
    <cellStyle name="Normal 51 3 3 2 2 2" xfId="14283" xr:uid="{00000000-0005-0000-0000-0000745D0000}"/>
    <cellStyle name="Normal 51 3 3 2 2 2 2" xfId="44614" xr:uid="{00000000-0005-0000-0000-0000755D0000}"/>
    <cellStyle name="Normal 51 3 3 2 2 2 3" xfId="29381" xr:uid="{00000000-0005-0000-0000-0000765D0000}"/>
    <cellStyle name="Normal 51 3 3 2 2 3" xfId="9263" xr:uid="{00000000-0005-0000-0000-0000775D0000}"/>
    <cellStyle name="Normal 51 3 3 2 2 3 2" xfId="39597" xr:uid="{00000000-0005-0000-0000-0000785D0000}"/>
    <cellStyle name="Normal 51 3 3 2 2 3 3" xfId="24364" xr:uid="{00000000-0005-0000-0000-0000795D0000}"/>
    <cellStyle name="Normal 51 3 3 2 2 4" xfId="34584" xr:uid="{00000000-0005-0000-0000-00007A5D0000}"/>
    <cellStyle name="Normal 51 3 3 2 2 5" xfId="19351" xr:uid="{00000000-0005-0000-0000-00007B5D0000}"/>
    <cellStyle name="Normal 51 3 3 2 3" xfId="5902" xr:uid="{00000000-0005-0000-0000-00007C5D0000}"/>
    <cellStyle name="Normal 51 3 3 2 3 2" xfId="15954" xr:uid="{00000000-0005-0000-0000-00007D5D0000}"/>
    <cellStyle name="Normal 51 3 3 2 3 2 2" xfId="46285" xr:uid="{00000000-0005-0000-0000-00007E5D0000}"/>
    <cellStyle name="Normal 51 3 3 2 3 2 3" xfId="31052" xr:uid="{00000000-0005-0000-0000-00007F5D0000}"/>
    <cellStyle name="Normal 51 3 3 2 3 3" xfId="10934" xr:uid="{00000000-0005-0000-0000-0000805D0000}"/>
    <cellStyle name="Normal 51 3 3 2 3 3 2" xfId="41268" xr:uid="{00000000-0005-0000-0000-0000815D0000}"/>
    <cellStyle name="Normal 51 3 3 2 3 3 3" xfId="26035" xr:uid="{00000000-0005-0000-0000-0000825D0000}"/>
    <cellStyle name="Normal 51 3 3 2 3 4" xfId="36255" xr:uid="{00000000-0005-0000-0000-0000835D0000}"/>
    <cellStyle name="Normal 51 3 3 2 3 5" xfId="21022" xr:uid="{00000000-0005-0000-0000-0000845D0000}"/>
    <cellStyle name="Normal 51 3 3 2 4" xfId="12612" xr:uid="{00000000-0005-0000-0000-0000855D0000}"/>
    <cellStyle name="Normal 51 3 3 2 4 2" xfId="42943" xr:uid="{00000000-0005-0000-0000-0000865D0000}"/>
    <cellStyle name="Normal 51 3 3 2 4 3" xfId="27710" xr:uid="{00000000-0005-0000-0000-0000875D0000}"/>
    <cellStyle name="Normal 51 3 3 2 5" xfId="7591" xr:uid="{00000000-0005-0000-0000-0000885D0000}"/>
    <cellStyle name="Normal 51 3 3 2 5 2" xfId="37926" xr:uid="{00000000-0005-0000-0000-0000895D0000}"/>
    <cellStyle name="Normal 51 3 3 2 5 3" xfId="22693" xr:uid="{00000000-0005-0000-0000-00008A5D0000}"/>
    <cellStyle name="Normal 51 3 3 2 6" xfId="32914" xr:uid="{00000000-0005-0000-0000-00008B5D0000}"/>
    <cellStyle name="Normal 51 3 3 2 7" xfId="17680" xr:uid="{00000000-0005-0000-0000-00008C5D0000}"/>
    <cellStyle name="Normal 51 3 3 3" xfId="3373" xr:uid="{00000000-0005-0000-0000-00008D5D0000}"/>
    <cellStyle name="Normal 51 3 3 3 2" xfId="13447" xr:uid="{00000000-0005-0000-0000-00008E5D0000}"/>
    <cellStyle name="Normal 51 3 3 3 2 2" xfId="43778" xr:uid="{00000000-0005-0000-0000-00008F5D0000}"/>
    <cellStyle name="Normal 51 3 3 3 2 3" xfId="28545" xr:uid="{00000000-0005-0000-0000-0000905D0000}"/>
    <cellStyle name="Normal 51 3 3 3 3" xfId="8427" xr:uid="{00000000-0005-0000-0000-0000915D0000}"/>
    <cellStyle name="Normal 51 3 3 3 3 2" xfId="38761" xr:uid="{00000000-0005-0000-0000-0000925D0000}"/>
    <cellStyle name="Normal 51 3 3 3 3 3" xfId="23528" xr:uid="{00000000-0005-0000-0000-0000935D0000}"/>
    <cellStyle name="Normal 51 3 3 3 4" xfId="33748" xr:uid="{00000000-0005-0000-0000-0000945D0000}"/>
    <cellStyle name="Normal 51 3 3 3 5" xfId="18515" xr:uid="{00000000-0005-0000-0000-0000955D0000}"/>
    <cellStyle name="Normal 51 3 3 4" xfId="5066" xr:uid="{00000000-0005-0000-0000-0000965D0000}"/>
    <cellStyle name="Normal 51 3 3 4 2" xfId="15118" xr:uid="{00000000-0005-0000-0000-0000975D0000}"/>
    <cellStyle name="Normal 51 3 3 4 2 2" xfId="45449" xr:uid="{00000000-0005-0000-0000-0000985D0000}"/>
    <cellStyle name="Normal 51 3 3 4 2 3" xfId="30216" xr:uid="{00000000-0005-0000-0000-0000995D0000}"/>
    <cellStyle name="Normal 51 3 3 4 3" xfId="10098" xr:uid="{00000000-0005-0000-0000-00009A5D0000}"/>
    <cellStyle name="Normal 51 3 3 4 3 2" xfId="40432" xr:uid="{00000000-0005-0000-0000-00009B5D0000}"/>
    <cellStyle name="Normal 51 3 3 4 3 3" xfId="25199" xr:uid="{00000000-0005-0000-0000-00009C5D0000}"/>
    <cellStyle name="Normal 51 3 3 4 4" xfId="35419" xr:uid="{00000000-0005-0000-0000-00009D5D0000}"/>
    <cellStyle name="Normal 51 3 3 4 5" xfId="20186" xr:uid="{00000000-0005-0000-0000-00009E5D0000}"/>
    <cellStyle name="Normal 51 3 3 5" xfId="11776" xr:uid="{00000000-0005-0000-0000-00009F5D0000}"/>
    <cellStyle name="Normal 51 3 3 5 2" xfId="42107" xr:uid="{00000000-0005-0000-0000-0000A05D0000}"/>
    <cellStyle name="Normal 51 3 3 5 3" xfId="26874" xr:uid="{00000000-0005-0000-0000-0000A15D0000}"/>
    <cellStyle name="Normal 51 3 3 6" xfId="6755" xr:uid="{00000000-0005-0000-0000-0000A25D0000}"/>
    <cellStyle name="Normal 51 3 3 6 2" xfId="37090" xr:uid="{00000000-0005-0000-0000-0000A35D0000}"/>
    <cellStyle name="Normal 51 3 3 6 3" xfId="21857" xr:uid="{00000000-0005-0000-0000-0000A45D0000}"/>
    <cellStyle name="Normal 51 3 3 7" xfId="32078" xr:uid="{00000000-0005-0000-0000-0000A55D0000}"/>
    <cellStyle name="Normal 51 3 3 8" xfId="16844" xr:uid="{00000000-0005-0000-0000-0000A65D0000}"/>
    <cellStyle name="Normal 51 3 4" xfId="2102" xr:uid="{00000000-0005-0000-0000-0000A75D0000}"/>
    <cellStyle name="Normal 51 3 4 2" xfId="3792" xr:uid="{00000000-0005-0000-0000-0000A85D0000}"/>
    <cellStyle name="Normal 51 3 4 2 2" xfId="13865" xr:uid="{00000000-0005-0000-0000-0000A95D0000}"/>
    <cellStyle name="Normal 51 3 4 2 2 2" xfId="44196" xr:uid="{00000000-0005-0000-0000-0000AA5D0000}"/>
    <cellStyle name="Normal 51 3 4 2 2 3" xfId="28963" xr:uid="{00000000-0005-0000-0000-0000AB5D0000}"/>
    <cellStyle name="Normal 51 3 4 2 3" xfId="8845" xr:uid="{00000000-0005-0000-0000-0000AC5D0000}"/>
    <cellStyle name="Normal 51 3 4 2 3 2" xfId="39179" xr:uid="{00000000-0005-0000-0000-0000AD5D0000}"/>
    <cellStyle name="Normal 51 3 4 2 3 3" xfId="23946" xr:uid="{00000000-0005-0000-0000-0000AE5D0000}"/>
    <cellStyle name="Normal 51 3 4 2 4" xfId="34166" xr:uid="{00000000-0005-0000-0000-0000AF5D0000}"/>
    <cellStyle name="Normal 51 3 4 2 5" xfId="18933" xr:uid="{00000000-0005-0000-0000-0000B05D0000}"/>
    <cellStyle name="Normal 51 3 4 3" xfId="5484" xr:uid="{00000000-0005-0000-0000-0000B15D0000}"/>
    <cellStyle name="Normal 51 3 4 3 2" xfId="15536" xr:uid="{00000000-0005-0000-0000-0000B25D0000}"/>
    <cellStyle name="Normal 51 3 4 3 2 2" xfId="45867" xr:uid="{00000000-0005-0000-0000-0000B35D0000}"/>
    <cellStyle name="Normal 51 3 4 3 2 3" xfId="30634" xr:uid="{00000000-0005-0000-0000-0000B45D0000}"/>
    <cellStyle name="Normal 51 3 4 3 3" xfId="10516" xr:uid="{00000000-0005-0000-0000-0000B55D0000}"/>
    <cellStyle name="Normal 51 3 4 3 3 2" xfId="40850" xr:uid="{00000000-0005-0000-0000-0000B65D0000}"/>
    <cellStyle name="Normal 51 3 4 3 3 3" xfId="25617" xr:uid="{00000000-0005-0000-0000-0000B75D0000}"/>
    <cellStyle name="Normal 51 3 4 3 4" xfId="35837" xr:uid="{00000000-0005-0000-0000-0000B85D0000}"/>
    <cellStyle name="Normal 51 3 4 3 5" xfId="20604" xr:uid="{00000000-0005-0000-0000-0000B95D0000}"/>
    <cellStyle name="Normal 51 3 4 4" xfId="12194" xr:uid="{00000000-0005-0000-0000-0000BA5D0000}"/>
    <cellStyle name="Normal 51 3 4 4 2" xfId="42525" xr:uid="{00000000-0005-0000-0000-0000BB5D0000}"/>
    <cellStyle name="Normal 51 3 4 4 3" xfId="27292" xr:uid="{00000000-0005-0000-0000-0000BC5D0000}"/>
    <cellStyle name="Normal 51 3 4 5" xfId="7173" xr:uid="{00000000-0005-0000-0000-0000BD5D0000}"/>
    <cellStyle name="Normal 51 3 4 5 2" xfId="37508" xr:uid="{00000000-0005-0000-0000-0000BE5D0000}"/>
    <cellStyle name="Normal 51 3 4 5 3" xfId="22275" xr:uid="{00000000-0005-0000-0000-0000BF5D0000}"/>
    <cellStyle name="Normal 51 3 4 6" xfId="32496" xr:uid="{00000000-0005-0000-0000-0000C05D0000}"/>
    <cellStyle name="Normal 51 3 4 7" xfId="17262" xr:uid="{00000000-0005-0000-0000-0000C15D0000}"/>
    <cellStyle name="Normal 51 3 5" xfId="2955" xr:uid="{00000000-0005-0000-0000-0000C25D0000}"/>
    <cellStyle name="Normal 51 3 5 2" xfId="13029" xr:uid="{00000000-0005-0000-0000-0000C35D0000}"/>
    <cellStyle name="Normal 51 3 5 2 2" xfId="43360" xr:uid="{00000000-0005-0000-0000-0000C45D0000}"/>
    <cellStyle name="Normal 51 3 5 2 3" xfId="28127" xr:uid="{00000000-0005-0000-0000-0000C55D0000}"/>
    <cellStyle name="Normal 51 3 5 3" xfId="8009" xr:uid="{00000000-0005-0000-0000-0000C65D0000}"/>
    <cellStyle name="Normal 51 3 5 3 2" xfId="38343" xr:uid="{00000000-0005-0000-0000-0000C75D0000}"/>
    <cellStyle name="Normal 51 3 5 3 3" xfId="23110" xr:uid="{00000000-0005-0000-0000-0000C85D0000}"/>
    <cellStyle name="Normal 51 3 5 4" xfId="33330" xr:uid="{00000000-0005-0000-0000-0000C95D0000}"/>
    <cellStyle name="Normal 51 3 5 5" xfId="18097" xr:uid="{00000000-0005-0000-0000-0000CA5D0000}"/>
    <cellStyle name="Normal 51 3 6" xfId="4648" xr:uid="{00000000-0005-0000-0000-0000CB5D0000}"/>
    <cellStyle name="Normal 51 3 6 2" xfId="14700" xr:uid="{00000000-0005-0000-0000-0000CC5D0000}"/>
    <cellStyle name="Normal 51 3 6 2 2" xfId="45031" xr:uid="{00000000-0005-0000-0000-0000CD5D0000}"/>
    <cellStyle name="Normal 51 3 6 2 3" xfId="29798" xr:uid="{00000000-0005-0000-0000-0000CE5D0000}"/>
    <cellStyle name="Normal 51 3 6 3" xfId="9680" xr:uid="{00000000-0005-0000-0000-0000CF5D0000}"/>
    <cellStyle name="Normal 51 3 6 3 2" xfId="40014" xr:uid="{00000000-0005-0000-0000-0000D05D0000}"/>
    <cellStyle name="Normal 51 3 6 3 3" xfId="24781" xr:uid="{00000000-0005-0000-0000-0000D15D0000}"/>
    <cellStyle name="Normal 51 3 6 4" xfId="35001" xr:uid="{00000000-0005-0000-0000-0000D25D0000}"/>
    <cellStyle name="Normal 51 3 6 5" xfId="19768" xr:uid="{00000000-0005-0000-0000-0000D35D0000}"/>
    <cellStyle name="Normal 51 3 7" xfId="11358" xr:uid="{00000000-0005-0000-0000-0000D45D0000}"/>
    <cellStyle name="Normal 51 3 7 2" xfId="41689" xr:uid="{00000000-0005-0000-0000-0000D55D0000}"/>
    <cellStyle name="Normal 51 3 7 3" xfId="26456" xr:uid="{00000000-0005-0000-0000-0000D65D0000}"/>
    <cellStyle name="Normal 51 3 8" xfId="6337" xr:uid="{00000000-0005-0000-0000-0000D75D0000}"/>
    <cellStyle name="Normal 51 3 8 2" xfId="36672" xr:uid="{00000000-0005-0000-0000-0000D85D0000}"/>
    <cellStyle name="Normal 51 3 8 3" xfId="21439" xr:uid="{00000000-0005-0000-0000-0000D95D0000}"/>
    <cellStyle name="Normal 51 3 9" xfId="31661" xr:uid="{00000000-0005-0000-0000-0000DA5D0000}"/>
    <cellStyle name="Normal 51 4" xfId="1362" xr:uid="{00000000-0005-0000-0000-0000DB5D0000}"/>
    <cellStyle name="Normal 51 4 2" xfId="1785" xr:uid="{00000000-0005-0000-0000-0000DC5D0000}"/>
    <cellStyle name="Normal 51 4 2 2" xfId="2624" xr:uid="{00000000-0005-0000-0000-0000DD5D0000}"/>
    <cellStyle name="Normal 51 4 2 2 2" xfId="4314" xr:uid="{00000000-0005-0000-0000-0000DE5D0000}"/>
    <cellStyle name="Normal 51 4 2 2 2 2" xfId="14387" xr:uid="{00000000-0005-0000-0000-0000DF5D0000}"/>
    <cellStyle name="Normal 51 4 2 2 2 2 2" xfId="44718" xr:uid="{00000000-0005-0000-0000-0000E05D0000}"/>
    <cellStyle name="Normal 51 4 2 2 2 2 3" xfId="29485" xr:uid="{00000000-0005-0000-0000-0000E15D0000}"/>
    <cellStyle name="Normal 51 4 2 2 2 3" xfId="9367" xr:uid="{00000000-0005-0000-0000-0000E25D0000}"/>
    <cellStyle name="Normal 51 4 2 2 2 3 2" xfId="39701" xr:uid="{00000000-0005-0000-0000-0000E35D0000}"/>
    <cellStyle name="Normal 51 4 2 2 2 3 3" xfId="24468" xr:uid="{00000000-0005-0000-0000-0000E45D0000}"/>
    <cellStyle name="Normal 51 4 2 2 2 4" xfId="34688" xr:uid="{00000000-0005-0000-0000-0000E55D0000}"/>
    <cellStyle name="Normal 51 4 2 2 2 5" xfId="19455" xr:uid="{00000000-0005-0000-0000-0000E65D0000}"/>
    <cellStyle name="Normal 51 4 2 2 3" xfId="6006" xr:uid="{00000000-0005-0000-0000-0000E75D0000}"/>
    <cellStyle name="Normal 51 4 2 2 3 2" xfId="16058" xr:uid="{00000000-0005-0000-0000-0000E85D0000}"/>
    <cellStyle name="Normal 51 4 2 2 3 2 2" xfId="46389" xr:uid="{00000000-0005-0000-0000-0000E95D0000}"/>
    <cellStyle name="Normal 51 4 2 2 3 2 3" xfId="31156" xr:uid="{00000000-0005-0000-0000-0000EA5D0000}"/>
    <cellStyle name="Normal 51 4 2 2 3 3" xfId="11038" xr:uid="{00000000-0005-0000-0000-0000EB5D0000}"/>
    <cellStyle name="Normal 51 4 2 2 3 3 2" xfId="41372" xr:uid="{00000000-0005-0000-0000-0000EC5D0000}"/>
    <cellStyle name="Normal 51 4 2 2 3 3 3" xfId="26139" xr:uid="{00000000-0005-0000-0000-0000ED5D0000}"/>
    <cellStyle name="Normal 51 4 2 2 3 4" xfId="36359" xr:uid="{00000000-0005-0000-0000-0000EE5D0000}"/>
    <cellStyle name="Normal 51 4 2 2 3 5" xfId="21126" xr:uid="{00000000-0005-0000-0000-0000EF5D0000}"/>
    <cellStyle name="Normal 51 4 2 2 4" xfId="12716" xr:uid="{00000000-0005-0000-0000-0000F05D0000}"/>
    <cellStyle name="Normal 51 4 2 2 4 2" xfId="43047" xr:uid="{00000000-0005-0000-0000-0000F15D0000}"/>
    <cellStyle name="Normal 51 4 2 2 4 3" xfId="27814" xr:uid="{00000000-0005-0000-0000-0000F25D0000}"/>
    <cellStyle name="Normal 51 4 2 2 5" xfId="7695" xr:uid="{00000000-0005-0000-0000-0000F35D0000}"/>
    <cellStyle name="Normal 51 4 2 2 5 2" xfId="38030" xr:uid="{00000000-0005-0000-0000-0000F45D0000}"/>
    <cellStyle name="Normal 51 4 2 2 5 3" xfId="22797" xr:uid="{00000000-0005-0000-0000-0000F55D0000}"/>
    <cellStyle name="Normal 51 4 2 2 6" xfId="33018" xr:uid="{00000000-0005-0000-0000-0000F65D0000}"/>
    <cellStyle name="Normal 51 4 2 2 7" xfId="17784" xr:uid="{00000000-0005-0000-0000-0000F75D0000}"/>
    <cellStyle name="Normal 51 4 2 3" xfId="3477" xr:uid="{00000000-0005-0000-0000-0000F85D0000}"/>
    <cellStyle name="Normal 51 4 2 3 2" xfId="13551" xr:uid="{00000000-0005-0000-0000-0000F95D0000}"/>
    <cellStyle name="Normal 51 4 2 3 2 2" xfId="43882" xr:uid="{00000000-0005-0000-0000-0000FA5D0000}"/>
    <cellStyle name="Normal 51 4 2 3 2 3" xfId="28649" xr:uid="{00000000-0005-0000-0000-0000FB5D0000}"/>
    <cellStyle name="Normal 51 4 2 3 3" xfId="8531" xr:uid="{00000000-0005-0000-0000-0000FC5D0000}"/>
    <cellStyle name="Normal 51 4 2 3 3 2" xfId="38865" xr:uid="{00000000-0005-0000-0000-0000FD5D0000}"/>
    <cellStyle name="Normal 51 4 2 3 3 3" xfId="23632" xr:uid="{00000000-0005-0000-0000-0000FE5D0000}"/>
    <cellStyle name="Normal 51 4 2 3 4" xfId="33852" xr:uid="{00000000-0005-0000-0000-0000FF5D0000}"/>
    <cellStyle name="Normal 51 4 2 3 5" xfId="18619" xr:uid="{00000000-0005-0000-0000-0000005E0000}"/>
    <cellStyle name="Normal 51 4 2 4" xfId="5170" xr:uid="{00000000-0005-0000-0000-0000015E0000}"/>
    <cellStyle name="Normal 51 4 2 4 2" xfId="15222" xr:uid="{00000000-0005-0000-0000-0000025E0000}"/>
    <cellStyle name="Normal 51 4 2 4 2 2" xfId="45553" xr:uid="{00000000-0005-0000-0000-0000035E0000}"/>
    <cellStyle name="Normal 51 4 2 4 2 3" xfId="30320" xr:uid="{00000000-0005-0000-0000-0000045E0000}"/>
    <cellStyle name="Normal 51 4 2 4 3" xfId="10202" xr:uid="{00000000-0005-0000-0000-0000055E0000}"/>
    <cellStyle name="Normal 51 4 2 4 3 2" xfId="40536" xr:uid="{00000000-0005-0000-0000-0000065E0000}"/>
    <cellStyle name="Normal 51 4 2 4 3 3" xfId="25303" xr:uid="{00000000-0005-0000-0000-0000075E0000}"/>
    <cellStyle name="Normal 51 4 2 4 4" xfId="35523" xr:uid="{00000000-0005-0000-0000-0000085E0000}"/>
    <cellStyle name="Normal 51 4 2 4 5" xfId="20290" xr:uid="{00000000-0005-0000-0000-0000095E0000}"/>
    <cellStyle name="Normal 51 4 2 5" xfId="11880" xr:uid="{00000000-0005-0000-0000-00000A5E0000}"/>
    <cellStyle name="Normal 51 4 2 5 2" xfId="42211" xr:uid="{00000000-0005-0000-0000-00000B5E0000}"/>
    <cellStyle name="Normal 51 4 2 5 3" xfId="26978" xr:uid="{00000000-0005-0000-0000-00000C5E0000}"/>
    <cellStyle name="Normal 51 4 2 6" xfId="6859" xr:uid="{00000000-0005-0000-0000-00000D5E0000}"/>
    <cellStyle name="Normal 51 4 2 6 2" xfId="37194" xr:uid="{00000000-0005-0000-0000-00000E5E0000}"/>
    <cellStyle name="Normal 51 4 2 6 3" xfId="21961" xr:uid="{00000000-0005-0000-0000-00000F5E0000}"/>
    <cellStyle name="Normal 51 4 2 7" xfId="32182" xr:uid="{00000000-0005-0000-0000-0000105E0000}"/>
    <cellStyle name="Normal 51 4 2 8" xfId="16948" xr:uid="{00000000-0005-0000-0000-0000115E0000}"/>
    <cellStyle name="Normal 51 4 3" xfId="2206" xr:uid="{00000000-0005-0000-0000-0000125E0000}"/>
    <cellStyle name="Normal 51 4 3 2" xfId="3896" xr:uid="{00000000-0005-0000-0000-0000135E0000}"/>
    <cellStyle name="Normal 51 4 3 2 2" xfId="13969" xr:uid="{00000000-0005-0000-0000-0000145E0000}"/>
    <cellStyle name="Normal 51 4 3 2 2 2" xfId="44300" xr:uid="{00000000-0005-0000-0000-0000155E0000}"/>
    <cellStyle name="Normal 51 4 3 2 2 3" xfId="29067" xr:uid="{00000000-0005-0000-0000-0000165E0000}"/>
    <cellStyle name="Normal 51 4 3 2 3" xfId="8949" xr:uid="{00000000-0005-0000-0000-0000175E0000}"/>
    <cellStyle name="Normal 51 4 3 2 3 2" xfId="39283" xr:uid="{00000000-0005-0000-0000-0000185E0000}"/>
    <cellStyle name="Normal 51 4 3 2 3 3" xfId="24050" xr:uid="{00000000-0005-0000-0000-0000195E0000}"/>
    <cellStyle name="Normal 51 4 3 2 4" xfId="34270" xr:uid="{00000000-0005-0000-0000-00001A5E0000}"/>
    <cellStyle name="Normal 51 4 3 2 5" xfId="19037" xr:uid="{00000000-0005-0000-0000-00001B5E0000}"/>
    <cellStyle name="Normal 51 4 3 3" xfId="5588" xr:uid="{00000000-0005-0000-0000-00001C5E0000}"/>
    <cellStyle name="Normal 51 4 3 3 2" xfId="15640" xr:uid="{00000000-0005-0000-0000-00001D5E0000}"/>
    <cellStyle name="Normal 51 4 3 3 2 2" xfId="45971" xr:uid="{00000000-0005-0000-0000-00001E5E0000}"/>
    <cellStyle name="Normal 51 4 3 3 2 3" xfId="30738" xr:uid="{00000000-0005-0000-0000-00001F5E0000}"/>
    <cellStyle name="Normal 51 4 3 3 3" xfId="10620" xr:uid="{00000000-0005-0000-0000-0000205E0000}"/>
    <cellStyle name="Normal 51 4 3 3 3 2" xfId="40954" xr:uid="{00000000-0005-0000-0000-0000215E0000}"/>
    <cellStyle name="Normal 51 4 3 3 3 3" xfId="25721" xr:uid="{00000000-0005-0000-0000-0000225E0000}"/>
    <cellStyle name="Normal 51 4 3 3 4" xfId="35941" xr:uid="{00000000-0005-0000-0000-0000235E0000}"/>
    <cellStyle name="Normal 51 4 3 3 5" xfId="20708" xr:uid="{00000000-0005-0000-0000-0000245E0000}"/>
    <cellStyle name="Normal 51 4 3 4" xfId="12298" xr:uid="{00000000-0005-0000-0000-0000255E0000}"/>
    <cellStyle name="Normal 51 4 3 4 2" xfId="42629" xr:uid="{00000000-0005-0000-0000-0000265E0000}"/>
    <cellStyle name="Normal 51 4 3 4 3" xfId="27396" xr:uid="{00000000-0005-0000-0000-0000275E0000}"/>
    <cellStyle name="Normal 51 4 3 5" xfId="7277" xr:uid="{00000000-0005-0000-0000-0000285E0000}"/>
    <cellStyle name="Normal 51 4 3 5 2" xfId="37612" xr:uid="{00000000-0005-0000-0000-0000295E0000}"/>
    <cellStyle name="Normal 51 4 3 5 3" xfId="22379" xr:uid="{00000000-0005-0000-0000-00002A5E0000}"/>
    <cellStyle name="Normal 51 4 3 6" xfId="32600" xr:uid="{00000000-0005-0000-0000-00002B5E0000}"/>
    <cellStyle name="Normal 51 4 3 7" xfId="17366" xr:uid="{00000000-0005-0000-0000-00002C5E0000}"/>
    <cellStyle name="Normal 51 4 4" xfId="3059" xr:uid="{00000000-0005-0000-0000-00002D5E0000}"/>
    <cellStyle name="Normal 51 4 4 2" xfId="13133" xr:uid="{00000000-0005-0000-0000-00002E5E0000}"/>
    <cellStyle name="Normal 51 4 4 2 2" xfId="43464" xr:uid="{00000000-0005-0000-0000-00002F5E0000}"/>
    <cellStyle name="Normal 51 4 4 2 3" xfId="28231" xr:uid="{00000000-0005-0000-0000-0000305E0000}"/>
    <cellStyle name="Normal 51 4 4 3" xfId="8113" xr:uid="{00000000-0005-0000-0000-0000315E0000}"/>
    <cellStyle name="Normal 51 4 4 3 2" xfId="38447" xr:uid="{00000000-0005-0000-0000-0000325E0000}"/>
    <cellStyle name="Normal 51 4 4 3 3" xfId="23214" xr:uid="{00000000-0005-0000-0000-0000335E0000}"/>
    <cellStyle name="Normal 51 4 4 4" xfId="33434" xr:uid="{00000000-0005-0000-0000-0000345E0000}"/>
    <cellStyle name="Normal 51 4 4 5" xfId="18201" xr:uid="{00000000-0005-0000-0000-0000355E0000}"/>
    <cellStyle name="Normal 51 4 5" xfId="4752" xr:uid="{00000000-0005-0000-0000-0000365E0000}"/>
    <cellStyle name="Normal 51 4 5 2" xfId="14804" xr:uid="{00000000-0005-0000-0000-0000375E0000}"/>
    <cellStyle name="Normal 51 4 5 2 2" xfId="45135" xr:uid="{00000000-0005-0000-0000-0000385E0000}"/>
    <cellStyle name="Normal 51 4 5 2 3" xfId="29902" xr:uid="{00000000-0005-0000-0000-0000395E0000}"/>
    <cellStyle name="Normal 51 4 5 3" xfId="9784" xr:uid="{00000000-0005-0000-0000-00003A5E0000}"/>
    <cellStyle name="Normal 51 4 5 3 2" xfId="40118" xr:uid="{00000000-0005-0000-0000-00003B5E0000}"/>
    <cellStyle name="Normal 51 4 5 3 3" xfId="24885" xr:uid="{00000000-0005-0000-0000-00003C5E0000}"/>
    <cellStyle name="Normal 51 4 5 4" xfId="35105" xr:uid="{00000000-0005-0000-0000-00003D5E0000}"/>
    <cellStyle name="Normal 51 4 5 5" xfId="19872" xr:uid="{00000000-0005-0000-0000-00003E5E0000}"/>
    <cellStyle name="Normal 51 4 6" xfId="11462" xr:uid="{00000000-0005-0000-0000-00003F5E0000}"/>
    <cellStyle name="Normal 51 4 6 2" xfId="41793" xr:uid="{00000000-0005-0000-0000-0000405E0000}"/>
    <cellStyle name="Normal 51 4 6 3" xfId="26560" xr:uid="{00000000-0005-0000-0000-0000415E0000}"/>
    <cellStyle name="Normal 51 4 7" xfId="6441" xr:uid="{00000000-0005-0000-0000-0000425E0000}"/>
    <cellStyle name="Normal 51 4 7 2" xfId="36776" xr:uid="{00000000-0005-0000-0000-0000435E0000}"/>
    <cellStyle name="Normal 51 4 7 3" xfId="21543" xr:uid="{00000000-0005-0000-0000-0000445E0000}"/>
    <cellStyle name="Normal 51 4 8" xfId="31764" xr:uid="{00000000-0005-0000-0000-0000455E0000}"/>
    <cellStyle name="Normal 51 4 9" xfId="16530" xr:uid="{00000000-0005-0000-0000-0000465E0000}"/>
    <cellStyle name="Normal 51 5" xfId="1575" xr:uid="{00000000-0005-0000-0000-0000475E0000}"/>
    <cellStyle name="Normal 51 5 2" xfId="2416" xr:uid="{00000000-0005-0000-0000-0000485E0000}"/>
    <cellStyle name="Normal 51 5 2 2" xfId="4106" xr:uid="{00000000-0005-0000-0000-0000495E0000}"/>
    <cellStyle name="Normal 51 5 2 2 2" xfId="14179" xr:uid="{00000000-0005-0000-0000-00004A5E0000}"/>
    <cellStyle name="Normal 51 5 2 2 2 2" xfId="44510" xr:uid="{00000000-0005-0000-0000-00004B5E0000}"/>
    <cellStyle name="Normal 51 5 2 2 2 3" xfId="29277" xr:uid="{00000000-0005-0000-0000-00004C5E0000}"/>
    <cellStyle name="Normal 51 5 2 2 3" xfId="9159" xr:uid="{00000000-0005-0000-0000-00004D5E0000}"/>
    <cellStyle name="Normal 51 5 2 2 3 2" xfId="39493" xr:uid="{00000000-0005-0000-0000-00004E5E0000}"/>
    <cellStyle name="Normal 51 5 2 2 3 3" xfId="24260" xr:uid="{00000000-0005-0000-0000-00004F5E0000}"/>
    <cellStyle name="Normal 51 5 2 2 4" xfId="34480" xr:uid="{00000000-0005-0000-0000-0000505E0000}"/>
    <cellStyle name="Normal 51 5 2 2 5" xfId="19247" xr:uid="{00000000-0005-0000-0000-0000515E0000}"/>
    <cellStyle name="Normal 51 5 2 3" xfId="5798" xr:uid="{00000000-0005-0000-0000-0000525E0000}"/>
    <cellStyle name="Normal 51 5 2 3 2" xfId="15850" xr:uid="{00000000-0005-0000-0000-0000535E0000}"/>
    <cellStyle name="Normal 51 5 2 3 2 2" xfId="46181" xr:uid="{00000000-0005-0000-0000-0000545E0000}"/>
    <cellStyle name="Normal 51 5 2 3 2 3" xfId="30948" xr:uid="{00000000-0005-0000-0000-0000555E0000}"/>
    <cellStyle name="Normal 51 5 2 3 3" xfId="10830" xr:uid="{00000000-0005-0000-0000-0000565E0000}"/>
    <cellStyle name="Normal 51 5 2 3 3 2" xfId="41164" xr:uid="{00000000-0005-0000-0000-0000575E0000}"/>
    <cellStyle name="Normal 51 5 2 3 3 3" xfId="25931" xr:uid="{00000000-0005-0000-0000-0000585E0000}"/>
    <cellStyle name="Normal 51 5 2 3 4" xfId="36151" xr:uid="{00000000-0005-0000-0000-0000595E0000}"/>
    <cellStyle name="Normal 51 5 2 3 5" xfId="20918" xr:uid="{00000000-0005-0000-0000-00005A5E0000}"/>
    <cellStyle name="Normal 51 5 2 4" xfId="12508" xr:uid="{00000000-0005-0000-0000-00005B5E0000}"/>
    <cellStyle name="Normal 51 5 2 4 2" xfId="42839" xr:uid="{00000000-0005-0000-0000-00005C5E0000}"/>
    <cellStyle name="Normal 51 5 2 4 3" xfId="27606" xr:uid="{00000000-0005-0000-0000-00005D5E0000}"/>
    <cellStyle name="Normal 51 5 2 5" xfId="7487" xr:uid="{00000000-0005-0000-0000-00005E5E0000}"/>
    <cellStyle name="Normal 51 5 2 5 2" xfId="37822" xr:uid="{00000000-0005-0000-0000-00005F5E0000}"/>
    <cellStyle name="Normal 51 5 2 5 3" xfId="22589" xr:uid="{00000000-0005-0000-0000-0000605E0000}"/>
    <cellStyle name="Normal 51 5 2 6" xfId="32810" xr:uid="{00000000-0005-0000-0000-0000615E0000}"/>
    <cellStyle name="Normal 51 5 2 7" xfId="17576" xr:uid="{00000000-0005-0000-0000-0000625E0000}"/>
    <cellStyle name="Normal 51 5 3" xfId="3269" xr:uid="{00000000-0005-0000-0000-0000635E0000}"/>
    <cellStyle name="Normal 51 5 3 2" xfId="13343" xr:uid="{00000000-0005-0000-0000-0000645E0000}"/>
    <cellStyle name="Normal 51 5 3 2 2" xfId="43674" xr:uid="{00000000-0005-0000-0000-0000655E0000}"/>
    <cellStyle name="Normal 51 5 3 2 3" xfId="28441" xr:uid="{00000000-0005-0000-0000-0000665E0000}"/>
    <cellStyle name="Normal 51 5 3 3" xfId="8323" xr:uid="{00000000-0005-0000-0000-0000675E0000}"/>
    <cellStyle name="Normal 51 5 3 3 2" xfId="38657" xr:uid="{00000000-0005-0000-0000-0000685E0000}"/>
    <cellStyle name="Normal 51 5 3 3 3" xfId="23424" xr:uid="{00000000-0005-0000-0000-0000695E0000}"/>
    <cellStyle name="Normal 51 5 3 4" xfId="33644" xr:uid="{00000000-0005-0000-0000-00006A5E0000}"/>
    <cellStyle name="Normal 51 5 3 5" xfId="18411" xr:uid="{00000000-0005-0000-0000-00006B5E0000}"/>
    <cellStyle name="Normal 51 5 4" xfId="4962" xr:uid="{00000000-0005-0000-0000-00006C5E0000}"/>
    <cellStyle name="Normal 51 5 4 2" xfId="15014" xr:uid="{00000000-0005-0000-0000-00006D5E0000}"/>
    <cellStyle name="Normal 51 5 4 2 2" xfId="45345" xr:uid="{00000000-0005-0000-0000-00006E5E0000}"/>
    <cellStyle name="Normal 51 5 4 2 3" xfId="30112" xr:uid="{00000000-0005-0000-0000-00006F5E0000}"/>
    <cellStyle name="Normal 51 5 4 3" xfId="9994" xr:uid="{00000000-0005-0000-0000-0000705E0000}"/>
    <cellStyle name="Normal 51 5 4 3 2" xfId="40328" xr:uid="{00000000-0005-0000-0000-0000715E0000}"/>
    <cellStyle name="Normal 51 5 4 3 3" xfId="25095" xr:uid="{00000000-0005-0000-0000-0000725E0000}"/>
    <cellStyle name="Normal 51 5 4 4" xfId="35315" xr:uid="{00000000-0005-0000-0000-0000735E0000}"/>
    <cellStyle name="Normal 51 5 4 5" xfId="20082" xr:uid="{00000000-0005-0000-0000-0000745E0000}"/>
    <cellStyle name="Normal 51 5 5" xfId="11672" xr:uid="{00000000-0005-0000-0000-0000755E0000}"/>
    <cellStyle name="Normal 51 5 5 2" xfId="42003" xr:uid="{00000000-0005-0000-0000-0000765E0000}"/>
    <cellStyle name="Normal 51 5 5 3" xfId="26770" xr:uid="{00000000-0005-0000-0000-0000775E0000}"/>
    <cellStyle name="Normal 51 5 6" xfId="6651" xr:uid="{00000000-0005-0000-0000-0000785E0000}"/>
    <cellStyle name="Normal 51 5 6 2" xfId="36986" xr:uid="{00000000-0005-0000-0000-0000795E0000}"/>
    <cellStyle name="Normal 51 5 6 3" xfId="21753" xr:uid="{00000000-0005-0000-0000-00007A5E0000}"/>
    <cellStyle name="Normal 51 5 7" xfId="31974" xr:uid="{00000000-0005-0000-0000-00007B5E0000}"/>
    <cellStyle name="Normal 51 5 8" xfId="16740" xr:uid="{00000000-0005-0000-0000-00007C5E0000}"/>
    <cellStyle name="Normal 51 6" xfId="1996" xr:uid="{00000000-0005-0000-0000-00007D5E0000}"/>
    <cellStyle name="Normal 51 6 2" xfId="3688" xr:uid="{00000000-0005-0000-0000-00007E5E0000}"/>
    <cellStyle name="Normal 51 6 2 2" xfId="13761" xr:uid="{00000000-0005-0000-0000-00007F5E0000}"/>
    <cellStyle name="Normal 51 6 2 2 2" xfId="44092" xr:uid="{00000000-0005-0000-0000-0000805E0000}"/>
    <cellStyle name="Normal 51 6 2 2 3" xfId="28859" xr:uid="{00000000-0005-0000-0000-0000815E0000}"/>
    <cellStyle name="Normal 51 6 2 3" xfId="8741" xr:uid="{00000000-0005-0000-0000-0000825E0000}"/>
    <cellStyle name="Normal 51 6 2 3 2" xfId="39075" xr:uid="{00000000-0005-0000-0000-0000835E0000}"/>
    <cellStyle name="Normal 51 6 2 3 3" xfId="23842" xr:uid="{00000000-0005-0000-0000-0000845E0000}"/>
    <cellStyle name="Normal 51 6 2 4" xfId="34062" xr:uid="{00000000-0005-0000-0000-0000855E0000}"/>
    <cellStyle name="Normal 51 6 2 5" xfId="18829" xr:uid="{00000000-0005-0000-0000-0000865E0000}"/>
    <cellStyle name="Normal 51 6 3" xfId="5380" xr:uid="{00000000-0005-0000-0000-0000875E0000}"/>
    <cellStyle name="Normal 51 6 3 2" xfId="15432" xr:uid="{00000000-0005-0000-0000-0000885E0000}"/>
    <cellStyle name="Normal 51 6 3 2 2" xfId="45763" xr:uid="{00000000-0005-0000-0000-0000895E0000}"/>
    <cellStyle name="Normal 51 6 3 2 3" xfId="30530" xr:uid="{00000000-0005-0000-0000-00008A5E0000}"/>
    <cellStyle name="Normal 51 6 3 3" xfId="10412" xr:uid="{00000000-0005-0000-0000-00008B5E0000}"/>
    <cellStyle name="Normal 51 6 3 3 2" xfId="40746" xr:uid="{00000000-0005-0000-0000-00008C5E0000}"/>
    <cellStyle name="Normal 51 6 3 3 3" xfId="25513" xr:uid="{00000000-0005-0000-0000-00008D5E0000}"/>
    <cellStyle name="Normal 51 6 3 4" xfId="35733" xr:uid="{00000000-0005-0000-0000-00008E5E0000}"/>
    <cellStyle name="Normal 51 6 3 5" xfId="20500" xr:uid="{00000000-0005-0000-0000-00008F5E0000}"/>
    <cellStyle name="Normal 51 6 4" xfId="12090" xr:uid="{00000000-0005-0000-0000-0000905E0000}"/>
    <cellStyle name="Normal 51 6 4 2" xfId="42421" xr:uid="{00000000-0005-0000-0000-0000915E0000}"/>
    <cellStyle name="Normal 51 6 4 3" xfId="27188" xr:uid="{00000000-0005-0000-0000-0000925E0000}"/>
    <cellStyle name="Normal 51 6 5" xfId="7069" xr:uid="{00000000-0005-0000-0000-0000935E0000}"/>
    <cellStyle name="Normal 51 6 5 2" xfId="37404" xr:uid="{00000000-0005-0000-0000-0000945E0000}"/>
    <cellStyle name="Normal 51 6 5 3" xfId="22171" xr:uid="{00000000-0005-0000-0000-0000955E0000}"/>
    <cellStyle name="Normal 51 6 6" xfId="32392" xr:uid="{00000000-0005-0000-0000-0000965E0000}"/>
    <cellStyle name="Normal 51 6 7" xfId="17158" xr:uid="{00000000-0005-0000-0000-0000975E0000}"/>
    <cellStyle name="Normal 51 7" xfId="2847" xr:uid="{00000000-0005-0000-0000-0000985E0000}"/>
    <cellStyle name="Normal 51 7 2" xfId="12925" xr:uid="{00000000-0005-0000-0000-0000995E0000}"/>
    <cellStyle name="Normal 51 7 2 2" xfId="43256" xr:uid="{00000000-0005-0000-0000-00009A5E0000}"/>
    <cellStyle name="Normal 51 7 2 3" xfId="28023" xr:uid="{00000000-0005-0000-0000-00009B5E0000}"/>
    <cellStyle name="Normal 51 7 3" xfId="7905" xr:uid="{00000000-0005-0000-0000-00009C5E0000}"/>
    <cellStyle name="Normal 51 7 3 2" xfId="38239" xr:uid="{00000000-0005-0000-0000-00009D5E0000}"/>
    <cellStyle name="Normal 51 7 3 3" xfId="23006" xr:uid="{00000000-0005-0000-0000-00009E5E0000}"/>
    <cellStyle name="Normal 51 7 4" xfId="33226" xr:uid="{00000000-0005-0000-0000-00009F5E0000}"/>
    <cellStyle name="Normal 51 7 5" xfId="17993" xr:uid="{00000000-0005-0000-0000-0000A05E0000}"/>
    <cellStyle name="Normal 51 8" xfId="4541" xr:uid="{00000000-0005-0000-0000-0000A15E0000}"/>
    <cellStyle name="Normal 51 8 2" xfId="14596" xr:uid="{00000000-0005-0000-0000-0000A25E0000}"/>
    <cellStyle name="Normal 51 8 2 2" xfId="44927" xr:uid="{00000000-0005-0000-0000-0000A35E0000}"/>
    <cellStyle name="Normal 51 8 2 3" xfId="29694" xr:uid="{00000000-0005-0000-0000-0000A45E0000}"/>
    <cellStyle name="Normal 51 8 3" xfId="9576" xr:uid="{00000000-0005-0000-0000-0000A55E0000}"/>
    <cellStyle name="Normal 51 8 3 2" xfId="39910" xr:uid="{00000000-0005-0000-0000-0000A65E0000}"/>
    <cellStyle name="Normal 51 8 3 3" xfId="24677" xr:uid="{00000000-0005-0000-0000-0000A75E0000}"/>
    <cellStyle name="Normal 51 8 4" xfId="34897" xr:uid="{00000000-0005-0000-0000-0000A85E0000}"/>
    <cellStyle name="Normal 51 8 5" xfId="19664" xr:uid="{00000000-0005-0000-0000-0000A95E0000}"/>
    <cellStyle name="Normal 51 9" xfId="11252" xr:uid="{00000000-0005-0000-0000-0000AA5E0000}"/>
    <cellStyle name="Normal 51 9 2" xfId="41585" xr:uid="{00000000-0005-0000-0000-0000AB5E0000}"/>
    <cellStyle name="Normal 51 9 3" xfId="26352" xr:uid="{00000000-0005-0000-0000-0000AC5E0000}"/>
    <cellStyle name="Normal 52" xfId="872" xr:uid="{00000000-0005-0000-0000-0000AD5E0000}"/>
    <cellStyle name="Normal 52 10" xfId="6232" xr:uid="{00000000-0005-0000-0000-0000AE5E0000}"/>
    <cellStyle name="Normal 52 10 2" xfId="36569" xr:uid="{00000000-0005-0000-0000-0000AF5E0000}"/>
    <cellStyle name="Normal 52 10 3" xfId="21336" xr:uid="{00000000-0005-0000-0000-0000B05E0000}"/>
    <cellStyle name="Normal 52 11" xfId="31560" xr:uid="{00000000-0005-0000-0000-0000B15E0000}"/>
    <cellStyle name="Normal 52 12" xfId="16321" xr:uid="{00000000-0005-0000-0000-0000B25E0000}"/>
    <cellStyle name="Normal 52 13" xfId="46586" xr:uid="{00000000-0005-0000-0000-0000B35E0000}"/>
    <cellStyle name="Normal 52 2" xfId="1196" xr:uid="{00000000-0005-0000-0000-0000B45E0000}"/>
    <cellStyle name="Normal 52 2 10" xfId="31612" xr:uid="{00000000-0005-0000-0000-0000B55E0000}"/>
    <cellStyle name="Normal 52 2 11" xfId="16375" xr:uid="{00000000-0005-0000-0000-0000B65E0000}"/>
    <cellStyle name="Normal 52 2 2" xfId="1304" xr:uid="{00000000-0005-0000-0000-0000B75E0000}"/>
    <cellStyle name="Normal 52 2 2 10" xfId="16479" xr:uid="{00000000-0005-0000-0000-0000B85E0000}"/>
    <cellStyle name="Normal 52 2 2 2" xfId="1521" xr:uid="{00000000-0005-0000-0000-0000B95E0000}"/>
    <cellStyle name="Normal 52 2 2 2 2" xfId="1942" xr:uid="{00000000-0005-0000-0000-0000BA5E0000}"/>
    <cellStyle name="Normal 52 2 2 2 2 2" xfId="2781" xr:uid="{00000000-0005-0000-0000-0000BB5E0000}"/>
    <cellStyle name="Normal 52 2 2 2 2 2 2" xfId="4471" xr:uid="{00000000-0005-0000-0000-0000BC5E0000}"/>
    <cellStyle name="Normal 52 2 2 2 2 2 2 2" xfId="14544" xr:uid="{00000000-0005-0000-0000-0000BD5E0000}"/>
    <cellStyle name="Normal 52 2 2 2 2 2 2 2 2" xfId="44875" xr:uid="{00000000-0005-0000-0000-0000BE5E0000}"/>
    <cellStyle name="Normal 52 2 2 2 2 2 2 2 3" xfId="29642" xr:uid="{00000000-0005-0000-0000-0000BF5E0000}"/>
    <cellStyle name="Normal 52 2 2 2 2 2 2 3" xfId="9524" xr:uid="{00000000-0005-0000-0000-0000C05E0000}"/>
    <cellStyle name="Normal 52 2 2 2 2 2 2 3 2" xfId="39858" xr:uid="{00000000-0005-0000-0000-0000C15E0000}"/>
    <cellStyle name="Normal 52 2 2 2 2 2 2 3 3" xfId="24625" xr:uid="{00000000-0005-0000-0000-0000C25E0000}"/>
    <cellStyle name="Normal 52 2 2 2 2 2 2 4" xfId="34845" xr:uid="{00000000-0005-0000-0000-0000C35E0000}"/>
    <cellStyle name="Normal 52 2 2 2 2 2 2 5" xfId="19612" xr:uid="{00000000-0005-0000-0000-0000C45E0000}"/>
    <cellStyle name="Normal 52 2 2 2 2 2 3" xfId="6163" xr:uid="{00000000-0005-0000-0000-0000C55E0000}"/>
    <cellStyle name="Normal 52 2 2 2 2 2 3 2" xfId="16215" xr:uid="{00000000-0005-0000-0000-0000C65E0000}"/>
    <cellStyle name="Normal 52 2 2 2 2 2 3 2 2" xfId="46546" xr:uid="{00000000-0005-0000-0000-0000C75E0000}"/>
    <cellStyle name="Normal 52 2 2 2 2 2 3 2 3" xfId="31313" xr:uid="{00000000-0005-0000-0000-0000C85E0000}"/>
    <cellStyle name="Normal 52 2 2 2 2 2 3 3" xfId="11195" xr:uid="{00000000-0005-0000-0000-0000C95E0000}"/>
    <cellStyle name="Normal 52 2 2 2 2 2 3 3 2" xfId="41529" xr:uid="{00000000-0005-0000-0000-0000CA5E0000}"/>
    <cellStyle name="Normal 52 2 2 2 2 2 3 3 3" xfId="26296" xr:uid="{00000000-0005-0000-0000-0000CB5E0000}"/>
    <cellStyle name="Normal 52 2 2 2 2 2 3 4" xfId="36516" xr:uid="{00000000-0005-0000-0000-0000CC5E0000}"/>
    <cellStyle name="Normal 52 2 2 2 2 2 3 5" xfId="21283" xr:uid="{00000000-0005-0000-0000-0000CD5E0000}"/>
    <cellStyle name="Normal 52 2 2 2 2 2 4" xfId="12873" xr:uid="{00000000-0005-0000-0000-0000CE5E0000}"/>
    <cellStyle name="Normal 52 2 2 2 2 2 4 2" xfId="43204" xr:uid="{00000000-0005-0000-0000-0000CF5E0000}"/>
    <cellStyle name="Normal 52 2 2 2 2 2 4 3" xfId="27971" xr:uid="{00000000-0005-0000-0000-0000D05E0000}"/>
    <cellStyle name="Normal 52 2 2 2 2 2 5" xfId="7852" xr:uid="{00000000-0005-0000-0000-0000D15E0000}"/>
    <cellStyle name="Normal 52 2 2 2 2 2 5 2" xfId="38187" xr:uid="{00000000-0005-0000-0000-0000D25E0000}"/>
    <cellStyle name="Normal 52 2 2 2 2 2 5 3" xfId="22954" xr:uid="{00000000-0005-0000-0000-0000D35E0000}"/>
    <cellStyle name="Normal 52 2 2 2 2 2 6" xfId="33175" xr:uid="{00000000-0005-0000-0000-0000D45E0000}"/>
    <cellStyle name="Normal 52 2 2 2 2 2 7" xfId="17941" xr:uid="{00000000-0005-0000-0000-0000D55E0000}"/>
    <cellStyle name="Normal 52 2 2 2 2 3" xfId="3634" xr:uid="{00000000-0005-0000-0000-0000D65E0000}"/>
    <cellStyle name="Normal 52 2 2 2 2 3 2" xfId="13708" xr:uid="{00000000-0005-0000-0000-0000D75E0000}"/>
    <cellStyle name="Normal 52 2 2 2 2 3 2 2" xfId="44039" xr:uid="{00000000-0005-0000-0000-0000D85E0000}"/>
    <cellStyle name="Normal 52 2 2 2 2 3 2 3" xfId="28806" xr:uid="{00000000-0005-0000-0000-0000D95E0000}"/>
    <cellStyle name="Normal 52 2 2 2 2 3 3" xfId="8688" xr:uid="{00000000-0005-0000-0000-0000DA5E0000}"/>
    <cellStyle name="Normal 52 2 2 2 2 3 3 2" xfId="39022" xr:uid="{00000000-0005-0000-0000-0000DB5E0000}"/>
    <cellStyle name="Normal 52 2 2 2 2 3 3 3" xfId="23789" xr:uid="{00000000-0005-0000-0000-0000DC5E0000}"/>
    <cellStyle name="Normal 52 2 2 2 2 3 4" xfId="34009" xr:uid="{00000000-0005-0000-0000-0000DD5E0000}"/>
    <cellStyle name="Normal 52 2 2 2 2 3 5" xfId="18776" xr:uid="{00000000-0005-0000-0000-0000DE5E0000}"/>
    <cellStyle name="Normal 52 2 2 2 2 4" xfId="5327" xr:uid="{00000000-0005-0000-0000-0000DF5E0000}"/>
    <cellStyle name="Normal 52 2 2 2 2 4 2" xfId="15379" xr:uid="{00000000-0005-0000-0000-0000E05E0000}"/>
    <cellStyle name="Normal 52 2 2 2 2 4 2 2" xfId="45710" xr:uid="{00000000-0005-0000-0000-0000E15E0000}"/>
    <cellStyle name="Normal 52 2 2 2 2 4 2 3" xfId="30477" xr:uid="{00000000-0005-0000-0000-0000E25E0000}"/>
    <cellStyle name="Normal 52 2 2 2 2 4 3" xfId="10359" xr:uid="{00000000-0005-0000-0000-0000E35E0000}"/>
    <cellStyle name="Normal 52 2 2 2 2 4 3 2" xfId="40693" xr:uid="{00000000-0005-0000-0000-0000E45E0000}"/>
    <cellStyle name="Normal 52 2 2 2 2 4 3 3" xfId="25460" xr:uid="{00000000-0005-0000-0000-0000E55E0000}"/>
    <cellStyle name="Normal 52 2 2 2 2 4 4" xfId="35680" xr:uid="{00000000-0005-0000-0000-0000E65E0000}"/>
    <cellStyle name="Normal 52 2 2 2 2 4 5" xfId="20447" xr:uid="{00000000-0005-0000-0000-0000E75E0000}"/>
    <cellStyle name="Normal 52 2 2 2 2 5" xfId="12037" xr:uid="{00000000-0005-0000-0000-0000E85E0000}"/>
    <cellStyle name="Normal 52 2 2 2 2 5 2" xfId="42368" xr:uid="{00000000-0005-0000-0000-0000E95E0000}"/>
    <cellStyle name="Normal 52 2 2 2 2 5 3" xfId="27135" xr:uid="{00000000-0005-0000-0000-0000EA5E0000}"/>
    <cellStyle name="Normal 52 2 2 2 2 6" xfId="7016" xr:uid="{00000000-0005-0000-0000-0000EB5E0000}"/>
    <cellStyle name="Normal 52 2 2 2 2 6 2" xfId="37351" xr:uid="{00000000-0005-0000-0000-0000EC5E0000}"/>
    <cellStyle name="Normal 52 2 2 2 2 6 3" xfId="22118" xr:uid="{00000000-0005-0000-0000-0000ED5E0000}"/>
    <cellStyle name="Normal 52 2 2 2 2 7" xfId="32339" xr:uid="{00000000-0005-0000-0000-0000EE5E0000}"/>
    <cellStyle name="Normal 52 2 2 2 2 8" xfId="17105" xr:uid="{00000000-0005-0000-0000-0000EF5E0000}"/>
    <cellStyle name="Normal 52 2 2 2 3" xfId="2363" xr:uid="{00000000-0005-0000-0000-0000F05E0000}"/>
    <cellStyle name="Normal 52 2 2 2 3 2" xfId="4053" xr:uid="{00000000-0005-0000-0000-0000F15E0000}"/>
    <cellStyle name="Normal 52 2 2 2 3 2 2" xfId="14126" xr:uid="{00000000-0005-0000-0000-0000F25E0000}"/>
    <cellStyle name="Normal 52 2 2 2 3 2 2 2" xfId="44457" xr:uid="{00000000-0005-0000-0000-0000F35E0000}"/>
    <cellStyle name="Normal 52 2 2 2 3 2 2 3" xfId="29224" xr:uid="{00000000-0005-0000-0000-0000F45E0000}"/>
    <cellStyle name="Normal 52 2 2 2 3 2 3" xfId="9106" xr:uid="{00000000-0005-0000-0000-0000F55E0000}"/>
    <cellStyle name="Normal 52 2 2 2 3 2 3 2" xfId="39440" xr:uid="{00000000-0005-0000-0000-0000F65E0000}"/>
    <cellStyle name="Normal 52 2 2 2 3 2 3 3" xfId="24207" xr:uid="{00000000-0005-0000-0000-0000F75E0000}"/>
    <cellStyle name="Normal 52 2 2 2 3 2 4" xfId="34427" xr:uid="{00000000-0005-0000-0000-0000F85E0000}"/>
    <cellStyle name="Normal 52 2 2 2 3 2 5" xfId="19194" xr:uid="{00000000-0005-0000-0000-0000F95E0000}"/>
    <cellStyle name="Normal 52 2 2 2 3 3" xfId="5745" xr:uid="{00000000-0005-0000-0000-0000FA5E0000}"/>
    <cellStyle name="Normal 52 2 2 2 3 3 2" xfId="15797" xr:uid="{00000000-0005-0000-0000-0000FB5E0000}"/>
    <cellStyle name="Normal 52 2 2 2 3 3 2 2" xfId="46128" xr:uid="{00000000-0005-0000-0000-0000FC5E0000}"/>
    <cellStyle name="Normal 52 2 2 2 3 3 2 3" xfId="30895" xr:uid="{00000000-0005-0000-0000-0000FD5E0000}"/>
    <cellStyle name="Normal 52 2 2 2 3 3 3" xfId="10777" xr:uid="{00000000-0005-0000-0000-0000FE5E0000}"/>
    <cellStyle name="Normal 52 2 2 2 3 3 3 2" xfId="41111" xr:uid="{00000000-0005-0000-0000-0000FF5E0000}"/>
    <cellStyle name="Normal 52 2 2 2 3 3 3 3" xfId="25878" xr:uid="{00000000-0005-0000-0000-0000005F0000}"/>
    <cellStyle name="Normal 52 2 2 2 3 3 4" xfId="36098" xr:uid="{00000000-0005-0000-0000-0000015F0000}"/>
    <cellStyle name="Normal 52 2 2 2 3 3 5" xfId="20865" xr:uid="{00000000-0005-0000-0000-0000025F0000}"/>
    <cellStyle name="Normal 52 2 2 2 3 4" xfId="12455" xr:uid="{00000000-0005-0000-0000-0000035F0000}"/>
    <cellStyle name="Normal 52 2 2 2 3 4 2" xfId="42786" xr:uid="{00000000-0005-0000-0000-0000045F0000}"/>
    <cellStyle name="Normal 52 2 2 2 3 4 3" xfId="27553" xr:uid="{00000000-0005-0000-0000-0000055F0000}"/>
    <cellStyle name="Normal 52 2 2 2 3 5" xfId="7434" xr:uid="{00000000-0005-0000-0000-0000065F0000}"/>
    <cellStyle name="Normal 52 2 2 2 3 5 2" xfId="37769" xr:uid="{00000000-0005-0000-0000-0000075F0000}"/>
    <cellStyle name="Normal 52 2 2 2 3 5 3" xfId="22536" xr:uid="{00000000-0005-0000-0000-0000085F0000}"/>
    <cellStyle name="Normal 52 2 2 2 3 6" xfId="32757" xr:uid="{00000000-0005-0000-0000-0000095F0000}"/>
    <cellStyle name="Normal 52 2 2 2 3 7" xfId="17523" xr:uid="{00000000-0005-0000-0000-00000A5F0000}"/>
    <cellStyle name="Normal 52 2 2 2 4" xfId="3216" xr:uid="{00000000-0005-0000-0000-00000B5F0000}"/>
    <cellStyle name="Normal 52 2 2 2 4 2" xfId="13290" xr:uid="{00000000-0005-0000-0000-00000C5F0000}"/>
    <cellStyle name="Normal 52 2 2 2 4 2 2" xfId="43621" xr:uid="{00000000-0005-0000-0000-00000D5F0000}"/>
    <cellStyle name="Normal 52 2 2 2 4 2 3" xfId="28388" xr:uid="{00000000-0005-0000-0000-00000E5F0000}"/>
    <cellStyle name="Normal 52 2 2 2 4 3" xfId="8270" xr:uid="{00000000-0005-0000-0000-00000F5F0000}"/>
    <cellStyle name="Normal 52 2 2 2 4 3 2" xfId="38604" xr:uid="{00000000-0005-0000-0000-0000105F0000}"/>
    <cellStyle name="Normal 52 2 2 2 4 3 3" xfId="23371" xr:uid="{00000000-0005-0000-0000-0000115F0000}"/>
    <cellStyle name="Normal 52 2 2 2 4 4" xfId="33591" xr:uid="{00000000-0005-0000-0000-0000125F0000}"/>
    <cellStyle name="Normal 52 2 2 2 4 5" xfId="18358" xr:uid="{00000000-0005-0000-0000-0000135F0000}"/>
    <cellStyle name="Normal 52 2 2 2 5" xfId="4909" xr:uid="{00000000-0005-0000-0000-0000145F0000}"/>
    <cellStyle name="Normal 52 2 2 2 5 2" xfId="14961" xr:uid="{00000000-0005-0000-0000-0000155F0000}"/>
    <cellStyle name="Normal 52 2 2 2 5 2 2" xfId="45292" xr:uid="{00000000-0005-0000-0000-0000165F0000}"/>
    <cellStyle name="Normal 52 2 2 2 5 2 3" xfId="30059" xr:uid="{00000000-0005-0000-0000-0000175F0000}"/>
    <cellStyle name="Normal 52 2 2 2 5 3" xfId="9941" xr:uid="{00000000-0005-0000-0000-0000185F0000}"/>
    <cellStyle name="Normal 52 2 2 2 5 3 2" xfId="40275" xr:uid="{00000000-0005-0000-0000-0000195F0000}"/>
    <cellStyle name="Normal 52 2 2 2 5 3 3" xfId="25042" xr:uid="{00000000-0005-0000-0000-00001A5F0000}"/>
    <cellStyle name="Normal 52 2 2 2 5 4" xfId="35262" xr:uid="{00000000-0005-0000-0000-00001B5F0000}"/>
    <cellStyle name="Normal 52 2 2 2 5 5" xfId="20029" xr:uid="{00000000-0005-0000-0000-00001C5F0000}"/>
    <cellStyle name="Normal 52 2 2 2 6" xfId="11619" xr:uid="{00000000-0005-0000-0000-00001D5F0000}"/>
    <cellStyle name="Normal 52 2 2 2 6 2" xfId="41950" xr:uid="{00000000-0005-0000-0000-00001E5F0000}"/>
    <cellStyle name="Normal 52 2 2 2 6 3" xfId="26717" xr:uid="{00000000-0005-0000-0000-00001F5F0000}"/>
    <cellStyle name="Normal 52 2 2 2 7" xfId="6598" xr:uid="{00000000-0005-0000-0000-0000205F0000}"/>
    <cellStyle name="Normal 52 2 2 2 7 2" xfId="36933" xr:uid="{00000000-0005-0000-0000-0000215F0000}"/>
    <cellStyle name="Normal 52 2 2 2 7 3" xfId="21700" xr:uid="{00000000-0005-0000-0000-0000225F0000}"/>
    <cellStyle name="Normal 52 2 2 2 8" xfId="31921" xr:uid="{00000000-0005-0000-0000-0000235F0000}"/>
    <cellStyle name="Normal 52 2 2 2 9" xfId="16687" xr:uid="{00000000-0005-0000-0000-0000245F0000}"/>
    <cellStyle name="Normal 52 2 2 3" xfId="1734" xr:uid="{00000000-0005-0000-0000-0000255F0000}"/>
    <cellStyle name="Normal 52 2 2 3 2" xfId="2573" xr:uid="{00000000-0005-0000-0000-0000265F0000}"/>
    <cellStyle name="Normal 52 2 2 3 2 2" xfId="4263" xr:uid="{00000000-0005-0000-0000-0000275F0000}"/>
    <cellStyle name="Normal 52 2 2 3 2 2 2" xfId="14336" xr:uid="{00000000-0005-0000-0000-0000285F0000}"/>
    <cellStyle name="Normal 52 2 2 3 2 2 2 2" xfId="44667" xr:uid="{00000000-0005-0000-0000-0000295F0000}"/>
    <cellStyle name="Normal 52 2 2 3 2 2 2 3" xfId="29434" xr:uid="{00000000-0005-0000-0000-00002A5F0000}"/>
    <cellStyle name="Normal 52 2 2 3 2 2 3" xfId="9316" xr:uid="{00000000-0005-0000-0000-00002B5F0000}"/>
    <cellStyle name="Normal 52 2 2 3 2 2 3 2" xfId="39650" xr:uid="{00000000-0005-0000-0000-00002C5F0000}"/>
    <cellStyle name="Normal 52 2 2 3 2 2 3 3" xfId="24417" xr:uid="{00000000-0005-0000-0000-00002D5F0000}"/>
    <cellStyle name="Normal 52 2 2 3 2 2 4" xfId="34637" xr:uid="{00000000-0005-0000-0000-00002E5F0000}"/>
    <cellStyle name="Normal 52 2 2 3 2 2 5" xfId="19404" xr:uid="{00000000-0005-0000-0000-00002F5F0000}"/>
    <cellStyle name="Normal 52 2 2 3 2 3" xfId="5955" xr:uid="{00000000-0005-0000-0000-0000305F0000}"/>
    <cellStyle name="Normal 52 2 2 3 2 3 2" xfId="16007" xr:uid="{00000000-0005-0000-0000-0000315F0000}"/>
    <cellStyle name="Normal 52 2 2 3 2 3 2 2" xfId="46338" xr:uid="{00000000-0005-0000-0000-0000325F0000}"/>
    <cellStyle name="Normal 52 2 2 3 2 3 2 3" xfId="31105" xr:uid="{00000000-0005-0000-0000-0000335F0000}"/>
    <cellStyle name="Normal 52 2 2 3 2 3 3" xfId="10987" xr:uid="{00000000-0005-0000-0000-0000345F0000}"/>
    <cellStyle name="Normal 52 2 2 3 2 3 3 2" xfId="41321" xr:uid="{00000000-0005-0000-0000-0000355F0000}"/>
    <cellStyle name="Normal 52 2 2 3 2 3 3 3" xfId="26088" xr:uid="{00000000-0005-0000-0000-0000365F0000}"/>
    <cellStyle name="Normal 52 2 2 3 2 3 4" xfId="36308" xr:uid="{00000000-0005-0000-0000-0000375F0000}"/>
    <cellStyle name="Normal 52 2 2 3 2 3 5" xfId="21075" xr:uid="{00000000-0005-0000-0000-0000385F0000}"/>
    <cellStyle name="Normal 52 2 2 3 2 4" xfId="12665" xr:uid="{00000000-0005-0000-0000-0000395F0000}"/>
    <cellStyle name="Normal 52 2 2 3 2 4 2" xfId="42996" xr:uid="{00000000-0005-0000-0000-00003A5F0000}"/>
    <cellStyle name="Normal 52 2 2 3 2 4 3" xfId="27763" xr:uid="{00000000-0005-0000-0000-00003B5F0000}"/>
    <cellStyle name="Normal 52 2 2 3 2 5" xfId="7644" xr:uid="{00000000-0005-0000-0000-00003C5F0000}"/>
    <cellStyle name="Normal 52 2 2 3 2 5 2" xfId="37979" xr:uid="{00000000-0005-0000-0000-00003D5F0000}"/>
    <cellStyle name="Normal 52 2 2 3 2 5 3" xfId="22746" xr:uid="{00000000-0005-0000-0000-00003E5F0000}"/>
    <cellStyle name="Normal 52 2 2 3 2 6" xfId="32967" xr:uid="{00000000-0005-0000-0000-00003F5F0000}"/>
    <cellStyle name="Normal 52 2 2 3 2 7" xfId="17733" xr:uid="{00000000-0005-0000-0000-0000405F0000}"/>
    <cellStyle name="Normal 52 2 2 3 3" xfId="3426" xr:uid="{00000000-0005-0000-0000-0000415F0000}"/>
    <cellStyle name="Normal 52 2 2 3 3 2" xfId="13500" xr:uid="{00000000-0005-0000-0000-0000425F0000}"/>
    <cellStyle name="Normal 52 2 2 3 3 2 2" xfId="43831" xr:uid="{00000000-0005-0000-0000-0000435F0000}"/>
    <cellStyle name="Normal 52 2 2 3 3 2 3" xfId="28598" xr:uid="{00000000-0005-0000-0000-0000445F0000}"/>
    <cellStyle name="Normal 52 2 2 3 3 3" xfId="8480" xr:uid="{00000000-0005-0000-0000-0000455F0000}"/>
    <cellStyle name="Normal 52 2 2 3 3 3 2" xfId="38814" xr:uid="{00000000-0005-0000-0000-0000465F0000}"/>
    <cellStyle name="Normal 52 2 2 3 3 3 3" xfId="23581" xr:uid="{00000000-0005-0000-0000-0000475F0000}"/>
    <cellStyle name="Normal 52 2 2 3 3 4" xfId="33801" xr:uid="{00000000-0005-0000-0000-0000485F0000}"/>
    <cellStyle name="Normal 52 2 2 3 3 5" xfId="18568" xr:uid="{00000000-0005-0000-0000-0000495F0000}"/>
    <cellStyle name="Normal 52 2 2 3 4" xfId="5119" xr:uid="{00000000-0005-0000-0000-00004A5F0000}"/>
    <cellStyle name="Normal 52 2 2 3 4 2" xfId="15171" xr:uid="{00000000-0005-0000-0000-00004B5F0000}"/>
    <cellStyle name="Normal 52 2 2 3 4 2 2" xfId="45502" xr:uid="{00000000-0005-0000-0000-00004C5F0000}"/>
    <cellStyle name="Normal 52 2 2 3 4 2 3" xfId="30269" xr:uid="{00000000-0005-0000-0000-00004D5F0000}"/>
    <cellStyle name="Normal 52 2 2 3 4 3" xfId="10151" xr:uid="{00000000-0005-0000-0000-00004E5F0000}"/>
    <cellStyle name="Normal 52 2 2 3 4 3 2" xfId="40485" xr:uid="{00000000-0005-0000-0000-00004F5F0000}"/>
    <cellStyle name="Normal 52 2 2 3 4 3 3" xfId="25252" xr:uid="{00000000-0005-0000-0000-0000505F0000}"/>
    <cellStyle name="Normal 52 2 2 3 4 4" xfId="35472" xr:uid="{00000000-0005-0000-0000-0000515F0000}"/>
    <cellStyle name="Normal 52 2 2 3 4 5" xfId="20239" xr:uid="{00000000-0005-0000-0000-0000525F0000}"/>
    <cellStyle name="Normal 52 2 2 3 5" xfId="11829" xr:uid="{00000000-0005-0000-0000-0000535F0000}"/>
    <cellStyle name="Normal 52 2 2 3 5 2" xfId="42160" xr:uid="{00000000-0005-0000-0000-0000545F0000}"/>
    <cellStyle name="Normal 52 2 2 3 5 3" xfId="26927" xr:uid="{00000000-0005-0000-0000-0000555F0000}"/>
    <cellStyle name="Normal 52 2 2 3 6" xfId="6808" xr:uid="{00000000-0005-0000-0000-0000565F0000}"/>
    <cellStyle name="Normal 52 2 2 3 6 2" xfId="37143" xr:uid="{00000000-0005-0000-0000-0000575F0000}"/>
    <cellStyle name="Normal 52 2 2 3 6 3" xfId="21910" xr:uid="{00000000-0005-0000-0000-0000585F0000}"/>
    <cellStyle name="Normal 52 2 2 3 7" xfId="32131" xr:uid="{00000000-0005-0000-0000-0000595F0000}"/>
    <cellStyle name="Normal 52 2 2 3 8" xfId="16897" xr:uid="{00000000-0005-0000-0000-00005A5F0000}"/>
    <cellStyle name="Normal 52 2 2 4" xfId="2155" xr:uid="{00000000-0005-0000-0000-00005B5F0000}"/>
    <cellStyle name="Normal 52 2 2 4 2" xfId="3845" xr:uid="{00000000-0005-0000-0000-00005C5F0000}"/>
    <cellStyle name="Normal 52 2 2 4 2 2" xfId="13918" xr:uid="{00000000-0005-0000-0000-00005D5F0000}"/>
    <cellStyle name="Normal 52 2 2 4 2 2 2" xfId="44249" xr:uid="{00000000-0005-0000-0000-00005E5F0000}"/>
    <cellStyle name="Normal 52 2 2 4 2 2 3" xfId="29016" xr:uid="{00000000-0005-0000-0000-00005F5F0000}"/>
    <cellStyle name="Normal 52 2 2 4 2 3" xfId="8898" xr:uid="{00000000-0005-0000-0000-0000605F0000}"/>
    <cellStyle name="Normal 52 2 2 4 2 3 2" xfId="39232" xr:uid="{00000000-0005-0000-0000-0000615F0000}"/>
    <cellStyle name="Normal 52 2 2 4 2 3 3" xfId="23999" xr:uid="{00000000-0005-0000-0000-0000625F0000}"/>
    <cellStyle name="Normal 52 2 2 4 2 4" xfId="34219" xr:uid="{00000000-0005-0000-0000-0000635F0000}"/>
    <cellStyle name="Normal 52 2 2 4 2 5" xfId="18986" xr:uid="{00000000-0005-0000-0000-0000645F0000}"/>
    <cellStyle name="Normal 52 2 2 4 3" xfId="5537" xr:uid="{00000000-0005-0000-0000-0000655F0000}"/>
    <cellStyle name="Normal 52 2 2 4 3 2" xfId="15589" xr:uid="{00000000-0005-0000-0000-0000665F0000}"/>
    <cellStyle name="Normal 52 2 2 4 3 2 2" xfId="45920" xr:uid="{00000000-0005-0000-0000-0000675F0000}"/>
    <cellStyle name="Normal 52 2 2 4 3 2 3" xfId="30687" xr:uid="{00000000-0005-0000-0000-0000685F0000}"/>
    <cellStyle name="Normal 52 2 2 4 3 3" xfId="10569" xr:uid="{00000000-0005-0000-0000-0000695F0000}"/>
    <cellStyle name="Normal 52 2 2 4 3 3 2" xfId="40903" xr:uid="{00000000-0005-0000-0000-00006A5F0000}"/>
    <cellStyle name="Normal 52 2 2 4 3 3 3" xfId="25670" xr:uid="{00000000-0005-0000-0000-00006B5F0000}"/>
    <cellStyle name="Normal 52 2 2 4 3 4" xfId="35890" xr:uid="{00000000-0005-0000-0000-00006C5F0000}"/>
    <cellStyle name="Normal 52 2 2 4 3 5" xfId="20657" xr:uid="{00000000-0005-0000-0000-00006D5F0000}"/>
    <cellStyle name="Normal 52 2 2 4 4" xfId="12247" xr:uid="{00000000-0005-0000-0000-00006E5F0000}"/>
    <cellStyle name="Normal 52 2 2 4 4 2" xfId="42578" xr:uid="{00000000-0005-0000-0000-00006F5F0000}"/>
    <cellStyle name="Normal 52 2 2 4 4 3" xfId="27345" xr:uid="{00000000-0005-0000-0000-0000705F0000}"/>
    <cellStyle name="Normal 52 2 2 4 5" xfId="7226" xr:uid="{00000000-0005-0000-0000-0000715F0000}"/>
    <cellStyle name="Normal 52 2 2 4 5 2" xfId="37561" xr:uid="{00000000-0005-0000-0000-0000725F0000}"/>
    <cellStyle name="Normal 52 2 2 4 5 3" xfId="22328" xr:uid="{00000000-0005-0000-0000-0000735F0000}"/>
    <cellStyle name="Normal 52 2 2 4 6" xfId="32549" xr:uid="{00000000-0005-0000-0000-0000745F0000}"/>
    <cellStyle name="Normal 52 2 2 4 7" xfId="17315" xr:uid="{00000000-0005-0000-0000-0000755F0000}"/>
    <cellStyle name="Normal 52 2 2 5" xfId="3008" xr:uid="{00000000-0005-0000-0000-0000765F0000}"/>
    <cellStyle name="Normal 52 2 2 5 2" xfId="13082" xr:uid="{00000000-0005-0000-0000-0000775F0000}"/>
    <cellStyle name="Normal 52 2 2 5 2 2" xfId="43413" xr:uid="{00000000-0005-0000-0000-0000785F0000}"/>
    <cellStyle name="Normal 52 2 2 5 2 3" xfId="28180" xr:uid="{00000000-0005-0000-0000-0000795F0000}"/>
    <cellStyle name="Normal 52 2 2 5 3" xfId="8062" xr:uid="{00000000-0005-0000-0000-00007A5F0000}"/>
    <cellStyle name="Normal 52 2 2 5 3 2" xfId="38396" xr:uid="{00000000-0005-0000-0000-00007B5F0000}"/>
    <cellStyle name="Normal 52 2 2 5 3 3" xfId="23163" xr:uid="{00000000-0005-0000-0000-00007C5F0000}"/>
    <cellStyle name="Normal 52 2 2 5 4" xfId="33383" xr:uid="{00000000-0005-0000-0000-00007D5F0000}"/>
    <cellStyle name="Normal 52 2 2 5 5" xfId="18150" xr:uid="{00000000-0005-0000-0000-00007E5F0000}"/>
    <cellStyle name="Normal 52 2 2 6" xfId="4701" xr:uid="{00000000-0005-0000-0000-00007F5F0000}"/>
    <cellStyle name="Normal 52 2 2 6 2" xfId="14753" xr:uid="{00000000-0005-0000-0000-0000805F0000}"/>
    <cellStyle name="Normal 52 2 2 6 2 2" xfId="45084" xr:uid="{00000000-0005-0000-0000-0000815F0000}"/>
    <cellStyle name="Normal 52 2 2 6 2 3" xfId="29851" xr:uid="{00000000-0005-0000-0000-0000825F0000}"/>
    <cellStyle name="Normal 52 2 2 6 3" xfId="9733" xr:uid="{00000000-0005-0000-0000-0000835F0000}"/>
    <cellStyle name="Normal 52 2 2 6 3 2" xfId="40067" xr:uid="{00000000-0005-0000-0000-0000845F0000}"/>
    <cellStyle name="Normal 52 2 2 6 3 3" xfId="24834" xr:uid="{00000000-0005-0000-0000-0000855F0000}"/>
    <cellStyle name="Normal 52 2 2 6 4" xfId="35054" xr:uid="{00000000-0005-0000-0000-0000865F0000}"/>
    <cellStyle name="Normal 52 2 2 6 5" xfId="19821" xr:uid="{00000000-0005-0000-0000-0000875F0000}"/>
    <cellStyle name="Normal 52 2 2 7" xfId="11411" xr:uid="{00000000-0005-0000-0000-0000885F0000}"/>
    <cellStyle name="Normal 52 2 2 7 2" xfId="41742" xr:uid="{00000000-0005-0000-0000-0000895F0000}"/>
    <cellStyle name="Normal 52 2 2 7 3" xfId="26509" xr:uid="{00000000-0005-0000-0000-00008A5F0000}"/>
    <cellStyle name="Normal 52 2 2 8" xfId="6390" xr:uid="{00000000-0005-0000-0000-00008B5F0000}"/>
    <cellStyle name="Normal 52 2 2 8 2" xfId="36725" xr:uid="{00000000-0005-0000-0000-00008C5F0000}"/>
    <cellStyle name="Normal 52 2 2 8 3" xfId="21492" xr:uid="{00000000-0005-0000-0000-00008D5F0000}"/>
    <cellStyle name="Normal 52 2 2 9" xfId="31713" xr:uid="{00000000-0005-0000-0000-00008E5F0000}"/>
    <cellStyle name="Normal 52 2 3" xfId="1417" xr:uid="{00000000-0005-0000-0000-00008F5F0000}"/>
    <cellStyle name="Normal 52 2 3 2" xfId="1838" xr:uid="{00000000-0005-0000-0000-0000905F0000}"/>
    <cellStyle name="Normal 52 2 3 2 2" xfId="2677" xr:uid="{00000000-0005-0000-0000-0000915F0000}"/>
    <cellStyle name="Normal 52 2 3 2 2 2" xfId="4367" xr:uid="{00000000-0005-0000-0000-0000925F0000}"/>
    <cellStyle name="Normal 52 2 3 2 2 2 2" xfId="14440" xr:uid="{00000000-0005-0000-0000-0000935F0000}"/>
    <cellStyle name="Normal 52 2 3 2 2 2 2 2" xfId="44771" xr:uid="{00000000-0005-0000-0000-0000945F0000}"/>
    <cellStyle name="Normal 52 2 3 2 2 2 2 3" xfId="29538" xr:uid="{00000000-0005-0000-0000-0000955F0000}"/>
    <cellStyle name="Normal 52 2 3 2 2 2 3" xfId="9420" xr:uid="{00000000-0005-0000-0000-0000965F0000}"/>
    <cellStyle name="Normal 52 2 3 2 2 2 3 2" xfId="39754" xr:uid="{00000000-0005-0000-0000-0000975F0000}"/>
    <cellStyle name="Normal 52 2 3 2 2 2 3 3" xfId="24521" xr:uid="{00000000-0005-0000-0000-0000985F0000}"/>
    <cellStyle name="Normal 52 2 3 2 2 2 4" xfId="34741" xr:uid="{00000000-0005-0000-0000-0000995F0000}"/>
    <cellStyle name="Normal 52 2 3 2 2 2 5" xfId="19508" xr:uid="{00000000-0005-0000-0000-00009A5F0000}"/>
    <cellStyle name="Normal 52 2 3 2 2 3" xfId="6059" xr:uid="{00000000-0005-0000-0000-00009B5F0000}"/>
    <cellStyle name="Normal 52 2 3 2 2 3 2" xfId="16111" xr:uid="{00000000-0005-0000-0000-00009C5F0000}"/>
    <cellStyle name="Normal 52 2 3 2 2 3 2 2" xfId="46442" xr:uid="{00000000-0005-0000-0000-00009D5F0000}"/>
    <cellStyle name="Normal 52 2 3 2 2 3 2 3" xfId="31209" xr:uid="{00000000-0005-0000-0000-00009E5F0000}"/>
    <cellStyle name="Normal 52 2 3 2 2 3 3" xfId="11091" xr:uid="{00000000-0005-0000-0000-00009F5F0000}"/>
    <cellStyle name="Normal 52 2 3 2 2 3 3 2" xfId="41425" xr:uid="{00000000-0005-0000-0000-0000A05F0000}"/>
    <cellStyle name="Normal 52 2 3 2 2 3 3 3" xfId="26192" xr:uid="{00000000-0005-0000-0000-0000A15F0000}"/>
    <cellStyle name="Normal 52 2 3 2 2 3 4" xfId="36412" xr:uid="{00000000-0005-0000-0000-0000A25F0000}"/>
    <cellStyle name="Normal 52 2 3 2 2 3 5" xfId="21179" xr:uid="{00000000-0005-0000-0000-0000A35F0000}"/>
    <cellStyle name="Normal 52 2 3 2 2 4" xfId="12769" xr:uid="{00000000-0005-0000-0000-0000A45F0000}"/>
    <cellStyle name="Normal 52 2 3 2 2 4 2" xfId="43100" xr:uid="{00000000-0005-0000-0000-0000A55F0000}"/>
    <cellStyle name="Normal 52 2 3 2 2 4 3" xfId="27867" xr:uid="{00000000-0005-0000-0000-0000A65F0000}"/>
    <cellStyle name="Normal 52 2 3 2 2 5" xfId="7748" xr:uid="{00000000-0005-0000-0000-0000A75F0000}"/>
    <cellStyle name="Normal 52 2 3 2 2 5 2" xfId="38083" xr:uid="{00000000-0005-0000-0000-0000A85F0000}"/>
    <cellStyle name="Normal 52 2 3 2 2 5 3" xfId="22850" xr:uid="{00000000-0005-0000-0000-0000A95F0000}"/>
    <cellStyle name="Normal 52 2 3 2 2 6" xfId="33071" xr:uid="{00000000-0005-0000-0000-0000AA5F0000}"/>
    <cellStyle name="Normal 52 2 3 2 2 7" xfId="17837" xr:uid="{00000000-0005-0000-0000-0000AB5F0000}"/>
    <cellStyle name="Normal 52 2 3 2 3" xfId="3530" xr:uid="{00000000-0005-0000-0000-0000AC5F0000}"/>
    <cellStyle name="Normal 52 2 3 2 3 2" xfId="13604" xr:uid="{00000000-0005-0000-0000-0000AD5F0000}"/>
    <cellStyle name="Normal 52 2 3 2 3 2 2" xfId="43935" xr:uid="{00000000-0005-0000-0000-0000AE5F0000}"/>
    <cellStyle name="Normal 52 2 3 2 3 2 3" xfId="28702" xr:uid="{00000000-0005-0000-0000-0000AF5F0000}"/>
    <cellStyle name="Normal 52 2 3 2 3 3" xfId="8584" xr:uid="{00000000-0005-0000-0000-0000B05F0000}"/>
    <cellStyle name="Normal 52 2 3 2 3 3 2" xfId="38918" xr:uid="{00000000-0005-0000-0000-0000B15F0000}"/>
    <cellStyle name="Normal 52 2 3 2 3 3 3" xfId="23685" xr:uid="{00000000-0005-0000-0000-0000B25F0000}"/>
    <cellStyle name="Normal 52 2 3 2 3 4" xfId="33905" xr:uid="{00000000-0005-0000-0000-0000B35F0000}"/>
    <cellStyle name="Normal 52 2 3 2 3 5" xfId="18672" xr:uid="{00000000-0005-0000-0000-0000B45F0000}"/>
    <cellStyle name="Normal 52 2 3 2 4" xfId="5223" xr:uid="{00000000-0005-0000-0000-0000B55F0000}"/>
    <cellStyle name="Normal 52 2 3 2 4 2" xfId="15275" xr:uid="{00000000-0005-0000-0000-0000B65F0000}"/>
    <cellStyle name="Normal 52 2 3 2 4 2 2" xfId="45606" xr:uid="{00000000-0005-0000-0000-0000B75F0000}"/>
    <cellStyle name="Normal 52 2 3 2 4 2 3" xfId="30373" xr:uid="{00000000-0005-0000-0000-0000B85F0000}"/>
    <cellStyle name="Normal 52 2 3 2 4 3" xfId="10255" xr:uid="{00000000-0005-0000-0000-0000B95F0000}"/>
    <cellStyle name="Normal 52 2 3 2 4 3 2" xfId="40589" xr:uid="{00000000-0005-0000-0000-0000BA5F0000}"/>
    <cellStyle name="Normal 52 2 3 2 4 3 3" xfId="25356" xr:uid="{00000000-0005-0000-0000-0000BB5F0000}"/>
    <cellStyle name="Normal 52 2 3 2 4 4" xfId="35576" xr:uid="{00000000-0005-0000-0000-0000BC5F0000}"/>
    <cellStyle name="Normal 52 2 3 2 4 5" xfId="20343" xr:uid="{00000000-0005-0000-0000-0000BD5F0000}"/>
    <cellStyle name="Normal 52 2 3 2 5" xfId="11933" xr:uid="{00000000-0005-0000-0000-0000BE5F0000}"/>
    <cellStyle name="Normal 52 2 3 2 5 2" xfId="42264" xr:uid="{00000000-0005-0000-0000-0000BF5F0000}"/>
    <cellStyle name="Normal 52 2 3 2 5 3" xfId="27031" xr:uid="{00000000-0005-0000-0000-0000C05F0000}"/>
    <cellStyle name="Normal 52 2 3 2 6" xfId="6912" xr:uid="{00000000-0005-0000-0000-0000C15F0000}"/>
    <cellStyle name="Normal 52 2 3 2 6 2" xfId="37247" xr:uid="{00000000-0005-0000-0000-0000C25F0000}"/>
    <cellStyle name="Normal 52 2 3 2 6 3" xfId="22014" xr:uid="{00000000-0005-0000-0000-0000C35F0000}"/>
    <cellStyle name="Normal 52 2 3 2 7" xfId="32235" xr:uid="{00000000-0005-0000-0000-0000C45F0000}"/>
    <cellStyle name="Normal 52 2 3 2 8" xfId="17001" xr:uid="{00000000-0005-0000-0000-0000C55F0000}"/>
    <cellStyle name="Normal 52 2 3 3" xfId="2259" xr:uid="{00000000-0005-0000-0000-0000C65F0000}"/>
    <cellStyle name="Normal 52 2 3 3 2" xfId="3949" xr:uid="{00000000-0005-0000-0000-0000C75F0000}"/>
    <cellStyle name="Normal 52 2 3 3 2 2" xfId="14022" xr:uid="{00000000-0005-0000-0000-0000C85F0000}"/>
    <cellStyle name="Normal 52 2 3 3 2 2 2" xfId="44353" xr:uid="{00000000-0005-0000-0000-0000C95F0000}"/>
    <cellStyle name="Normal 52 2 3 3 2 2 3" xfId="29120" xr:uid="{00000000-0005-0000-0000-0000CA5F0000}"/>
    <cellStyle name="Normal 52 2 3 3 2 3" xfId="9002" xr:uid="{00000000-0005-0000-0000-0000CB5F0000}"/>
    <cellStyle name="Normal 52 2 3 3 2 3 2" xfId="39336" xr:uid="{00000000-0005-0000-0000-0000CC5F0000}"/>
    <cellStyle name="Normal 52 2 3 3 2 3 3" xfId="24103" xr:uid="{00000000-0005-0000-0000-0000CD5F0000}"/>
    <cellStyle name="Normal 52 2 3 3 2 4" xfId="34323" xr:uid="{00000000-0005-0000-0000-0000CE5F0000}"/>
    <cellStyle name="Normal 52 2 3 3 2 5" xfId="19090" xr:uid="{00000000-0005-0000-0000-0000CF5F0000}"/>
    <cellStyle name="Normal 52 2 3 3 3" xfId="5641" xr:uid="{00000000-0005-0000-0000-0000D05F0000}"/>
    <cellStyle name="Normal 52 2 3 3 3 2" xfId="15693" xr:uid="{00000000-0005-0000-0000-0000D15F0000}"/>
    <cellStyle name="Normal 52 2 3 3 3 2 2" xfId="46024" xr:uid="{00000000-0005-0000-0000-0000D25F0000}"/>
    <cellStyle name="Normal 52 2 3 3 3 2 3" xfId="30791" xr:uid="{00000000-0005-0000-0000-0000D35F0000}"/>
    <cellStyle name="Normal 52 2 3 3 3 3" xfId="10673" xr:uid="{00000000-0005-0000-0000-0000D45F0000}"/>
    <cellStyle name="Normal 52 2 3 3 3 3 2" xfId="41007" xr:uid="{00000000-0005-0000-0000-0000D55F0000}"/>
    <cellStyle name="Normal 52 2 3 3 3 3 3" xfId="25774" xr:uid="{00000000-0005-0000-0000-0000D65F0000}"/>
    <cellStyle name="Normal 52 2 3 3 3 4" xfId="35994" xr:uid="{00000000-0005-0000-0000-0000D75F0000}"/>
    <cellStyle name="Normal 52 2 3 3 3 5" xfId="20761" xr:uid="{00000000-0005-0000-0000-0000D85F0000}"/>
    <cellStyle name="Normal 52 2 3 3 4" xfId="12351" xr:uid="{00000000-0005-0000-0000-0000D95F0000}"/>
    <cellStyle name="Normal 52 2 3 3 4 2" xfId="42682" xr:uid="{00000000-0005-0000-0000-0000DA5F0000}"/>
    <cellStyle name="Normal 52 2 3 3 4 3" xfId="27449" xr:uid="{00000000-0005-0000-0000-0000DB5F0000}"/>
    <cellStyle name="Normal 52 2 3 3 5" xfId="7330" xr:uid="{00000000-0005-0000-0000-0000DC5F0000}"/>
    <cellStyle name="Normal 52 2 3 3 5 2" xfId="37665" xr:uid="{00000000-0005-0000-0000-0000DD5F0000}"/>
    <cellStyle name="Normal 52 2 3 3 5 3" xfId="22432" xr:uid="{00000000-0005-0000-0000-0000DE5F0000}"/>
    <cellStyle name="Normal 52 2 3 3 6" xfId="32653" xr:uid="{00000000-0005-0000-0000-0000DF5F0000}"/>
    <cellStyle name="Normal 52 2 3 3 7" xfId="17419" xr:uid="{00000000-0005-0000-0000-0000E05F0000}"/>
    <cellStyle name="Normal 52 2 3 4" xfId="3112" xr:uid="{00000000-0005-0000-0000-0000E15F0000}"/>
    <cellStyle name="Normal 52 2 3 4 2" xfId="13186" xr:uid="{00000000-0005-0000-0000-0000E25F0000}"/>
    <cellStyle name="Normal 52 2 3 4 2 2" xfId="43517" xr:uid="{00000000-0005-0000-0000-0000E35F0000}"/>
    <cellStyle name="Normal 52 2 3 4 2 3" xfId="28284" xr:uid="{00000000-0005-0000-0000-0000E45F0000}"/>
    <cellStyle name="Normal 52 2 3 4 3" xfId="8166" xr:uid="{00000000-0005-0000-0000-0000E55F0000}"/>
    <cellStyle name="Normal 52 2 3 4 3 2" xfId="38500" xr:uid="{00000000-0005-0000-0000-0000E65F0000}"/>
    <cellStyle name="Normal 52 2 3 4 3 3" xfId="23267" xr:uid="{00000000-0005-0000-0000-0000E75F0000}"/>
    <cellStyle name="Normal 52 2 3 4 4" xfId="33487" xr:uid="{00000000-0005-0000-0000-0000E85F0000}"/>
    <cellStyle name="Normal 52 2 3 4 5" xfId="18254" xr:uid="{00000000-0005-0000-0000-0000E95F0000}"/>
    <cellStyle name="Normal 52 2 3 5" xfId="4805" xr:uid="{00000000-0005-0000-0000-0000EA5F0000}"/>
    <cellStyle name="Normal 52 2 3 5 2" xfId="14857" xr:uid="{00000000-0005-0000-0000-0000EB5F0000}"/>
    <cellStyle name="Normal 52 2 3 5 2 2" xfId="45188" xr:uid="{00000000-0005-0000-0000-0000EC5F0000}"/>
    <cellStyle name="Normal 52 2 3 5 2 3" xfId="29955" xr:uid="{00000000-0005-0000-0000-0000ED5F0000}"/>
    <cellStyle name="Normal 52 2 3 5 3" xfId="9837" xr:uid="{00000000-0005-0000-0000-0000EE5F0000}"/>
    <cellStyle name="Normal 52 2 3 5 3 2" xfId="40171" xr:uid="{00000000-0005-0000-0000-0000EF5F0000}"/>
    <cellStyle name="Normal 52 2 3 5 3 3" xfId="24938" xr:uid="{00000000-0005-0000-0000-0000F05F0000}"/>
    <cellStyle name="Normal 52 2 3 5 4" xfId="35158" xr:uid="{00000000-0005-0000-0000-0000F15F0000}"/>
    <cellStyle name="Normal 52 2 3 5 5" xfId="19925" xr:uid="{00000000-0005-0000-0000-0000F25F0000}"/>
    <cellStyle name="Normal 52 2 3 6" xfId="11515" xr:uid="{00000000-0005-0000-0000-0000F35F0000}"/>
    <cellStyle name="Normal 52 2 3 6 2" xfId="41846" xr:uid="{00000000-0005-0000-0000-0000F45F0000}"/>
    <cellStyle name="Normal 52 2 3 6 3" xfId="26613" xr:uid="{00000000-0005-0000-0000-0000F55F0000}"/>
    <cellStyle name="Normal 52 2 3 7" xfId="6494" xr:uid="{00000000-0005-0000-0000-0000F65F0000}"/>
    <cellStyle name="Normal 52 2 3 7 2" xfId="36829" xr:uid="{00000000-0005-0000-0000-0000F75F0000}"/>
    <cellStyle name="Normal 52 2 3 7 3" xfId="21596" xr:uid="{00000000-0005-0000-0000-0000F85F0000}"/>
    <cellStyle name="Normal 52 2 3 8" xfId="31817" xr:uid="{00000000-0005-0000-0000-0000F95F0000}"/>
    <cellStyle name="Normal 52 2 3 9" xfId="16583" xr:uid="{00000000-0005-0000-0000-0000FA5F0000}"/>
    <cellStyle name="Normal 52 2 4" xfId="1630" xr:uid="{00000000-0005-0000-0000-0000FB5F0000}"/>
    <cellStyle name="Normal 52 2 4 2" xfId="2469" xr:uid="{00000000-0005-0000-0000-0000FC5F0000}"/>
    <cellStyle name="Normal 52 2 4 2 2" xfId="4159" xr:uid="{00000000-0005-0000-0000-0000FD5F0000}"/>
    <cellStyle name="Normal 52 2 4 2 2 2" xfId="14232" xr:uid="{00000000-0005-0000-0000-0000FE5F0000}"/>
    <cellStyle name="Normal 52 2 4 2 2 2 2" xfId="44563" xr:uid="{00000000-0005-0000-0000-0000FF5F0000}"/>
    <cellStyle name="Normal 52 2 4 2 2 2 3" xfId="29330" xr:uid="{00000000-0005-0000-0000-000000600000}"/>
    <cellStyle name="Normal 52 2 4 2 2 3" xfId="9212" xr:uid="{00000000-0005-0000-0000-000001600000}"/>
    <cellStyle name="Normal 52 2 4 2 2 3 2" xfId="39546" xr:uid="{00000000-0005-0000-0000-000002600000}"/>
    <cellStyle name="Normal 52 2 4 2 2 3 3" xfId="24313" xr:uid="{00000000-0005-0000-0000-000003600000}"/>
    <cellStyle name="Normal 52 2 4 2 2 4" xfId="34533" xr:uid="{00000000-0005-0000-0000-000004600000}"/>
    <cellStyle name="Normal 52 2 4 2 2 5" xfId="19300" xr:uid="{00000000-0005-0000-0000-000005600000}"/>
    <cellStyle name="Normal 52 2 4 2 3" xfId="5851" xr:uid="{00000000-0005-0000-0000-000006600000}"/>
    <cellStyle name="Normal 52 2 4 2 3 2" xfId="15903" xr:uid="{00000000-0005-0000-0000-000007600000}"/>
    <cellStyle name="Normal 52 2 4 2 3 2 2" xfId="46234" xr:uid="{00000000-0005-0000-0000-000008600000}"/>
    <cellStyle name="Normal 52 2 4 2 3 2 3" xfId="31001" xr:uid="{00000000-0005-0000-0000-000009600000}"/>
    <cellStyle name="Normal 52 2 4 2 3 3" xfId="10883" xr:uid="{00000000-0005-0000-0000-00000A600000}"/>
    <cellStyle name="Normal 52 2 4 2 3 3 2" xfId="41217" xr:uid="{00000000-0005-0000-0000-00000B600000}"/>
    <cellStyle name="Normal 52 2 4 2 3 3 3" xfId="25984" xr:uid="{00000000-0005-0000-0000-00000C600000}"/>
    <cellStyle name="Normal 52 2 4 2 3 4" xfId="36204" xr:uid="{00000000-0005-0000-0000-00000D600000}"/>
    <cellStyle name="Normal 52 2 4 2 3 5" xfId="20971" xr:uid="{00000000-0005-0000-0000-00000E600000}"/>
    <cellStyle name="Normal 52 2 4 2 4" xfId="12561" xr:uid="{00000000-0005-0000-0000-00000F600000}"/>
    <cellStyle name="Normal 52 2 4 2 4 2" xfId="42892" xr:uid="{00000000-0005-0000-0000-000010600000}"/>
    <cellStyle name="Normal 52 2 4 2 4 3" xfId="27659" xr:uid="{00000000-0005-0000-0000-000011600000}"/>
    <cellStyle name="Normal 52 2 4 2 5" xfId="7540" xr:uid="{00000000-0005-0000-0000-000012600000}"/>
    <cellStyle name="Normal 52 2 4 2 5 2" xfId="37875" xr:uid="{00000000-0005-0000-0000-000013600000}"/>
    <cellStyle name="Normal 52 2 4 2 5 3" xfId="22642" xr:uid="{00000000-0005-0000-0000-000014600000}"/>
    <cellStyle name="Normal 52 2 4 2 6" xfId="32863" xr:uid="{00000000-0005-0000-0000-000015600000}"/>
    <cellStyle name="Normal 52 2 4 2 7" xfId="17629" xr:uid="{00000000-0005-0000-0000-000016600000}"/>
    <cellStyle name="Normal 52 2 4 3" xfId="3322" xr:uid="{00000000-0005-0000-0000-000017600000}"/>
    <cellStyle name="Normal 52 2 4 3 2" xfId="13396" xr:uid="{00000000-0005-0000-0000-000018600000}"/>
    <cellStyle name="Normal 52 2 4 3 2 2" xfId="43727" xr:uid="{00000000-0005-0000-0000-000019600000}"/>
    <cellStyle name="Normal 52 2 4 3 2 3" xfId="28494" xr:uid="{00000000-0005-0000-0000-00001A600000}"/>
    <cellStyle name="Normal 52 2 4 3 3" xfId="8376" xr:uid="{00000000-0005-0000-0000-00001B600000}"/>
    <cellStyle name="Normal 52 2 4 3 3 2" xfId="38710" xr:uid="{00000000-0005-0000-0000-00001C600000}"/>
    <cellStyle name="Normal 52 2 4 3 3 3" xfId="23477" xr:uid="{00000000-0005-0000-0000-00001D600000}"/>
    <cellStyle name="Normal 52 2 4 3 4" xfId="33697" xr:uid="{00000000-0005-0000-0000-00001E600000}"/>
    <cellStyle name="Normal 52 2 4 3 5" xfId="18464" xr:uid="{00000000-0005-0000-0000-00001F600000}"/>
    <cellStyle name="Normal 52 2 4 4" xfId="5015" xr:uid="{00000000-0005-0000-0000-000020600000}"/>
    <cellStyle name="Normal 52 2 4 4 2" xfId="15067" xr:uid="{00000000-0005-0000-0000-000021600000}"/>
    <cellStyle name="Normal 52 2 4 4 2 2" xfId="45398" xr:uid="{00000000-0005-0000-0000-000022600000}"/>
    <cellStyle name="Normal 52 2 4 4 2 3" xfId="30165" xr:uid="{00000000-0005-0000-0000-000023600000}"/>
    <cellStyle name="Normal 52 2 4 4 3" xfId="10047" xr:uid="{00000000-0005-0000-0000-000024600000}"/>
    <cellStyle name="Normal 52 2 4 4 3 2" xfId="40381" xr:uid="{00000000-0005-0000-0000-000025600000}"/>
    <cellStyle name="Normal 52 2 4 4 3 3" xfId="25148" xr:uid="{00000000-0005-0000-0000-000026600000}"/>
    <cellStyle name="Normal 52 2 4 4 4" xfId="35368" xr:uid="{00000000-0005-0000-0000-000027600000}"/>
    <cellStyle name="Normal 52 2 4 4 5" xfId="20135" xr:uid="{00000000-0005-0000-0000-000028600000}"/>
    <cellStyle name="Normal 52 2 4 5" xfId="11725" xr:uid="{00000000-0005-0000-0000-000029600000}"/>
    <cellStyle name="Normal 52 2 4 5 2" xfId="42056" xr:uid="{00000000-0005-0000-0000-00002A600000}"/>
    <cellStyle name="Normal 52 2 4 5 3" xfId="26823" xr:uid="{00000000-0005-0000-0000-00002B600000}"/>
    <cellStyle name="Normal 52 2 4 6" xfId="6704" xr:uid="{00000000-0005-0000-0000-00002C600000}"/>
    <cellStyle name="Normal 52 2 4 6 2" xfId="37039" xr:uid="{00000000-0005-0000-0000-00002D600000}"/>
    <cellStyle name="Normal 52 2 4 6 3" xfId="21806" xr:uid="{00000000-0005-0000-0000-00002E600000}"/>
    <cellStyle name="Normal 52 2 4 7" xfId="32027" xr:uid="{00000000-0005-0000-0000-00002F600000}"/>
    <cellStyle name="Normal 52 2 4 8" xfId="16793" xr:uid="{00000000-0005-0000-0000-000030600000}"/>
    <cellStyle name="Normal 52 2 5" xfId="2051" xr:uid="{00000000-0005-0000-0000-000031600000}"/>
    <cellStyle name="Normal 52 2 5 2" xfId="3741" xr:uid="{00000000-0005-0000-0000-000032600000}"/>
    <cellStyle name="Normal 52 2 5 2 2" xfId="13814" xr:uid="{00000000-0005-0000-0000-000033600000}"/>
    <cellStyle name="Normal 52 2 5 2 2 2" xfId="44145" xr:uid="{00000000-0005-0000-0000-000034600000}"/>
    <cellStyle name="Normal 52 2 5 2 2 3" xfId="28912" xr:uid="{00000000-0005-0000-0000-000035600000}"/>
    <cellStyle name="Normal 52 2 5 2 3" xfId="8794" xr:uid="{00000000-0005-0000-0000-000036600000}"/>
    <cellStyle name="Normal 52 2 5 2 3 2" xfId="39128" xr:uid="{00000000-0005-0000-0000-000037600000}"/>
    <cellStyle name="Normal 52 2 5 2 3 3" xfId="23895" xr:uid="{00000000-0005-0000-0000-000038600000}"/>
    <cellStyle name="Normal 52 2 5 2 4" xfId="34115" xr:uid="{00000000-0005-0000-0000-000039600000}"/>
    <cellStyle name="Normal 52 2 5 2 5" xfId="18882" xr:uid="{00000000-0005-0000-0000-00003A600000}"/>
    <cellStyle name="Normal 52 2 5 3" xfId="5433" xr:uid="{00000000-0005-0000-0000-00003B600000}"/>
    <cellStyle name="Normal 52 2 5 3 2" xfId="15485" xr:uid="{00000000-0005-0000-0000-00003C600000}"/>
    <cellStyle name="Normal 52 2 5 3 2 2" xfId="45816" xr:uid="{00000000-0005-0000-0000-00003D600000}"/>
    <cellStyle name="Normal 52 2 5 3 2 3" xfId="30583" xr:uid="{00000000-0005-0000-0000-00003E600000}"/>
    <cellStyle name="Normal 52 2 5 3 3" xfId="10465" xr:uid="{00000000-0005-0000-0000-00003F600000}"/>
    <cellStyle name="Normal 52 2 5 3 3 2" xfId="40799" xr:uid="{00000000-0005-0000-0000-000040600000}"/>
    <cellStyle name="Normal 52 2 5 3 3 3" xfId="25566" xr:uid="{00000000-0005-0000-0000-000041600000}"/>
    <cellStyle name="Normal 52 2 5 3 4" xfId="35786" xr:uid="{00000000-0005-0000-0000-000042600000}"/>
    <cellStyle name="Normal 52 2 5 3 5" xfId="20553" xr:uid="{00000000-0005-0000-0000-000043600000}"/>
    <cellStyle name="Normal 52 2 5 4" xfId="12143" xr:uid="{00000000-0005-0000-0000-000044600000}"/>
    <cellStyle name="Normal 52 2 5 4 2" xfId="42474" xr:uid="{00000000-0005-0000-0000-000045600000}"/>
    <cellStyle name="Normal 52 2 5 4 3" xfId="27241" xr:uid="{00000000-0005-0000-0000-000046600000}"/>
    <cellStyle name="Normal 52 2 5 5" xfId="7122" xr:uid="{00000000-0005-0000-0000-000047600000}"/>
    <cellStyle name="Normal 52 2 5 5 2" xfId="37457" xr:uid="{00000000-0005-0000-0000-000048600000}"/>
    <cellStyle name="Normal 52 2 5 5 3" xfId="22224" xr:uid="{00000000-0005-0000-0000-000049600000}"/>
    <cellStyle name="Normal 52 2 5 6" xfId="32445" xr:uid="{00000000-0005-0000-0000-00004A600000}"/>
    <cellStyle name="Normal 52 2 5 7" xfId="17211" xr:uid="{00000000-0005-0000-0000-00004B600000}"/>
    <cellStyle name="Normal 52 2 6" xfId="2904" xr:uid="{00000000-0005-0000-0000-00004C600000}"/>
    <cellStyle name="Normal 52 2 6 2" xfId="12978" xr:uid="{00000000-0005-0000-0000-00004D600000}"/>
    <cellStyle name="Normal 52 2 6 2 2" xfId="43309" xr:uid="{00000000-0005-0000-0000-00004E600000}"/>
    <cellStyle name="Normal 52 2 6 2 3" xfId="28076" xr:uid="{00000000-0005-0000-0000-00004F600000}"/>
    <cellStyle name="Normal 52 2 6 3" xfId="7958" xr:uid="{00000000-0005-0000-0000-000050600000}"/>
    <cellStyle name="Normal 52 2 6 3 2" xfId="38292" xr:uid="{00000000-0005-0000-0000-000051600000}"/>
    <cellStyle name="Normal 52 2 6 3 3" xfId="23059" xr:uid="{00000000-0005-0000-0000-000052600000}"/>
    <cellStyle name="Normal 52 2 6 4" xfId="33279" xr:uid="{00000000-0005-0000-0000-000053600000}"/>
    <cellStyle name="Normal 52 2 6 5" xfId="18046" xr:uid="{00000000-0005-0000-0000-000054600000}"/>
    <cellStyle name="Normal 52 2 7" xfId="4597" xr:uid="{00000000-0005-0000-0000-000055600000}"/>
    <cellStyle name="Normal 52 2 7 2" xfId="14649" xr:uid="{00000000-0005-0000-0000-000056600000}"/>
    <cellStyle name="Normal 52 2 7 2 2" xfId="44980" xr:uid="{00000000-0005-0000-0000-000057600000}"/>
    <cellStyle name="Normal 52 2 7 2 3" xfId="29747" xr:uid="{00000000-0005-0000-0000-000058600000}"/>
    <cellStyle name="Normal 52 2 7 3" xfId="9629" xr:uid="{00000000-0005-0000-0000-000059600000}"/>
    <cellStyle name="Normal 52 2 7 3 2" xfId="39963" xr:uid="{00000000-0005-0000-0000-00005A600000}"/>
    <cellStyle name="Normal 52 2 7 3 3" xfId="24730" xr:uid="{00000000-0005-0000-0000-00005B600000}"/>
    <cellStyle name="Normal 52 2 7 4" xfId="34950" xr:uid="{00000000-0005-0000-0000-00005C600000}"/>
    <cellStyle name="Normal 52 2 7 5" xfId="19717" xr:uid="{00000000-0005-0000-0000-00005D600000}"/>
    <cellStyle name="Normal 52 2 8" xfId="11307" xr:uid="{00000000-0005-0000-0000-00005E600000}"/>
    <cellStyle name="Normal 52 2 8 2" xfId="41638" xr:uid="{00000000-0005-0000-0000-00005F600000}"/>
    <cellStyle name="Normal 52 2 8 3" xfId="26405" xr:uid="{00000000-0005-0000-0000-000060600000}"/>
    <cellStyle name="Normal 52 2 9" xfId="6286" xr:uid="{00000000-0005-0000-0000-000061600000}"/>
    <cellStyle name="Normal 52 2 9 2" xfId="36621" xr:uid="{00000000-0005-0000-0000-000062600000}"/>
    <cellStyle name="Normal 52 2 9 3" xfId="21388" xr:uid="{00000000-0005-0000-0000-000063600000}"/>
    <cellStyle name="Normal 52 3" xfId="1250" xr:uid="{00000000-0005-0000-0000-000064600000}"/>
    <cellStyle name="Normal 52 3 10" xfId="16427" xr:uid="{00000000-0005-0000-0000-000065600000}"/>
    <cellStyle name="Normal 52 3 2" xfId="1469" xr:uid="{00000000-0005-0000-0000-000066600000}"/>
    <cellStyle name="Normal 52 3 2 2" xfId="1890" xr:uid="{00000000-0005-0000-0000-000067600000}"/>
    <cellStyle name="Normal 52 3 2 2 2" xfId="2729" xr:uid="{00000000-0005-0000-0000-000068600000}"/>
    <cellStyle name="Normal 52 3 2 2 2 2" xfId="4419" xr:uid="{00000000-0005-0000-0000-000069600000}"/>
    <cellStyle name="Normal 52 3 2 2 2 2 2" xfId="14492" xr:uid="{00000000-0005-0000-0000-00006A600000}"/>
    <cellStyle name="Normal 52 3 2 2 2 2 2 2" xfId="44823" xr:uid="{00000000-0005-0000-0000-00006B600000}"/>
    <cellStyle name="Normal 52 3 2 2 2 2 2 3" xfId="29590" xr:uid="{00000000-0005-0000-0000-00006C600000}"/>
    <cellStyle name="Normal 52 3 2 2 2 2 3" xfId="9472" xr:uid="{00000000-0005-0000-0000-00006D600000}"/>
    <cellStyle name="Normal 52 3 2 2 2 2 3 2" xfId="39806" xr:uid="{00000000-0005-0000-0000-00006E600000}"/>
    <cellStyle name="Normal 52 3 2 2 2 2 3 3" xfId="24573" xr:uid="{00000000-0005-0000-0000-00006F600000}"/>
    <cellStyle name="Normal 52 3 2 2 2 2 4" xfId="34793" xr:uid="{00000000-0005-0000-0000-000070600000}"/>
    <cellStyle name="Normal 52 3 2 2 2 2 5" xfId="19560" xr:uid="{00000000-0005-0000-0000-000071600000}"/>
    <cellStyle name="Normal 52 3 2 2 2 3" xfId="6111" xr:uid="{00000000-0005-0000-0000-000072600000}"/>
    <cellStyle name="Normal 52 3 2 2 2 3 2" xfId="16163" xr:uid="{00000000-0005-0000-0000-000073600000}"/>
    <cellStyle name="Normal 52 3 2 2 2 3 2 2" xfId="46494" xr:uid="{00000000-0005-0000-0000-000074600000}"/>
    <cellStyle name="Normal 52 3 2 2 2 3 2 3" xfId="31261" xr:uid="{00000000-0005-0000-0000-000075600000}"/>
    <cellStyle name="Normal 52 3 2 2 2 3 3" xfId="11143" xr:uid="{00000000-0005-0000-0000-000076600000}"/>
    <cellStyle name="Normal 52 3 2 2 2 3 3 2" xfId="41477" xr:uid="{00000000-0005-0000-0000-000077600000}"/>
    <cellStyle name="Normal 52 3 2 2 2 3 3 3" xfId="26244" xr:uid="{00000000-0005-0000-0000-000078600000}"/>
    <cellStyle name="Normal 52 3 2 2 2 3 4" xfId="36464" xr:uid="{00000000-0005-0000-0000-000079600000}"/>
    <cellStyle name="Normal 52 3 2 2 2 3 5" xfId="21231" xr:uid="{00000000-0005-0000-0000-00007A600000}"/>
    <cellStyle name="Normal 52 3 2 2 2 4" xfId="12821" xr:uid="{00000000-0005-0000-0000-00007B600000}"/>
    <cellStyle name="Normal 52 3 2 2 2 4 2" xfId="43152" xr:uid="{00000000-0005-0000-0000-00007C600000}"/>
    <cellStyle name="Normal 52 3 2 2 2 4 3" xfId="27919" xr:uid="{00000000-0005-0000-0000-00007D600000}"/>
    <cellStyle name="Normal 52 3 2 2 2 5" xfId="7800" xr:uid="{00000000-0005-0000-0000-00007E600000}"/>
    <cellStyle name="Normal 52 3 2 2 2 5 2" xfId="38135" xr:uid="{00000000-0005-0000-0000-00007F600000}"/>
    <cellStyle name="Normal 52 3 2 2 2 5 3" xfId="22902" xr:uid="{00000000-0005-0000-0000-000080600000}"/>
    <cellStyle name="Normal 52 3 2 2 2 6" xfId="33123" xr:uid="{00000000-0005-0000-0000-000081600000}"/>
    <cellStyle name="Normal 52 3 2 2 2 7" xfId="17889" xr:uid="{00000000-0005-0000-0000-000082600000}"/>
    <cellStyle name="Normal 52 3 2 2 3" xfId="3582" xr:uid="{00000000-0005-0000-0000-000083600000}"/>
    <cellStyle name="Normal 52 3 2 2 3 2" xfId="13656" xr:uid="{00000000-0005-0000-0000-000084600000}"/>
    <cellStyle name="Normal 52 3 2 2 3 2 2" xfId="43987" xr:uid="{00000000-0005-0000-0000-000085600000}"/>
    <cellStyle name="Normal 52 3 2 2 3 2 3" xfId="28754" xr:uid="{00000000-0005-0000-0000-000086600000}"/>
    <cellStyle name="Normal 52 3 2 2 3 3" xfId="8636" xr:uid="{00000000-0005-0000-0000-000087600000}"/>
    <cellStyle name="Normal 52 3 2 2 3 3 2" xfId="38970" xr:uid="{00000000-0005-0000-0000-000088600000}"/>
    <cellStyle name="Normal 52 3 2 2 3 3 3" xfId="23737" xr:uid="{00000000-0005-0000-0000-000089600000}"/>
    <cellStyle name="Normal 52 3 2 2 3 4" xfId="33957" xr:uid="{00000000-0005-0000-0000-00008A600000}"/>
    <cellStyle name="Normal 52 3 2 2 3 5" xfId="18724" xr:uid="{00000000-0005-0000-0000-00008B600000}"/>
    <cellStyle name="Normal 52 3 2 2 4" xfId="5275" xr:uid="{00000000-0005-0000-0000-00008C600000}"/>
    <cellStyle name="Normal 52 3 2 2 4 2" xfId="15327" xr:uid="{00000000-0005-0000-0000-00008D600000}"/>
    <cellStyle name="Normal 52 3 2 2 4 2 2" xfId="45658" xr:uid="{00000000-0005-0000-0000-00008E600000}"/>
    <cellStyle name="Normal 52 3 2 2 4 2 3" xfId="30425" xr:uid="{00000000-0005-0000-0000-00008F600000}"/>
    <cellStyle name="Normal 52 3 2 2 4 3" xfId="10307" xr:uid="{00000000-0005-0000-0000-000090600000}"/>
    <cellStyle name="Normal 52 3 2 2 4 3 2" xfId="40641" xr:uid="{00000000-0005-0000-0000-000091600000}"/>
    <cellStyle name="Normal 52 3 2 2 4 3 3" xfId="25408" xr:uid="{00000000-0005-0000-0000-000092600000}"/>
    <cellStyle name="Normal 52 3 2 2 4 4" xfId="35628" xr:uid="{00000000-0005-0000-0000-000093600000}"/>
    <cellStyle name="Normal 52 3 2 2 4 5" xfId="20395" xr:uid="{00000000-0005-0000-0000-000094600000}"/>
    <cellStyle name="Normal 52 3 2 2 5" xfId="11985" xr:uid="{00000000-0005-0000-0000-000095600000}"/>
    <cellStyle name="Normal 52 3 2 2 5 2" xfId="42316" xr:uid="{00000000-0005-0000-0000-000096600000}"/>
    <cellStyle name="Normal 52 3 2 2 5 3" xfId="27083" xr:uid="{00000000-0005-0000-0000-000097600000}"/>
    <cellStyle name="Normal 52 3 2 2 6" xfId="6964" xr:uid="{00000000-0005-0000-0000-000098600000}"/>
    <cellStyle name="Normal 52 3 2 2 6 2" xfId="37299" xr:uid="{00000000-0005-0000-0000-000099600000}"/>
    <cellStyle name="Normal 52 3 2 2 6 3" xfId="22066" xr:uid="{00000000-0005-0000-0000-00009A600000}"/>
    <cellStyle name="Normal 52 3 2 2 7" xfId="32287" xr:uid="{00000000-0005-0000-0000-00009B600000}"/>
    <cellStyle name="Normal 52 3 2 2 8" xfId="17053" xr:uid="{00000000-0005-0000-0000-00009C600000}"/>
    <cellStyle name="Normal 52 3 2 3" xfId="2311" xr:uid="{00000000-0005-0000-0000-00009D600000}"/>
    <cellStyle name="Normal 52 3 2 3 2" xfId="4001" xr:uid="{00000000-0005-0000-0000-00009E600000}"/>
    <cellStyle name="Normal 52 3 2 3 2 2" xfId="14074" xr:uid="{00000000-0005-0000-0000-00009F600000}"/>
    <cellStyle name="Normal 52 3 2 3 2 2 2" xfId="44405" xr:uid="{00000000-0005-0000-0000-0000A0600000}"/>
    <cellStyle name="Normal 52 3 2 3 2 2 3" xfId="29172" xr:uid="{00000000-0005-0000-0000-0000A1600000}"/>
    <cellStyle name="Normal 52 3 2 3 2 3" xfId="9054" xr:uid="{00000000-0005-0000-0000-0000A2600000}"/>
    <cellStyle name="Normal 52 3 2 3 2 3 2" xfId="39388" xr:uid="{00000000-0005-0000-0000-0000A3600000}"/>
    <cellStyle name="Normal 52 3 2 3 2 3 3" xfId="24155" xr:uid="{00000000-0005-0000-0000-0000A4600000}"/>
    <cellStyle name="Normal 52 3 2 3 2 4" xfId="34375" xr:uid="{00000000-0005-0000-0000-0000A5600000}"/>
    <cellStyle name="Normal 52 3 2 3 2 5" xfId="19142" xr:uid="{00000000-0005-0000-0000-0000A6600000}"/>
    <cellStyle name="Normal 52 3 2 3 3" xfId="5693" xr:uid="{00000000-0005-0000-0000-0000A7600000}"/>
    <cellStyle name="Normal 52 3 2 3 3 2" xfId="15745" xr:uid="{00000000-0005-0000-0000-0000A8600000}"/>
    <cellStyle name="Normal 52 3 2 3 3 2 2" xfId="46076" xr:uid="{00000000-0005-0000-0000-0000A9600000}"/>
    <cellStyle name="Normal 52 3 2 3 3 2 3" xfId="30843" xr:uid="{00000000-0005-0000-0000-0000AA600000}"/>
    <cellStyle name="Normal 52 3 2 3 3 3" xfId="10725" xr:uid="{00000000-0005-0000-0000-0000AB600000}"/>
    <cellStyle name="Normal 52 3 2 3 3 3 2" xfId="41059" xr:uid="{00000000-0005-0000-0000-0000AC600000}"/>
    <cellStyle name="Normal 52 3 2 3 3 3 3" xfId="25826" xr:uid="{00000000-0005-0000-0000-0000AD600000}"/>
    <cellStyle name="Normal 52 3 2 3 3 4" xfId="36046" xr:uid="{00000000-0005-0000-0000-0000AE600000}"/>
    <cellStyle name="Normal 52 3 2 3 3 5" xfId="20813" xr:uid="{00000000-0005-0000-0000-0000AF600000}"/>
    <cellStyle name="Normal 52 3 2 3 4" xfId="12403" xr:uid="{00000000-0005-0000-0000-0000B0600000}"/>
    <cellStyle name="Normal 52 3 2 3 4 2" xfId="42734" xr:uid="{00000000-0005-0000-0000-0000B1600000}"/>
    <cellStyle name="Normal 52 3 2 3 4 3" xfId="27501" xr:uid="{00000000-0005-0000-0000-0000B2600000}"/>
    <cellStyle name="Normal 52 3 2 3 5" xfId="7382" xr:uid="{00000000-0005-0000-0000-0000B3600000}"/>
    <cellStyle name="Normal 52 3 2 3 5 2" xfId="37717" xr:uid="{00000000-0005-0000-0000-0000B4600000}"/>
    <cellStyle name="Normal 52 3 2 3 5 3" xfId="22484" xr:uid="{00000000-0005-0000-0000-0000B5600000}"/>
    <cellStyle name="Normal 52 3 2 3 6" xfId="32705" xr:uid="{00000000-0005-0000-0000-0000B6600000}"/>
    <cellStyle name="Normal 52 3 2 3 7" xfId="17471" xr:uid="{00000000-0005-0000-0000-0000B7600000}"/>
    <cellStyle name="Normal 52 3 2 4" xfId="3164" xr:uid="{00000000-0005-0000-0000-0000B8600000}"/>
    <cellStyle name="Normal 52 3 2 4 2" xfId="13238" xr:uid="{00000000-0005-0000-0000-0000B9600000}"/>
    <cellStyle name="Normal 52 3 2 4 2 2" xfId="43569" xr:uid="{00000000-0005-0000-0000-0000BA600000}"/>
    <cellStyle name="Normal 52 3 2 4 2 3" xfId="28336" xr:uid="{00000000-0005-0000-0000-0000BB600000}"/>
    <cellStyle name="Normal 52 3 2 4 3" xfId="8218" xr:uid="{00000000-0005-0000-0000-0000BC600000}"/>
    <cellStyle name="Normal 52 3 2 4 3 2" xfId="38552" xr:uid="{00000000-0005-0000-0000-0000BD600000}"/>
    <cellStyle name="Normal 52 3 2 4 3 3" xfId="23319" xr:uid="{00000000-0005-0000-0000-0000BE600000}"/>
    <cellStyle name="Normal 52 3 2 4 4" xfId="33539" xr:uid="{00000000-0005-0000-0000-0000BF600000}"/>
    <cellStyle name="Normal 52 3 2 4 5" xfId="18306" xr:uid="{00000000-0005-0000-0000-0000C0600000}"/>
    <cellStyle name="Normal 52 3 2 5" xfId="4857" xr:uid="{00000000-0005-0000-0000-0000C1600000}"/>
    <cellStyle name="Normal 52 3 2 5 2" xfId="14909" xr:uid="{00000000-0005-0000-0000-0000C2600000}"/>
    <cellStyle name="Normal 52 3 2 5 2 2" xfId="45240" xr:uid="{00000000-0005-0000-0000-0000C3600000}"/>
    <cellStyle name="Normal 52 3 2 5 2 3" xfId="30007" xr:uid="{00000000-0005-0000-0000-0000C4600000}"/>
    <cellStyle name="Normal 52 3 2 5 3" xfId="9889" xr:uid="{00000000-0005-0000-0000-0000C5600000}"/>
    <cellStyle name="Normal 52 3 2 5 3 2" xfId="40223" xr:uid="{00000000-0005-0000-0000-0000C6600000}"/>
    <cellStyle name="Normal 52 3 2 5 3 3" xfId="24990" xr:uid="{00000000-0005-0000-0000-0000C7600000}"/>
    <cellStyle name="Normal 52 3 2 5 4" xfId="35210" xr:uid="{00000000-0005-0000-0000-0000C8600000}"/>
    <cellStyle name="Normal 52 3 2 5 5" xfId="19977" xr:uid="{00000000-0005-0000-0000-0000C9600000}"/>
    <cellStyle name="Normal 52 3 2 6" xfId="11567" xr:uid="{00000000-0005-0000-0000-0000CA600000}"/>
    <cellStyle name="Normal 52 3 2 6 2" xfId="41898" xr:uid="{00000000-0005-0000-0000-0000CB600000}"/>
    <cellStyle name="Normal 52 3 2 6 3" xfId="26665" xr:uid="{00000000-0005-0000-0000-0000CC600000}"/>
    <cellStyle name="Normal 52 3 2 7" xfId="6546" xr:uid="{00000000-0005-0000-0000-0000CD600000}"/>
    <cellStyle name="Normal 52 3 2 7 2" xfId="36881" xr:uid="{00000000-0005-0000-0000-0000CE600000}"/>
    <cellStyle name="Normal 52 3 2 7 3" xfId="21648" xr:uid="{00000000-0005-0000-0000-0000CF600000}"/>
    <cellStyle name="Normal 52 3 2 8" xfId="31869" xr:uid="{00000000-0005-0000-0000-0000D0600000}"/>
    <cellStyle name="Normal 52 3 2 9" xfId="16635" xr:uid="{00000000-0005-0000-0000-0000D1600000}"/>
    <cellStyle name="Normal 52 3 3" xfId="1682" xr:uid="{00000000-0005-0000-0000-0000D2600000}"/>
    <cellStyle name="Normal 52 3 3 2" xfId="2521" xr:uid="{00000000-0005-0000-0000-0000D3600000}"/>
    <cellStyle name="Normal 52 3 3 2 2" xfId="4211" xr:uid="{00000000-0005-0000-0000-0000D4600000}"/>
    <cellStyle name="Normal 52 3 3 2 2 2" xfId="14284" xr:uid="{00000000-0005-0000-0000-0000D5600000}"/>
    <cellStyle name="Normal 52 3 3 2 2 2 2" xfId="44615" xr:uid="{00000000-0005-0000-0000-0000D6600000}"/>
    <cellStyle name="Normal 52 3 3 2 2 2 3" xfId="29382" xr:uid="{00000000-0005-0000-0000-0000D7600000}"/>
    <cellStyle name="Normal 52 3 3 2 2 3" xfId="9264" xr:uid="{00000000-0005-0000-0000-0000D8600000}"/>
    <cellStyle name="Normal 52 3 3 2 2 3 2" xfId="39598" xr:uid="{00000000-0005-0000-0000-0000D9600000}"/>
    <cellStyle name="Normal 52 3 3 2 2 3 3" xfId="24365" xr:uid="{00000000-0005-0000-0000-0000DA600000}"/>
    <cellStyle name="Normal 52 3 3 2 2 4" xfId="34585" xr:uid="{00000000-0005-0000-0000-0000DB600000}"/>
    <cellStyle name="Normal 52 3 3 2 2 5" xfId="19352" xr:uid="{00000000-0005-0000-0000-0000DC600000}"/>
    <cellStyle name="Normal 52 3 3 2 3" xfId="5903" xr:uid="{00000000-0005-0000-0000-0000DD600000}"/>
    <cellStyle name="Normal 52 3 3 2 3 2" xfId="15955" xr:uid="{00000000-0005-0000-0000-0000DE600000}"/>
    <cellStyle name="Normal 52 3 3 2 3 2 2" xfId="46286" xr:uid="{00000000-0005-0000-0000-0000DF600000}"/>
    <cellStyle name="Normal 52 3 3 2 3 2 3" xfId="31053" xr:uid="{00000000-0005-0000-0000-0000E0600000}"/>
    <cellStyle name="Normal 52 3 3 2 3 3" xfId="10935" xr:uid="{00000000-0005-0000-0000-0000E1600000}"/>
    <cellStyle name="Normal 52 3 3 2 3 3 2" xfId="41269" xr:uid="{00000000-0005-0000-0000-0000E2600000}"/>
    <cellStyle name="Normal 52 3 3 2 3 3 3" xfId="26036" xr:uid="{00000000-0005-0000-0000-0000E3600000}"/>
    <cellStyle name="Normal 52 3 3 2 3 4" xfId="36256" xr:uid="{00000000-0005-0000-0000-0000E4600000}"/>
    <cellStyle name="Normal 52 3 3 2 3 5" xfId="21023" xr:uid="{00000000-0005-0000-0000-0000E5600000}"/>
    <cellStyle name="Normal 52 3 3 2 4" xfId="12613" xr:uid="{00000000-0005-0000-0000-0000E6600000}"/>
    <cellStyle name="Normal 52 3 3 2 4 2" xfId="42944" xr:uid="{00000000-0005-0000-0000-0000E7600000}"/>
    <cellStyle name="Normal 52 3 3 2 4 3" xfId="27711" xr:uid="{00000000-0005-0000-0000-0000E8600000}"/>
    <cellStyle name="Normal 52 3 3 2 5" xfId="7592" xr:uid="{00000000-0005-0000-0000-0000E9600000}"/>
    <cellStyle name="Normal 52 3 3 2 5 2" xfId="37927" xr:uid="{00000000-0005-0000-0000-0000EA600000}"/>
    <cellStyle name="Normal 52 3 3 2 5 3" xfId="22694" xr:uid="{00000000-0005-0000-0000-0000EB600000}"/>
    <cellStyle name="Normal 52 3 3 2 6" xfId="32915" xr:uid="{00000000-0005-0000-0000-0000EC600000}"/>
    <cellStyle name="Normal 52 3 3 2 7" xfId="17681" xr:uid="{00000000-0005-0000-0000-0000ED600000}"/>
    <cellStyle name="Normal 52 3 3 3" xfId="3374" xr:uid="{00000000-0005-0000-0000-0000EE600000}"/>
    <cellStyle name="Normal 52 3 3 3 2" xfId="13448" xr:uid="{00000000-0005-0000-0000-0000EF600000}"/>
    <cellStyle name="Normal 52 3 3 3 2 2" xfId="43779" xr:uid="{00000000-0005-0000-0000-0000F0600000}"/>
    <cellStyle name="Normal 52 3 3 3 2 3" xfId="28546" xr:uid="{00000000-0005-0000-0000-0000F1600000}"/>
    <cellStyle name="Normal 52 3 3 3 3" xfId="8428" xr:uid="{00000000-0005-0000-0000-0000F2600000}"/>
    <cellStyle name="Normal 52 3 3 3 3 2" xfId="38762" xr:uid="{00000000-0005-0000-0000-0000F3600000}"/>
    <cellStyle name="Normal 52 3 3 3 3 3" xfId="23529" xr:uid="{00000000-0005-0000-0000-0000F4600000}"/>
    <cellStyle name="Normal 52 3 3 3 4" xfId="33749" xr:uid="{00000000-0005-0000-0000-0000F5600000}"/>
    <cellStyle name="Normal 52 3 3 3 5" xfId="18516" xr:uid="{00000000-0005-0000-0000-0000F6600000}"/>
    <cellStyle name="Normal 52 3 3 4" xfId="5067" xr:uid="{00000000-0005-0000-0000-0000F7600000}"/>
    <cellStyle name="Normal 52 3 3 4 2" xfId="15119" xr:uid="{00000000-0005-0000-0000-0000F8600000}"/>
    <cellStyle name="Normal 52 3 3 4 2 2" xfId="45450" xr:uid="{00000000-0005-0000-0000-0000F9600000}"/>
    <cellStyle name="Normal 52 3 3 4 2 3" xfId="30217" xr:uid="{00000000-0005-0000-0000-0000FA600000}"/>
    <cellStyle name="Normal 52 3 3 4 3" xfId="10099" xr:uid="{00000000-0005-0000-0000-0000FB600000}"/>
    <cellStyle name="Normal 52 3 3 4 3 2" xfId="40433" xr:uid="{00000000-0005-0000-0000-0000FC600000}"/>
    <cellStyle name="Normal 52 3 3 4 3 3" xfId="25200" xr:uid="{00000000-0005-0000-0000-0000FD600000}"/>
    <cellStyle name="Normal 52 3 3 4 4" xfId="35420" xr:uid="{00000000-0005-0000-0000-0000FE600000}"/>
    <cellStyle name="Normal 52 3 3 4 5" xfId="20187" xr:uid="{00000000-0005-0000-0000-0000FF600000}"/>
    <cellStyle name="Normal 52 3 3 5" xfId="11777" xr:uid="{00000000-0005-0000-0000-000000610000}"/>
    <cellStyle name="Normal 52 3 3 5 2" xfId="42108" xr:uid="{00000000-0005-0000-0000-000001610000}"/>
    <cellStyle name="Normal 52 3 3 5 3" xfId="26875" xr:uid="{00000000-0005-0000-0000-000002610000}"/>
    <cellStyle name="Normal 52 3 3 6" xfId="6756" xr:uid="{00000000-0005-0000-0000-000003610000}"/>
    <cellStyle name="Normal 52 3 3 6 2" xfId="37091" xr:uid="{00000000-0005-0000-0000-000004610000}"/>
    <cellStyle name="Normal 52 3 3 6 3" xfId="21858" xr:uid="{00000000-0005-0000-0000-000005610000}"/>
    <cellStyle name="Normal 52 3 3 7" xfId="32079" xr:uid="{00000000-0005-0000-0000-000006610000}"/>
    <cellStyle name="Normal 52 3 3 8" xfId="16845" xr:uid="{00000000-0005-0000-0000-000007610000}"/>
    <cellStyle name="Normal 52 3 4" xfId="2103" xr:uid="{00000000-0005-0000-0000-000008610000}"/>
    <cellStyle name="Normal 52 3 4 2" xfId="3793" xr:uid="{00000000-0005-0000-0000-000009610000}"/>
    <cellStyle name="Normal 52 3 4 2 2" xfId="13866" xr:uid="{00000000-0005-0000-0000-00000A610000}"/>
    <cellStyle name="Normal 52 3 4 2 2 2" xfId="44197" xr:uid="{00000000-0005-0000-0000-00000B610000}"/>
    <cellStyle name="Normal 52 3 4 2 2 3" xfId="28964" xr:uid="{00000000-0005-0000-0000-00000C610000}"/>
    <cellStyle name="Normal 52 3 4 2 3" xfId="8846" xr:uid="{00000000-0005-0000-0000-00000D610000}"/>
    <cellStyle name="Normal 52 3 4 2 3 2" xfId="39180" xr:uid="{00000000-0005-0000-0000-00000E610000}"/>
    <cellStyle name="Normal 52 3 4 2 3 3" xfId="23947" xr:uid="{00000000-0005-0000-0000-00000F610000}"/>
    <cellStyle name="Normal 52 3 4 2 4" xfId="34167" xr:uid="{00000000-0005-0000-0000-000010610000}"/>
    <cellStyle name="Normal 52 3 4 2 5" xfId="18934" xr:uid="{00000000-0005-0000-0000-000011610000}"/>
    <cellStyle name="Normal 52 3 4 3" xfId="5485" xr:uid="{00000000-0005-0000-0000-000012610000}"/>
    <cellStyle name="Normal 52 3 4 3 2" xfId="15537" xr:uid="{00000000-0005-0000-0000-000013610000}"/>
    <cellStyle name="Normal 52 3 4 3 2 2" xfId="45868" xr:uid="{00000000-0005-0000-0000-000014610000}"/>
    <cellStyle name="Normal 52 3 4 3 2 3" xfId="30635" xr:uid="{00000000-0005-0000-0000-000015610000}"/>
    <cellStyle name="Normal 52 3 4 3 3" xfId="10517" xr:uid="{00000000-0005-0000-0000-000016610000}"/>
    <cellStyle name="Normal 52 3 4 3 3 2" xfId="40851" xr:uid="{00000000-0005-0000-0000-000017610000}"/>
    <cellStyle name="Normal 52 3 4 3 3 3" xfId="25618" xr:uid="{00000000-0005-0000-0000-000018610000}"/>
    <cellStyle name="Normal 52 3 4 3 4" xfId="35838" xr:uid="{00000000-0005-0000-0000-000019610000}"/>
    <cellStyle name="Normal 52 3 4 3 5" xfId="20605" xr:uid="{00000000-0005-0000-0000-00001A610000}"/>
    <cellStyle name="Normal 52 3 4 4" xfId="12195" xr:uid="{00000000-0005-0000-0000-00001B610000}"/>
    <cellStyle name="Normal 52 3 4 4 2" xfId="42526" xr:uid="{00000000-0005-0000-0000-00001C610000}"/>
    <cellStyle name="Normal 52 3 4 4 3" xfId="27293" xr:uid="{00000000-0005-0000-0000-00001D610000}"/>
    <cellStyle name="Normal 52 3 4 5" xfId="7174" xr:uid="{00000000-0005-0000-0000-00001E610000}"/>
    <cellStyle name="Normal 52 3 4 5 2" xfId="37509" xr:uid="{00000000-0005-0000-0000-00001F610000}"/>
    <cellStyle name="Normal 52 3 4 5 3" xfId="22276" xr:uid="{00000000-0005-0000-0000-000020610000}"/>
    <cellStyle name="Normal 52 3 4 6" xfId="32497" xr:uid="{00000000-0005-0000-0000-000021610000}"/>
    <cellStyle name="Normal 52 3 4 7" xfId="17263" xr:uid="{00000000-0005-0000-0000-000022610000}"/>
    <cellStyle name="Normal 52 3 5" xfId="2956" xr:uid="{00000000-0005-0000-0000-000023610000}"/>
    <cellStyle name="Normal 52 3 5 2" xfId="13030" xr:uid="{00000000-0005-0000-0000-000024610000}"/>
    <cellStyle name="Normal 52 3 5 2 2" xfId="43361" xr:uid="{00000000-0005-0000-0000-000025610000}"/>
    <cellStyle name="Normal 52 3 5 2 3" xfId="28128" xr:uid="{00000000-0005-0000-0000-000026610000}"/>
    <cellStyle name="Normal 52 3 5 3" xfId="8010" xr:uid="{00000000-0005-0000-0000-000027610000}"/>
    <cellStyle name="Normal 52 3 5 3 2" xfId="38344" xr:uid="{00000000-0005-0000-0000-000028610000}"/>
    <cellStyle name="Normal 52 3 5 3 3" xfId="23111" xr:uid="{00000000-0005-0000-0000-000029610000}"/>
    <cellStyle name="Normal 52 3 5 4" xfId="33331" xr:uid="{00000000-0005-0000-0000-00002A610000}"/>
    <cellStyle name="Normal 52 3 5 5" xfId="18098" xr:uid="{00000000-0005-0000-0000-00002B610000}"/>
    <cellStyle name="Normal 52 3 6" xfId="4649" xr:uid="{00000000-0005-0000-0000-00002C610000}"/>
    <cellStyle name="Normal 52 3 6 2" xfId="14701" xr:uid="{00000000-0005-0000-0000-00002D610000}"/>
    <cellStyle name="Normal 52 3 6 2 2" xfId="45032" xr:uid="{00000000-0005-0000-0000-00002E610000}"/>
    <cellStyle name="Normal 52 3 6 2 3" xfId="29799" xr:uid="{00000000-0005-0000-0000-00002F610000}"/>
    <cellStyle name="Normal 52 3 6 3" xfId="9681" xr:uid="{00000000-0005-0000-0000-000030610000}"/>
    <cellStyle name="Normal 52 3 6 3 2" xfId="40015" xr:uid="{00000000-0005-0000-0000-000031610000}"/>
    <cellStyle name="Normal 52 3 6 3 3" xfId="24782" xr:uid="{00000000-0005-0000-0000-000032610000}"/>
    <cellStyle name="Normal 52 3 6 4" xfId="35002" xr:uid="{00000000-0005-0000-0000-000033610000}"/>
    <cellStyle name="Normal 52 3 6 5" xfId="19769" xr:uid="{00000000-0005-0000-0000-000034610000}"/>
    <cellStyle name="Normal 52 3 7" xfId="11359" xr:uid="{00000000-0005-0000-0000-000035610000}"/>
    <cellStyle name="Normal 52 3 7 2" xfId="41690" xr:uid="{00000000-0005-0000-0000-000036610000}"/>
    <cellStyle name="Normal 52 3 7 3" xfId="26457" xr:uid="{00000000-0005-0000-0000-000037610000}"/>
    <cellStyle name="Normal 52 3 8" xfId="6338" xr:uid="{00000000-0005-0000-0000-000038610000}"/>
    <cellStyle name="Normal 52 3 8 2" xfId="36673" xr:uid="{00000000-0005-0000-0000-000039610000}"/>
    <cellStyle name="Normal 52 3 8 3" xfId="21440" xr:uid="{00000000-0005-0000-0000-00003A610000}"/>
    <cellStyle name="Normal 52 3 9" xfId="31662" xr:uid="{00000000-0005-0000-0000-00003B610000}"/>
    <cellStyle name="Normal 52 4" xfId="1363" xr:uid="{00000000-0005-0000-0000-00003C610000}"/>
    <cellStyle name="Normal 52 4 2" xfId="1786" xr:uid="{00000000-0005-0000-0000-00003D610000}"/>
    <cellStyle name="Normal 52 4 2 2" xfId="2625" xr:uid="{00000000-0005-0000-0000-00003E610000}"/>
    <cellStyle name="Normal 52 4 2 2 2" xfId="4315" xr:uid="{00000000-0005-0000-0000-00003F610000}"/>
    <cellStyle name="Normal 52 4 2 2 2 2" xfId="14388" xr:uid="{00000000-0005-0000-0000-000040610000}"/>
    <cellStyle name="Normal 52 4 2 2 2 2 2" xfId="44719" xr:uid="{00000000-0005-0000-0000-000041610000}"/>
    <cellStyle name="Normal 52 4 2 2 2 2 3" xfId="29486" xr:uid="{00000000-0005-0000-0000-000042610000}"/>
    <cellStyle name="Normal 52 4 2 2 2 3" xfId="9368" xr:uid="{00000000-0005-0000-0000-000043610000}"/>
    <cellStyle name="Normal 52 4 2 2 2 3 2" xfId="39702" xr:uid="{00000000-0005-0000-0000-000044610000}"/>
    <cellStyle name="Normal 52 4 2 2 2 3 3" xfId="24469" xr:uid="{00000000-0005-0000-0000-000045610000}"/>
    <cellStyle name="Normal 52 4 2 2 2 4" xfId="34689" xr:uid="{00000000-0005-0000-0000-000046610000}"/>
    <cellStyle name="Normal 52 4 2 2 2 5" xfId="19456" xr:uid="{00000000-0005-0000-0000-000047610000}"/>
    <cellStyle name="Normal 52 4 2 2 3" xfId="6007" xr:uid="{00000000-0005-0000-0000-000048610000}"/>
    <cellStyle name="Normal 52 4 2 2 3 2" xfId="16059" xr:uid="{00000000-0005-0000-0000-000049610000}"/>
    <cellStyle name="Normal 52 4 2 2 3 2 2" xfId="46390" xr:uid="{00000000-0005-0000-0000-00004A610000}"/>
    <cellStyle name="Normal 52 4 2 2 3 2 3" xfId="31157" xr:uid="{00000000-0005-0000-0000-00004B610000}"/>
    <cellStyle name="Normal 52 4 2 2 3 3" xfId="11039" xr:uid="{00000000-0005-0000-0000-00004C610000}"/>
    <cellStyle name="Normal 52 4 2 2 3 3 2" xfId="41373" xr:uid="{00000000-0005-0000-0000-00004D610000}"/>
    <cellStyle name="Normal 52 4 2 2 3 3 3" xfId="26140" xr:uid="{00000000-0005-0000-0000-00004E610000}"/>
    <cellStyle name="Normal 52 4 2 2 3 4" xfId="36360" xr:uid="{00000000-0005-0000-0000-00004F610000}"/>
    <cellStyle name="Normal 52 4 2 2 3 5" xfId="21127" xr:uid="{00000000-0005-0000-0000-000050610000}"/>
    <cellStyle name="Normal 52 4 2 2 4" xfId="12717" xr:uid="{00000000-0005-0000-0000-000051610000}"/>
    <cellStyle name="Normal 52 4 2 2 4 2" xfId="43048" xr:uid="{00000000-0005-0000-0000-000052610000}"/>
    <cellStyle name="Normal 52 4 2 2 4 3" xfId="27815" xr:uid="{00000000-0005-0000-0000-000053610000}"/>
    <cellStyle name="Normal 52 4 2 2 5" xfId="7696" xr:uid="{00000000-0005-0000-0000-000054610000}"/>
    <cellStyle name="Normal 52 4 2 2 5 2" xfId="38031" xr:uid="{00000000-0005-0000-0000-000055610000}"/>
    <cellStyle name="Normal 52 4 2 2 5 3" xfId="22798" xr:uid="{00000000-0005-0000-0000-000056610000}"/>
    <cellStyle name="Normal 52 4 2 2 6" xfId="33019" xr:uid="{00000000-0005-0000-0000-000057610000}"/>
    <cellStyle name="Normal 52 4 2 2 7" xfId="17785" xr:uid="{00000000-0005-0000-0000-000058610000}"/>
    <cellStyle name="Normal 52 4 2 3" xfId="3478" xr:uid="{00000000-0005-0000-0000-000059610000}"/>
    <cellStyle name="Normal 52 4 2 3 2" xfId="13552" xr:uid="{00000000-0005-0000-0000-00005A610000}"/>
    <cellStyle name="Normal 52 4 2 3 2 2" xfId="43883" xr:uid="{00000000-0005-0000-0000-00005B610000}"/>
    <cellStyle name="Normal 52 4 2 3 2 3" xfId="28650" xr:uid="{00000000-0005-0000-0000-00005C610000}"/>
    <cellStyle name="Normal 52 4 2 3 3" xfId="8532" xr:uid="{00000000-0005-0000-0000-00005D610000}"/>
    <cellStyle name="Normal 52 4 2 3 3 2" xfId="38866" xr:uid="{00000000-0005-0000-0000-00005E610000}"/>
    <cellStyle name="Normal 52 4 2 3 3 3" xfId="23633" xr:uid="{00000000-0005-0000-0000-00005F610000}"/>
    <cellStyle name="Normal 52 4 2 3 4" xfId="33853" xr:uid="{00000000-0005-0000-0000-000060610000}"/>
    <cellStyle name="Normal 52 4 2 3 5" xfId="18620" xr:uid="{00000000-0005-0000-0000-000061610000}"/>
    <cellStyle name="Normal 52 4 2 4" xfId="5171" xr:uid="{00000000-0005-0000-0000-000062610000}"/>
    <cellStyle name="Normal 52 4 2 4 2" xfId="15223" xr:uid="{00000000-0005-0000-0000-000063610000}"/>
    <cellStyle name="Normal 52 4 2 4 2 2" xfId="45554" xr:uid="{00000000-0005-0000-0000-000064610000}"/>
    <cellStyle name="Normal 52 4 2 4 2 3" xfId="30321" xr:uid="{00000000-0005-0000-0000-000065610000}"/>
    <cellStyle name="Normal 52 4 2 4 3" xfId="10203" xr:uid="{00000000-0005-0000-0000-000066610000}"/>
    <cellStyle name="Normal 52 4 2 4 3 2" xfId="40537" xr:uid="{00000000-0005-0000-0000-000067610000}"/>
    <cellStyle name="Normal 52 4 2 4 3 3" xfId="25304" xr:uid="{00000000-0005-0000-0000-000068610000}"/>
    <cellStyle name="Normal 52 4 2 4 4" xfId="35524" xr:uid="{00000000-0005-0000-0000-000069610000}"/>
    <cellStyle name="Normal 52 4 2 4 5" xfId="20291" xr:uid="{00000000-0005-0000-0000-00006A610000}"/>
    <cellStyle name="Normal 52 4 2 5" xfId="11881" xr:uid="{00000000-0005-0000-0000-00006B610000}"/>
    <cellStyle name="Normal 52 4 2 5 2" xfId="42212" xr:uid="{00000000-0005-0000-0000-00006C610000}"/>
    <cellStyle name="Normal 52 4 2 5 3" xfId="26979" xr:uid="{00000000-0005-0000-0000-00006D610000}"/>
    <cellStyle name="Normal 52 4 2 6" xfId="6860" xr:uid="{00000000-0005-0000-0000-00006E610000}"/>
    <cellStyle name="Normal 52 4 2 6 2" xfId="37195" xr:uid="{00000000-0005-0000-0000-00006F610000}"/>
    <cellStyle name="Normal 52 4 2 6 3" xfId="21962" xr:uid="{00000000-0005-0000-0000-000070610000}"/>
    <cellStyle name="Normal 52 4 2 7" xfId="32183" xr:uid="{00000000-0005-0000-0000-000071610000}"/>
    <cellStyle name="Normal 52 4 2 8" xfId="16949" xr:uid="{00000000-0005-0000-0000-000072610000}"/>
    <cellStyle name="Normal 52 4 3" xfId="2207" xr:uid="{00000000-0005-0000-0000-000073610000}"/>
    <cellStyle name="Normal 52 4 3 2" xfId="3897" xr:uid="{00000000-0005-0000-0000-000074610000}"/>
    <cellStyle name="Normal 52 4 3 2 2" xfId="13970" xr:uid="{00000000-0005-0000-0000-000075610000}"/>
    <cellStyle name="Normal 52 4 3 2 2 2" xfId="44301" xr:uid="{00000000-0005-0000-0000-000076610000}"/>
    <cellStyle name="Normal 52 4 3 2 2 3" xfId="29068" xr:uid="{00000000-0005-0000-0000-000077610000}"/>
    <cellStyle name="Normal 52 4 3 2 3" xfId="8950" xr:uid="{00000000-0005-0000-0000-000078610000}"/>
    <cellStyle name="Normal 52 4 3 2 3 2" xfId="39284" xr:uid="{00000000-0005-0000-0000-000079610000}"/>
    <cellStyle name="Normal 52 4 3 2 3 3" xfId="24051" xr:uid="{00000000-0005-0000-0000-00007A610000}"/>
    <cellStyle name="Normal 52 4 3 2 4" xfId="34271" xr:uid="{00000000-0005-0000-0000-00007B610000}"/>
    <cellStyle name="Normal 52 4 3 2 5" xfId="19038" xr:uid="{00000000-0005-0000-0000-00007C610000}"/>
    <cellStyle name="Normal 52 4 3 3" xfId="5589" xr:uid="{00000000-0005-0000-0000-00007D610000}"/>
    <cellStyle name="Normal 52 4 3 3 2" xfId="15641" xr:uid="{00000000-0005-0000-0000-00007E610000}"/>
    <cellStyle name="Normal 52 4 3 3 2 2" xfId="45972" xr:uid="{00000000-0005-0000-0000-00007F610000}"/>
    <cellStyle name="Normal 52 4 3 3 2 3" xfId="30739" xr:uid="{00000000-0005-0000-0000-000080610000}"/>
    <cellStyle name="Normal 52 4 3 3 3" xfId="10621" xr:uid="{00000000-0005-0000-0000-000081610000}"/>
    <cellStyle name="Normal 52 4 3 3 3 2" xfId="40955" xr:uid="{00000000-0005-0000-0000-000082610000}"/>
    <cellStyle name="Normal 52 4 3 3 3 3" xfId="25722" xr:uid="{00000000-0005-0000-0000-000083610000}"/>
    <cellStyle name="Normal 52 4 3 3 4" xfId="35942" xr:uid="{00000000-0005-0000-0000-000084610000}"/>
    <cellStyle name="Normal 52 4 3 3 5" xfId="20709" xr:uid="{00000000-0005-0000-0000-000085610000}"/>
    <cellStyle name="Normal 52 4 3 4" xfId="12299" xr:uid="{00000000-0005-0000-0000-000086610000}"/>
    <cellStyle name="Normal 52 4 3 4 2" xfId="42630" xr:uid="{00000000-0005-0000-0000-000087610000}"/>
    <cellStyle name="Normal 52 4 3 4 3" xfId="27397" xr:uid="{00000000-0005-0000-0000-000088610000}"/>
    <cellStyle name="Normal 52 4 3 5" xfId="7278" xr:uid="{00000000-0005-0000-0000-000089610000}"/>
    <cellStyle name="Normal 52 4 3 5 2" xfId="37613" xr:uid="{00000000-0005-0000-0000-00008A610000}"/>
    <cellStyle name="Normal 52 4 3 5 3" xfId="22380" xr:uid="{00000000-0005-0000-0000-00008B610000}"/>
    <cellStyle name="Normal 52 4 3 6" xfId="32601" xr:uid="{00000000-0005-0000-0000-00008C610000}"/>
    <cellStyle name="Normal 52 4 3 7" xfId="17367" xr:uid="{00000000-0005-0000-0000-00008D610000}"/>
    <cellStyle name="Normal 52 4 4" xfId="3060" xr:uid="{00000000-0005-0000-0000-00008E610000}"/>
    <cellStyle name="Normal 52 4 4 2" xfId="13134" xr:uid="{00000000-0005-0000-0000-00008F610000}"/>
    <cellStyle name="Normal 52 4 4 2 2" xfId="43465" xr:uid="{00000000-0005-0000-0000-000090610000}"/>
    <cellStyle name="Normal 52 4 4 2 3" xfId="28232" xr:uid="{00000000-0005-0000-0000-000091610000}"/>
    <cellStyle name="Normal 52 4 4 3" xfId="8114" xr:uid="{00000000-0005-0000-0000-000092610000}"/>
    <cellStyle name="Normal 52 4 4 3 2" xfId="38448" xr:uid="{00000000-0005-0000-0000-000093610000}"/>
    <cellStyle name="Normal 52 4 4 3 3" xfId="23215" xr:uid="{00000000-0005-0000-0000-000094610000}"/>
    <cellStyle name="Normal 52 4 4 4" xfId="33435" xr:uid="{00000000-0005-0000-0000-000095610000}"/>
    <cellStyle name="Normal 52 4 4 5" xfId="18202" xr:uid="{00000000-0005-0000-0000-000096610000}"/>
    <cellStyle name="Normal 52 4 5" xfId="4753" xr:uid="{00000000-0005-0000-0000-000097610000}"/>
    <cellStyle name="Normal 52 4 5 2" xfId="14805" xr:uid="{00000000-0005-0000-0000-000098610000}"/>
    <cellStyle name="Normal 52 4 5 2 2" xfId="45136" xr:uid="{00000000-0005-0000-0000-000099610000}"/>
    <cellStyle name="Normal 52 4 5 2 3" xfId="29903" xr:uid="{00000000-0005-0000-0000-00009A610000}"/>
    <cellStyle name="Normal 52 4 5 3" xfId="9785" xr:uid="{00000000-0005-0000-0000-00009B610000}"/>
    <cellStyle name="Normal 52 4 5 3 2" xfId="40119" xr:uid="{00000000-0005-0000-0000-00009C610000}"/>
    <cellStyle name="Normal 52 4 5 3 3" xfId="24886" xr:uid="{00000000-0005-0000-0000-00009D610000}"/>
    <cellStyle name="Normal 52 4 5 4" xfId="35106" xr:uid="{00000000-0005-0000-0000-00009E610000}"/>
    <cellStyle name="Normal 52 4 5 5" xfId="19873" xr:uid="{00000000-0005-0000-0000-00009F610000}"/>
    <cellStyle name="Normal 52 4 6" xfId="11463" xr:uid="{00000000-0005-0000-0000-0000A0610000}"/>
    <cellStyle name="Normal 52 4 6 2" xfId="41794" xr:uid="{00000000-0005-0000-0000-0000A1610000}"/>
    <cellStyle name="Normal 52 4 6 3" xfId="26561" xr:uid="{00000000-0005-0000-0000-0000A2610000}"/>
    <cellStyle name="Normal 52 4 7" xfId="6442" xr:uid="{00000000-0005-0000-0000-0000A3610000}"/>
    <cellStyle name="Normal 52 4 7 2" xfId="36777" xr:uid="{00000000-0005-0000-0000-0000A4610000}"/>
    <cellStyle name="Normal 52 4 7 3" xfId="21544" xr:uid="{00000000-0005-0000-0000-0000A5610000}"/>
    <cellStyle name="Normal 52 4 8" xfId="31765" xr:uid="{00000000-0005-0000-0000-0000A6610000}"/>
    <cellStyle name="Normal 52 4 9" xfId="16531" xr:uid="{00000000-0005-0000-0000-0000A7610000}"/>
    <cellStyle name="Normal 52 5" xfId="1576" xr:uid="{00000000-0005-0000-0000-0000A8610000}"/>
    <cellStyle name="Normal 52 5 2" xfId="2417" xr:uid="{00000000-0005-0000-0000-0000A9610000}"/>
    <cellStyle name="Normal 52 5 2 2" xfId="4107" xr:uid="{00000000-0005-0000-0000-0000AA610000}"/>
    <cellStyle name="Normal 52 5 2 2 2" xfId="14180" xr:uid="{00000000-0005-0000-0000-0000AB610000}"/>
    <cellStyle name="Normal 52 5 2 2 2 2" xfId="44511" xr:uid="{00000000-0005-0000-0000-0000AC610000}"/>
    <cellStyle name="Normal 52 5 2 2 2 3" xfId="29278" xr:uid="{00000000-0005-0000-0000-0000AD610000}"/>
    <cellStyle name="Normal 52 5 2 2 3" xfId="9160" xr:uid="{00000000-0005-0000-0000-0000AE610000}"/>
    <cellStyle name="Normal 52 5 2 2 3 2" xfId="39494" xr:uid="{00000000-0005-0000-0000-0000AF610000}"/>
    <cellStyle name="Normal 52 5 2 2 3 3" xfId="24261" xr:uid="{00000000-0005-0000-0000-0000B0610000}"/>
    <cellStyle name="Normal 52 5 2 2 4" xfId="34481" xr:uid="{00000000-0005-0000-0000-0000B1610000}"/>
    <cellStyle name="Normal 52 5 2 2 5" xfId="19248" xr:uid="{00000000-0005-0000-0000-0000B2610000}"/>
    <cellStyle name="Normal 52 5 2 3" xfId="5799" xr:uid="{00000000-0005-0000-0000-0000B3610000}"/>
    <cellStyle name="Normal 52 5 2 3 2" xfId="15851" xr:uid="{00000000-0005-0000-0000-0000B4610000}"/>
    <cellStyle name="Normal 52 5 2 3 2 2" xfId="46182" xr:uid="{00000000-0005-0000-0000-0000B5610000}"/>
    <cellStyle name="Normal 52 5 2 3 2 3" xfId="30949" xr:uid="{00000000-0005-0000-0000-0000B6610000}"/>
    <cellStyle name="Normal 52 5 2 3 3" xfId="10831" xr:uid="{00000000-0005-0000-0000-0000B7610000}"/>
    <cellStyle name="Normal 52 5 2 3 3 2" xfId="41165" xr:uid="{00000000-0005-0000-0000-0000B8610000}"/>
    <cellStyle name="Normal 52 5 2 3 3 3" xfId="25932" xr:uid="{00000000-0005-0000-0000-0000B9610000}"/>
    <cellStyle name="Normal 52 5 2 3 4" xfId="36152" xr:uid="{00000000-0005-0000-0000-0000BA610000}"/>
    <cellStyle name="Normal 52 5 2 3 5" xfId="20919" xr:uid="{00000000-0005-0000-0000-0000BB610000}"/>
    <cellStyle name="Normal 52 5 2 4" xfId="12509" xr:uid="{00000000-0005-0000-0000-0000BC610000}"/>
    <cellStyle name="Normal 52 5 2 4 2" xfId="42840" xr:uid="{00000000-0005-0000-0000-0000BD610000}"/>
    <cellStyle name="Normal 52 5 2 4 3" xfId="27607" xr:uid="{00000000-0005-0000-0000-0000BE610000}"/>
    <cellStyle name="Normal 52 5 2 5" xfId="7488" xr:uid="{00000000-0005-0000-0000-0000BF610000}"/>
    <cellStyle name="Normal 52 5 2 5 2" xfId="37823" xr:uid="{00000000-0005-0000-0000-0000C0610000}"/>
    <cellStyle name="Normal 52 5 2 5 3" xfId="22590" xr:uid="{00000000-0005-0000-0000-0000C1610000}"/>
    <cellStyle name="Normal 52 5 2 6" xfId="32811" xr:uid="{00000000-0005-0000-0000-0000C2610000}"/>
    <cellStyle name="Normal 52 5 2 7" xfId="17577" xr:uid="{00000000-0005-0000-0000-0000C3610000}"/>
    <cellStyle name="Normal 52 5 3" xfId="3270" xr:uid="{00000000-0005-0000-0000-0000C4610000}"/>
    <cellStyle name="Normal 52 5 3 2" xfId="13344" xr:uid="{00000000-0005-0000-0000-0000C5610000}"/>
    <cellStyle name="Normal 52 5 3 2 2" xfId="43675" xr:uid="{00000000-0005-0000-0000-0000C6610000}"/>
    <cellStyle name="Normal 52 5 3 2 3" xfId="28442" xr:uid="{00000000-0005-0000-0000-0000C7610000}"/>
    <cellStyle name="Normal 52 5 3 3" xfId="8324" xr:uid="{00000000-0005-0000-0000-0000C8610000}"/>
    <cellStyle name="Normal 52 5 3 3 2" xfId="38658" xr:uid="{00000000-0005-0000-0000-0000C9610000}"/>
    <cellStyle name="Normal 52 5 3 3 3" xfId="23425" xr:uid="{00000000-0005-0000-0000-0000CA610000}"/>
    <cellStyle name="Normal 52 5 3 4" xfId="33645" xr:uid="{00000000-0005-0000-0000-0000CB610000}"/>
    <cellStyle name="Normal 52 5 3 5" xfId="18412" xr:uid="{00000000-0005-0000-0000-0000CC610000}"/>
    <cellStyle name="Normal 52 5 4" xfId="4963" xr:uid="{00000000-0005-0000-0000-0000CD610000}"/>
    <cellStyle name="Normal 52 5 4 2" xfId="15015" xr:uid="{00000000-0005-0000-0000-0000CE610000}"/>
    <cellStyle name="Normal 52 5 4 2 2" xfId="45346" xr:uid="{00000000-0005-0000-0000-0000CF610000}"/>
    <cellStyle name="Normal 52 5 4 2 3" xfId="30113" xr:uid="{00000000-0005-0000-0000-0000D0610000}"/>
    <cellStyle name="Normal 52 5 4 3" xfId="9995" xr:uid="{00000000-0005-0000-0000-0000D1610000}"/>
    <cellStyle name="Normal 52 5 4 3 2" xfId="40329" xr:uid="{00000000-0005-0000-0000-0000D2610000}"/>
    <cellStyle name="Normal 52 5 4 3 3" xfId="25096" xr:uid="{00000000-0005-0000-0000-0000D3610000}"/>
    <cellStyle name="Normal 52 5 4 4" xfId="35316" xr:uid="{00000000-0005-0000-0000-0000D4610000}"/>
    <cellStyle name="Normal 52 5 4 5" xfId="20083" xr:uid="{00000000-0005-0000-0000-0000D5610000}"/>
    <cellStyle name="Normal 52 5 5" xfId="11673" xr:uid="{00000000-0005-0000-0000-0000D6610000}"/>
    <cellStyle name="Normal 52 5 5 2" xfId="42004" xr:uid="{00000000-0005-0000-0000-0000D7610000}"/>
    <cellStyle name="Normal 52 5 5 3" xfId="26771" xr:uid="{00000000-0005-0000-0000-0000D8610000}"/>
    <cellStyle name="Normal 52 5 6" xfId="6652" xr:uid="{00000000-0005-0000-0000-0000D9610000}"/>
    <cellStyle name="Normal 52 5 6 2" xfId="36987" xr:uid="{00000000-0005-0000-0000-0000DA610000}"/>
    <cellStyle name="Normal 52 5 6 3" xfId="21754" xr:uid="{00000000-0005-0000-0000-0000DB610000}"/>
    <cellStyle name="Normal 52 5 7" xfId="31975" xr:uid="{00000000-0005-0000-0000-0000DC610000}"/>
    <cellStyle name="Normal 52 5 8" xfId="16741" xr:uid="{00000000-0005-0000-0000-0000DD610000}"/>
    <cellStyle name="Normal 52 6" xfId="1997" xr:uid="{00000000-0005-0000-0000-0000DE610000}"/>
    <cellStyle name="Normal 52 6 2" xfId="3689" xr:uid="{00000000-0005-0000-0000-0000DF610000}"/>
    <cellStyle name="Normal 52 6 2 2" xfId="13762" xr:uid="{00000000-0005-0000-0000-0000E0610000}"/>
    <cellStyle name="Normal 52 6 2 2 2" xfId="44093" xr:uid="{00000000-0005-0000-0000-0000E1610000}"/>
    <cellStyle name="Normal 52 6 2 2 3" xfId="28860" xr:uid="{00000000-0005-0000-0000-0000E2610000}"/>
    <cellStyle name="Normal 52 6 2 3" xfId="8742" xr:uid="{00000000-0005-0000-0000-0000E3610000}"/>
    <cellStyle name="Normal 52 6 2 3 2" xfId="39076" xr:uid="{00000000-0005-0000-0000-0000E4610000}"/>
    <cellStyle name="Normal 52 6 2 3 3" xfId="23843" xr:uid="{00000000-0005-0000-0000-0000E5610000}"/>
    <cellStyle name="Normal 52 6 2 4" xfId="34063" xr:uid="{00000000-0005-0000-0000-0000E6610000}"/>
    <cellStyle name="Normal 52 6 2 5" xfId="18830" xr:uid="{00000000-0005-0000-0000-0000E7610000}"/>
    <cellStyle name="Normal 52 6 3" xfId="5381" xr:uid="{00000000-0005-0000-0000-0000E8610000}"/>
    <cellStyle name="Normal 52 6 3 2" xfId="15433" xr:uid="{00000000-0005-0000-0000-0000E9610000}"/>
    <cellStyle name="Normal 52 6 3 2 2" xfId="45764" xr:uid="{00000000-0005-0000-0000-0000EA610000}"/>
    <cellStyle name="Normal 52 6 3 2 3" xfId="30531" xr:uid="{00000000-0005-0000-0000-0000EB610000}"/>
    <cellStyle name="Normal 52 6 3 3" xfId="10413" xr:uid="{00000000-0005-0000-0000-0000EC610000}"/>
    <cellStyle name="Normal 52 6 3 3 2" xfId="40747" xr:uid="{00000000-0005-0000-0000-0000ED610000}"/>
    <cellStyle name="Normal 52 6 3 3 3" xfId="25514" xr:uid="{00000000-0005-0000-0000-0000EE610000}"/>
    <cellStyle name="Normal 52 6 3 4" xfId="35734" xr:uid="{00000000-0005-0000-0000-0000EF610000}"/>
    <cellStyle name="Normal 52 6 3 5" xfId="20501" xr:uid="{00000000-0005-0000-0000-0000F0610000}"/>
    <cellStyle name="Normal 52 6 4" xfId="12091" xr:uid="{00000000-0005-0000-0000-0000F1610000}"/>
    <cellStyle name="Normal 52 6 4 2" xfId="42422" xr:uid="{00000000-0005-0000-0000-0000F2610000}"/>
    <cellStyle name="Normal 52 6 4 3" xfId="27189" xr:uid="{00000000-0005-0000-0000-0000F3610000}"/>
    <cellStyle name="Normal 52 6 5" xfId="7070" xr:uid="{00000000-0005-0000-0000-0000F4610000}"/>
    <cellStyle name="Normal 52 6 5 2" xfId="37405" xr:uid="{00000000-0005-0000-0000-0000F5610000}"/>
    <cellStyle name="Normal 52 6 5 3" xfId="22172" xr:uid="{00000000-0005-0000-0000-0000F6610000}"/>
    <cellStyle name="Normal 52 6 6" xfId="32393" xr:uid="{00000000-0005-0000-0000-0000F7610000}"/>
    <cellStyle name="Normal 52 6 7" xfId="17159" xr:uid="{00000000-0005-0000-0000-0000F8610000}"/>
    <cellStyle name="Normal 52 7" xfId="2848" xr:uid="{00000000-0005-0000-0000-0000F9610000}"/>
    <cellStyle name="Normal 52 7 2" xfId="12926" xr:uid="{00000000-0005-0000-0000-0000FA610000}"/>
    <cellStyle name="Normal 52 7 2 2" xfId="43257" xr:uid="{00000000-0005-0000-0000-0000FB610000}"/>
    <cellStyle name="Normal 52 7 2 3" xfId="28024" xr:uid="{00000000-0005-0000-0000-0000FC610000}"/>
    <cellStyle name="Normal 52 7 3" xfId="7906" xr:uid="{00000000-0005-0000-0000-0000FD610000}"/>
    <cellStyle name="Normal 52 7 3 2" xfId="38240" xr:uid="{00000000-0005-0000-0000-0000FE610000}"/>
    <cellStyle name="Normal 52 7 3 3" xfId="23007" xr:uid="{00000000-0005-0000-0000-0000FF610000}"/>
    <cellStyle name="Normal 52 7 4" xfId="33227" xr:uid="{00000000-0005-0000-0000-000000620000}"/>
    <cellStyle name="Normal 52 7 5" xfId="17994" xr:uid="{00000000-0005-0000-0000-000001620000}"/>
    <cellStyle name="Normal 52 8" xfId="4542" xr:uid="{00000000-0005-0000-0000-000002620000}"/>
    <cellStyle name="Normal 52 8 2" xfId="14597" xr:uid="{00000000-0005-0000-0000-000003620000}"/>
    <cellStyle name="Normal 52 8 2 2" xfId="44928" xr:uid="{00000000-0005-0000-0000-000004620000}"/>
    <cellStyle name="Normal 52 8 2 3" xfId="29695" xr:uid="{00000000-0005-0000-0000-000005620000}"/>
    <cellStyle name="Normal 52 8 3" xfId="9577" xr:uid="{00000000-0005-0000-0000-000006620000}"/>
    <cellStyle name="Normal 52 8 3 2" xfId="39911" xr:uid="{00000000-0005-0000-0000-000007620000}"/>
    <cellStyle name="Normal 52 8 3 3" xfId="24678" xr:uid="{00000000-0005-0000-0000-000008620000}"/>
    <cellStyle name="Normal 52 8 4" xfId="34898" xr:uid="{00000000-0005-0000-0000-000009620000}"/>
    <cellStyle name="Normal 52 8 5" xfId="19665" xr:uid="{00000000-0005-0000-0000-00000A620000}"/>
    <cellStyle name="Normal 52 9" xfId="11253" xr:uid="{00000000-0005-0000-0000-00000B620000}"/>
    <cellStyle name="Normal 52 9 2" xfId="41586" xr:uid="{00000000-0005-0000-0000-00000C620000}"/>
    <cellStyle name="Normal 52 9 3" xfId="26353" xr:uid="{00000000-0005-0000-0000-00000D620000}"/>
    <cellStyle name="Normal 53" xfId="873" xr:uid="{00000000-0005-0000-0000-00000E620000}"/>
    <cellStyle name="Normal 53 10" xfId="6233" xr:uid="{00000000-0005-0000-0000-00000F620000}"/>
    <cellStyle name="Normal 53 10 2" xfId="36570" xr:uid="{00000000-0005-0000-0000-000010620000}"/>
    <cellStyle name="Normal 53 10 3" xfId="21337" xr:uid="{00000000-0005-0000-0000-000011620000}"/>
    <cellStyle name="Normal 53 11" xfId="31561" xr:uid="{00000000-0005-0000-0000-000012620000}"/>
    <cellStyle name="Normal 53 12" xfId="16322" xr:uid="{00000000-0005-0000-0000-000013620000}"/>
    <cellStyle name="Normal 53 2" xfId="1197" xr:uid="{00000000-0005-0000-0000-000014620000}"/>
    <cellStyle name="Normal 53 2 10" xfId="31613" xr:uid="{00000000-0005-0000-0000-000015620000}"/>
    <cellStyle name="Normal 53 2 11" xfId="16376" xr:uid="{00000000-0005-0000-0000-000016620000}"/>
    <cellStyle name="Normal 53 2 2" xfId="1305" xr:uid="{00000000-0005-0000-0000-000017620000}"/>
    <cellStyle name="Normal 53 2 2 10" xfId="16480" xr:uid="{00000000-0005-0000-0000-000018620000}"/>
    <cellStyle name="Normal 53 2 2 2" xfId="1522" xr:uid="{00000000-0005-0000-0000-000019620000}"/>
    <cellStyle name="Normal 53 2 2 2 2" xfId="1943" xr:uid="{00000000-0005-0000-0000-00001A620000}"/>
    <cellStyle name="Normal 53 2 2 2 2 2" xfId="2782" xr:uid="{00000000-0005-0000-0000-00001B620000}"/>
    <cellStyle name="Normal 53 2 2 2 2 2 2" xfId="4472" xr:uid="{00000000-0005-0000-0000-00001C620000}"/>
    <cellStyle name="Normal 53 2 2 2 2 2 2 2" xfId="14545" xr:uid="{00000000-0005-0000-0000-00001D620000}"/>
    <cellStyle name="Normal 53 2 2 2 2 2 2 2 2" xfId="44876" xr:uid="{00000000-0005-0000-0000-00001E620000}"/>
    <cellStyle name="Normal 53 2 2 2 2 2 2 2 3" xfId="29643" xr:uid="{00000000-0005-0000-0000-00001F620000}"/>
    <cellStyle name="Normal 53 2 2 2 2 2 2 3" xfId="9525" xr:uid="{00000000-0005-0000-0000-000020620000}"/>
    <cellStyle name="Normal 53 2 2 2 2 2 2 3 2" xfId="39859" xr:uid="{00000000-0005-0000-0000-000021620000}"/>
    <cellStyle name="Normal 53 2 2 2 2 2 2 3 3" xfId="24626" xr:uid="{00000000-0005-0000-0000-000022620000}"/>
    <cellStyle name="Normal 53 2 2 2 2 2 2 4" xfId="34846" xr:uid="{00000000-0005-0000-0000-000023620000}"/>
    <cellStyle name="Normal 53 2 2 2 2 2 2 5" xfId="19613" xr:uid="{00000000-0005-0000-0000-000024620000}"/>
    <cellStyle name="Normal 53 2 2 2 2 2 3" xfId="6164" xr:uid="{00000000-0005-0000-0000-000025620000}"/>
    <cellStyle name="Normal 53 2 2 2 2 2 3 2" xfId="16216" xr:uid="{00000000-0005-0000-0000-000026620000}"/>
    <cellStyle name="Normal 53 2 2 2 2 2 3 2 2" xfId="46547" xr:uid="{00000000-0005-0000-0000-000027620000}"/>
    <cellStyle name="Normal 53 2 2 2 2 2 3 2 3" xfId="31314" xr:uid="{00000000-0005-0000-0000-000028620000}"/>
    <cellStyle name="Normal 53 2 2 2 2 2 3 3" xfId="11196" xr:uid="{00000000-0005-0000-0000-000029620000}"/>
    <cellStyle name="Normal 53 2 2 2 2 2 3 3 2" xfId="41530" xr:uid="{00000000-0005-0000-0000-00002A620000}"/>
    <cellStyle name="Normal 53 2 2 2 2 2 3 3 3" xfId="26297" xr:uid="{00000000-0005-0000-0000-00002B620000}"/>
    <cellStyle name="Normal 53 2 2 2 2 2 3 4" xfId="36517" xr:uid="{00000000-0005-0000-0000-00002C620000}"/>
    <cellStyle name="Normal 53 2 2 2 2 2 3 5" xfId="21284" xr:uid="{00000000-0005-0000-0000-00002D620000}"/>
    <cellStyle name="Normal 53 2 2 2 2 2 4" xfId="12874" xr:uid="{00000000-0005-0000-0000-00002E620000}"/>
    <cellStyle name="Normal 53 2 2 2 2 2 4 2" xfId="43205" xr:uid="{00000000-0005-0000-0000-00002F620000}"/>
    <cellStyle name="Normal 53 2 2 2 2 2 4 3" xfId="27972" xr:uid="{00000000-0005-0000-0000-000030620000}"/>
    <cellStyle name="Normal 53 2 2 2 2 2 5" xfId="7853" xr:uid="{00000000-0005-0000-0000-000031620000}"/>
    <cellStyle name="Normal 53 2 2 2 2 2 5 2" xfId="38188" xr:uid="{00000000-0005-0000-0000-000032620000}"/>
    <cellStyle name="Normal 53 2 2 2 2 2 5 3" xfId="22955" xr:uid="{00000000-0005-0000-0000-000033620000}"/>
    <cellStyle name="Normal 53 2 2 2 2 2 6" xfId="33176" xr:uid="{00000000-0005-0000-0000-000034620000}"/>
    <cellStyle name="Normal 53 2 2 2 2 2 7" xfId="17942" xr:uid="{00000000-0005-0000-0000-000035620000}"/>
    <cellStyle name="Normal 53 2 2 2 2 3" xfId="3635" xr:uid="{00000000-0005-0000-0000-000036620000}"/>
    <cellStyle name="Normal 53 2 2 2 2 3 2" xfId="13709" xr:uid="{00000000-0005-0000-0000-000037620000}"/>
    <cellStyle name="Normal 53 2 2 2 2 3 2 2" xfId="44040" xr:uid="{00000000-0005-0000-0000-000038620000}"/>
    <cellStyle name="Normal 53 2 2 2 2 3 2 3" xfId="28807" xr:uid="{00000000-0005-0000-0000-000039620000}"/>
    <cellStyle name="Normal 53 2 2 2 2 3 3" xfId="8689" xr:uid="{00000000-0005-0000-0000-00003A620000}"/>
    <cellStyle name="Normal 53 2 2 2 2 3 3 2" xfId="39023" xr:uid="{00000000-0005-0000-0000-00003B620000}"/>
    <cellStyle name="Normal 53 2 2 2 2 3 3 3" xfId="23790" xr:uid="{00000000-0005-0000-0000-00003C620000}"/>
    <cellStyle name="Normal 53 2 2 2 2 3 4" xfId="34010" xr:uid="{00000000-0005-0000-0000-00003D620000}"/>
    <cellStyle name="Normal 53 2 2 2 2 3 5" xfId="18777" xr:uid="{00000000-0005-0000-0000-00003E620000}"/>
    <cellStyle name="Normal 53 2 2 2 2 4" xfId="5328" xr:uid="{00000000-0005-0000-0000-00003F620000}"/>
    <cellStyle name="Normal 53 2 2 2 2 4 2" xfId="15380" xr:uid="{00000000-0005-0000-0000-000040620000}"/>
    <cellStyle name="Normal 53 2 2 2 2 4 2 2" xfId="45711" xr:uid="{00000000-0005-0000-0000-000041620000}"/>
    <cellStyle name="Normal 53 2 2 2 2 4 2 3" xfId="30478" xr:uid="{00000000-0005-0000-0000-000042620000}"/>
    <cellStyle name="Normal 53 2 2 2 2 4 3" xfId="10360" xr:uid="{00000000-0005-0000-0000-000043620000}"/>
    <cellStyle name="Normal 53 2 2 2 2 4 3 2" xfId="40694" xr:uid="{00000000-0005-0000-0000-000044620000}"/>
    <cellStyle name="Normal 53 2 2 2 2 4 3 3" xfId="25461" xr:uid="{00000000-0005-0000-0000-000045620000}"/>
    <cellStyle name="Normal 53 2 2 2 2 4 4" xfId="35681" xr:uid="{00000000-0005-0000-0000-000046620000}"/>
    <cellStyle name="Normal 53 2 2 2 2 4 5" xfId="20448" xr:uid="{00000000-0005-0000-0000-000047620000}"/>
    <cellStyle name="Normal 53 2 2 2 2 5" xfId="12038" xr:uid="{00000000-0005-0000-0000-000048620000}"/>
    <cellStyle name="Normal 53 2 2 2 2 5 2" xfId="42369" xr:uid="{00000000-0005-0000-0000-000049620000}"/>
    <cellStyle name="Normal 53 2 2 2 2 5 3" xfId="27136" xr:uid="{00000000-0005-0000-0000-00004A620000}"/>
    <cellStyle name="Normal 53 2 2 2 2 6" xfId="7017" xr:uid="{00000000-0005-0000-0000-00004B620000}"/>
    <cellStyle name="Normal 53 2 2 2 2 6 2" xfId="37352" xr:uid="{00000000-0005-0000-0000-00004C620000}"/>
    <cellStyle name="Normal 53 2 2 2 2 6 3" xfId="22119" xr:uid="{00000000-0005-0000-0000-00004D620000}"/>
    <cellStyle name="Normal 53 2 2 2 2 7" xfId="32340" xr:uid="{00000000-0005-0000-0000-00004E620000}"/>
    <cellStyle name="Normal 53 2 2 2 2 8" xfId="17106" xr:uid="{00000000-0005-0000-0000-00004F620000}"/>
    <cellStyle name="Normal 53 2 2 2 3" xfId="2364" xr:uid="{00000000-0005-0000-0000-000050620000}"/>
    <cellStyle name="Normal 53 2 2 2 3 2" xfId="4054" xr:uid="{00000000-0005-0000-0000-000051620000}"/>
    <cellStyle name="Normal 53 2 2 2 3 2 2" xfId="14127" xr:uid="{00000000-0005-0000-0000-000052620000}"/>
    <cellStyle name="Normal 53 2 2 2 3 2 2 2" xfId="44458" xr:uid="{00000000-0005-0000-0000-000053620000}"/>
    <cellStyle name="Normal 53 2 2 2 3 2 2 3" xfId="29225" xr:uid="{00000000-0005-0000-0000-000054620000}"/>
    <cellStyle name="Normal 53 2 2 2 3 2 3" xfId="9107" xr:uid="{00000000-0005-0000-0000-000055620000}"/>
    <cellStyle name="Normal 53 2 2 2 3 2 3 2" xfId="39441" xr:uid="{00000000-0005-0000-0000-000056620000}"/>
    <cellStyle name="Normal 53 2 2 2 3 2 3 3" xfId="24208" xr:uid="{00000000-0005-0000-0000-000057620000}"/>
    <cellStyle name="Normal 53 2 2 2 3 2 4" xfId="34428" xr:uid="{00000000-0005-0000-0000-000058620000}"/>
    <cellStyle name="Normal 53 2 2 2 3 2 5" xfId="19195" xr:uid="{00000000-0005-0000-0000-000059620000}"/>
    <cellStyle name="Normal 53 2 2 2 3 3" xfId="5746" xr:uid="{00000000-0005-0000-0000-00005A620000}"/>
    <cellStyle name="Normal 53 2 2 2 3 3 2" xfId="15798" xr:uid="{00000000-0005-0000-0000-00005B620000}"/>
    <cellStyle name="Normal 53 2 2 2 3 3 2 2" xfId="46129" xr:uid="{00000000-0005-0000-0000-00005C620000}"/>
    <cellStyle name="Normal 53 2 2 2 3 3 2 3" xfId="30896" xr:uid="{00000000-0005-0000-0000-00005D620000}"/>
    <cellStyle name="Normal 53 2 2 2 3 3 3" xfId="10778" xr:uid="{00000000-0005-0000-0000-00005E620000}"/>
    <cellStyle name="Normal 53 2 2 2 3 3 3 2" xfId="41112" xr:uid="{00000000-0005-0000-0000-00005F620000}"/>
    <cellStyle name="Normal 53 2 2 2 3 3 3 3" xfId="25879" xr:uid="{00000000-0005-0000-0000-000060620000}"/>
    <cellStyle name="Normal 53 2 2 2 3 3 4" xfId="36099" xr:uid="{00000000-0005-0000-0000-000061620000}"/>
    <cellStyle name="Normal 53 2 2 2 3 3 5" xfId="20866" xr:uid="{00000000-0005-0000-0000-000062620000}"/>
    <cellStyle name="Normal 53 2 2 2 3 4" xfId="12456" xr:uid="{00000000-0005-0000-0000-000063620000}"/>
    <cellStyle name="Normal 53 2 2 2 3 4 2" xfId="42787" xr:uid="{00000000-0005-0000-0000-000064620000}"/>
    <cellStyle name="Normal 53 2 2 2 3 4 3" xfId="27554" xr:uid="{00000000-0005-0000-0000-000065620000}"/>
    <cellStyle name="Normal 53 2 2 2 3 5" xfId="7435" xr:uid="{00000000-0005-0000-0000-000066620000}"/>
    <cellStyle name="Normal 53 2 2 2 3 5 2" xfId="37770" xr:uid="{00000000-0005-0000-0000-000067620000}"/>
    <cellStyle name="Normal 53 2 2 2 3 5 3" xfId="22537" xr:uid="{00000000-0005-0000-0000-000068620000}"/>
    <cellStyle name="Normal 53 2 2 2 3 6" xfId="32758" xr:uid="{00000000-0005-0000-0000-000069620000}"/>
    <cellStyle name="Normal 53 2 2 2 3 7" xfId="17524" xr:uid="{00000000-0005-0000-0000-00006A620000}"/>
    <cellStyle name="Normal 53 2 2 2 4" xfId="3217" xr:uid="{00000000-0005-0000-0000-00006B620000}"/>
    <cellStyle name="Normal 53 2 2 2 4 2" xfId="13291" xr:uid="{00000000-0005-0000-0000-00006C620000}"/>
    <cellStyle name="Normal 53 2 2 2 4 2 2" xfId="43622" xr:uid="{00000000-0005-0000-0000-00006D620000}"/>
    <cellStyle name="Normal 53 2 2 2 4 2 3" xfId="28389" xr:uid="{00000000-0005-0000-0000-00006E620000}"/>
    <cellStyle name="Normal 53 2 2 2 4 3" xfId="8271" xr:uid="{00000000-0005-0000-0000-00006F620000}"/>
    <cellStyle name="Normal 53 2 2 2 4 3 2" xfId="38605" xr:uid="{00000000-0005-0000-0000-000070620000}"/>
    <cellStyle name="Normal 53 2 2 2 4 3 3" xfId="23372" xr:uid="{00000000-0005-0000-0000-000071620000}"/>
    <cellStyle name="Normal 53 2 2 2 4 4" xfId="33592" xr:uid="{00000000-0005-0000-0000-000072620000}"/>
    <cellStyle name="Normal 53 2 2 2 4 5" xfId="18359" xr:uid="{00000000-0005-0000-0000-000073620000}"/>
    <cellStyle name="Normal 53 2 2 2 5" xfId="4910" xr:uid="{00000000-0005-0000-0000-000074620000}"/>
    <cellStyle name="Normal 53 2 2 2 5 2" xfId="14962" xr:uid="{00000000-0005-0000-0000-000075620000}"/>
    <cellStyle name="Normal 53 2 2 2 5 2 2" xfId="45293" xr:uid="{00000000-0005-0000-0000-000076620000}"/>
    <cellStyle name="Normal 53 2 2 2 5 2 3" xfId="30060" xr:uid="{00000000-0005-0000-0000-000077620000}"/>
    <cellStyle name="Normal 53 2 2 2 5 3" xfId="9942" xr:uid="{00000000-0005-0000-0000-000078620000}"/>
    <cellStyle name="Normal 53 2 2 2 5 3 2" xfId="40276" xr:uid="{00000000-0005-0000-0000-000079620000}"/>
    <cellStyle name="Normal 53 2 2 2 5 3 3" xfId="25043" xr:uid="{00000000-0005-0000-0000-00007A620000}"/>
    <cellStyle name="Normal 53 2 2 2 5 4" xfId="35263" xr:uid="{00000000-0005-0000-0000-00007B620000}"/>
    <cellStyle name="Normal 53 2 2 2 5 5" xfId="20030" xr:uid="{00000000-0005-0000-0000-00007C620000}"/>
    <cellStyle name="Normal 53 2 2 2 6" xfId="11620" xr:uid="{00000000-0005-0000-0000-00007D620000}"/>
    <cellStyle name="Normal 53 2 2 2 6 2" xfId="41951" xr:uid="{00000000-0005-0000-0000-00007E620000}"/>
    <cellStyle name="Normal 53 2 2 2 6 3" xfId="26718" xr:uid="{00000000-0005-0000-0000-00007F620000}"/>
    <cellStyle name="Normal 53 2 2 2 7" xfId="6599" xr:uid="{00000000-0005-0000-0000-000080620000}"/>
    <cellStyle name="Normal 53 2 2 2 7 2" xfId="36934" xr:uid="{00000000-0005-0000-0000-000081620000}"/>
    <cellStyle name="Normal 53 2 2 2 7 3" xfId="21701" xr:uid="{00000000-0005-0000-0000-000082620000}"/>
    <cellStyle name="Normal 53 2 2 2 8" xfId="31922" xr:uid="{00000000-0005-0000-0000-000083620000}"/>
    <cellStyle name="Normal 53 2 2 2 9" xfId="16688" xr:uid="{00000000-0005-0000-0000-000084620000}"/>
    <cellStyle name="Normal 53 2 2 3" xfId="1735" xr:uid="{00000000-0005-0000-0000-000085620000}"/>
    <cellStyle name="Normal 53 2 2 3 2" xfId="2574" xr:uid="{00000000-0005-0000-0000-000086620000}"/>
    <cellStyle name="Normal 53 2 2 3 2 2" xfId="4264" xr:uid="{00000000-0005-0000-0000-000087620000}"/>
    <cellStyle name="Normal 53 2 2 3 2 2 2" xfId="14337" xr:uid="{00000000-0005-0000-0000-000088620000}"/>
    <cellStyle name="Normal 53 2 2 3 2 2 2 2" xfId="44668" xr:uid="{00000000-0005-0000-0000-000089620000}"/>
    <cellStyle name="Normal 53 2 2 3 2 2 2 3" xfId="29435" xr:uid="{00000000-0005-0000-0000-00008A620000}"/>
    <cellStyle name="Normal 53 2 2 3 2 2 3" xfId="9317" xr:uid="{00000000-0005-0000-0000-00008B620000}"/>
    <cellStyle name="Normal 53 2 2 3 2 2 3 2" xfId="39651" xr:uid="{00000000-0005-0000-0000-00008C620000}"/>
    <cellStyle name="Normal 53 2 2 3 2 2 3 3" xfId="24418" xr:uid="{00000000-0005-0000-0000-00008D620000}"/>
    <cellStyle name="Normal 53 2 2 3 2 2 4" xfId="34638" xr:uid="{00000000-0005-0000-0000-00008E620000}"/>
    <cellStyle name="Normal 53 2 2 3 2 2 5" xfId="19405" xr:uid="{00000000-0005-0000-0000-00008F620000}"/>
    <cellStyle name="Normal 53 2 2 3 2 3" xfId="5956" xr:uid="{00000000-0005-0000-0000-000090620000}"/>
    <cellStyle name="Normal 53 2 2 3 2 3 2" xfId="16008" xr:uid="{00000000-0005-0000-0000-000091620000}"/>
    <cellStyle name="Normal 53 2 2 3 2 3 2 2" xfId="46339" xr:uid="{00000000-0005-0000-0000-000092620000}"/>
    <cellStyle name="Normal 53 2 2 3 2 3 2 3" xfId="31106" xr:uid="{00000000-0005-0000-0000-000093620000}"/>
    <cellStyle name="Normal 53 2 2 3 2 3 3" xfId="10988" xr:uid="{00000000-0005-0000-0000-000094620000}"/>
    <cellStyle name="Normal 53 2 2 3 2 3 3 2" xfId="41322" xr:uid="{00000000-0005-0000-0000-000095620000}"/>
    <cellStyle name="Normal 53 2 2 3 2 3 3 3" xfId="26089" xr:uid="{00000000-0005-0000-0000-000096620000}"/>
    <cellStyle name="Normal 53 2 2 3 2 3 4" xfId="36309" xr:uid="{00000000-0005-0000-0000-000097620000}"/>
    <cellStyle name="Normal 53 2 2 3 2 3 5" xfId="21076" xr:uid="{00000000-0005-0000-0000-000098620000}"/>
    <cellStyle name="Normal 53 2 2 3 2 4" xfId="12666" xr:uid="{00000000-0005-0000-0000-000099620000}"/>
    <cellStyle name="Normal 53 2 2 3 2 4 2" xfId="42997" xr:uid="{00000000-0005-0000-0000-00009A620000}"/>
    <cellStyle name="Normal 53 2 2 3 2 4 3" xfId="27764" xr:uid="{00000000-0005-0000-0000-00009B620000}"/>
    <cellStyle name="Normal 53 2 2 3 2 5" xfId="7645" xr:uid="{00000000-0005-0000-0000-00009C620000}"/>
    <cellStyle name="Normal 53 2 2 3 2 5 2" xfId="37980" xr:uid="{00000000-0005-0000-0000-00009D620000}"/>
    <cellStyle name="Normal 53 2 2 3 2 5 3" xfId="22747" xr:uid="{00000000-0005-0000-0000-00009E620000}"/>
    <cellStyle name="Normal 53 2 2 3 2 6" xfId="32968" xr:uid="{00000000-0005-0000-0000-00009F620000}"/>
    <cellStyle name="Normal 53 2 2 3 2 7" xfId="17734" xr:uid="{00000000-0005-0000-0000-0000A0620000}"/>
    <cellStyle name="Normal 53 2 2 3 3" xfId="3427" xr:uid="{00000000-0005-0000-0000-0000A1620000}"/>
    <cellStyle name="Normal 53 2 2 3 3 2" xfId="13501" xr:uid="{00000000-0005-0000-0000-0000A2620000}"/>
    <cellStyle name="Normal 53 2 2 3 3 2 2" xfId="43832" xr:uid="{00000000-0005-0000-0000-0000A3620000}"/>
    <cellStyle name="Normal 53 2 2 3 3 2 3" xfId="28599" xr:uid="{00000000-0005-0000-0000-0000A4620000}"/>
    <cellStyle name="Normal 53 2 2 3 3 3" xfId="8481" xr:uid="{00000000-0005-0000-0000-0000A5620000}"/>
    <cellStyle name="Normal 53 2 2 3 3 3 2" xfId="38815" xr:uid="{00000000-0005-0000-0000-0000A6620000}"/>
    <cellStyle name="Normal 53 2 2 3 3 3 3" xfId="23582" xr:uid="{00000000-0005-0000-0000-0000A7620000}"/>
    <cellStyle name="Normal 53 2 2 3 3 4" xfId="33802" xr:uid="{00000000-0005-0000-0000-0000A8620000}"/>
    <cellStyle name="Normal 53 2 2 3 3 5" xfId="18569" xr:uid="{00000000-0005-0000-0000-0000A9620000}"/>
    <cellStyle name="Normal 53 2 2 3 4" xfId="5120" xr:uid="{00000000-0005-0000-0000-0000AA620000}"/>
    <cellStyle name="Normal 53 2 2 3 4 2" xfId="15172" xr:uid="{00000000-0005-0000-0000-0000AB620000}"/>
    <cellStyle name="Normal 53 2 2 3 4 2 2" xfId="45503" xr:uid="{00000000-0005-0000-0000-0000AC620000}"/>
    <cellStyle name="Normal 53 2 2 3 4 2 3" xfId="30270" xr:uid="{00000000-0005-0000-0000-0000AD620000}"/>
    <cellStyle name="Normal 53 2 2 3 4 3" xfId="10152" xr:uid="{00000000-0005-0000-0000-0000AE620000}"/>
    <cellStyle name="Normal 53 2 2 3 4 3 2" xfId="40486" xr:uid="{00000000-0005-0000-0000-0000AF620000}"/>
    <cellStyle name="Normal 53 2 2 3 4 3 3" xfId="25253" xr:uid="{00000000-0005-0000-0000-0000B0620000}"/>
    <cellStyle name="Normal 53 2 2 3 4 4" xfId="35473" xr:uid="{00000000-0005-0000-0000-0000B1620000}"/>
    <cellStyle name="Normal 53 2 2 3 4 5" xfId="20240" xr:uid="{00000000-0005-0000-0000-0000B2620000}"/>
    <cellStyle name="Normal 53 2 2 3 5" xfId="11830" xr:uid="{00000000-0005-0000-0000-0000B3620000}"/>
    <cellStyle name="Normal 53 2 2 3 5 2" xfId="42161" xr:uid="{00000000-0005-0000-0000-0000B4620000}"/>
    <cellStyle name="Normal 53 2 2 3 5 3" xfId="26928" xr:uid="{00000000-0005-0000-0000-0000B5620000}"/>
    <cellStyle name="Normal 53 2 2 3 6" xfId="6809" xr:uid="{00000000-0005-0000-0000-0000B6620000}"/>
    <cellStyle name="Normal 53 2 2 3 6 2" xfId="37144" xr:uid="{00000000-0005-0000-0000-0000B7620000}"/>
    <cellStyle name="Normal 53 2 2 3 6 3" xfId="21911" xr:uid="{00000000-0005-0000-0000-0000B8620000}"/>
    <cellStyle name="Normal 53 2 2 3 7" xfId="32132" xr:uid="{00000000-0005-0000-0000-0000B9620000}"/>
    <cellStyle name="Normal 53 2 2 3 8" xfId="16898" xr:uid="{00000000-0005-0000-0000-0000BA620000}"/>
    <cellStyle name="Normal 53 2 2 4" xfId="2156" xr:uid="{00000000-0005-0000-0000-0000BB620000}"/>
    <cellStyle name="Normal 53 2 2 4 2" xfId="3846" xr:uid="{00000000-0005-0000-0000-0000BC620000}"/>
    <cellStyle name="Normal 53 2 2 4 2 2" xfId="13919" xr:uid="{00000000-0005-0000-0000-0000BD620000}"/>
    <cellStyle name="Normal 53 2 2 4 2 2 2" xfId="44250" xr:uid="{00000000-0005-0000-0000-0000BE620000}"/>
    <cellStyle name="Normal 53 2 2 4 2 2 3" xfId="29017" xr:uid="{00000000-0005-0000-0000-0000BF620000}"/>
    <cellStyle name="Normal 53 2 2 4 2 3" xfId="8899" xr:uid="{00000000-0005-0000-0000-0000C0620000}"/>
    <cellStyle name="Normal 53 2 2 4 2 3 2" xfId="39233" xr:uid="{00000000-0005-0000-0000-0000C1620000}"/>
    <cellStyle name="Normal 53 2 2 4 2 3 3" xfId="24000" xr:uid="{00000000-0005-0000-0000-0000C2620000}"/>
    <cellStyle name="Normal 53 2 2 4 2 4" xfId="34220" xr:uid="{00000000-0005-0000-0000-0000C3620000}"/>
    <cellStyle name="Normal 53 2 2 4 2 5" xfId="18987" xr:uid="{00000000-0005-0000-0000-0000C4620000}"/>
    <cellStyle name="Normal 53 2 2 4 3" xfId="5538" xr:uid="{00000000-0005-0000-0000-0000C5620000}"/>
    <cellStyle name="Normal 53 2 2 4 3 2" xfId="15590" xr:uid="{00000000-0005-0000-0000-0000C6620000}"/>
    <cellStyle name="Normal 53 2 2 4 3 2 2" xfId="45921" xr:uid="{00000000-0005-0000-0000-0000C7620000}"/>
    <cellStyle name="Normal 53 2 2 4 3 2 3" xfId="30688" xr:uid="{00000000-0005-0000-0000-0000C8620000}"/>
    <cellStyle name="Normal 53 2 2 4 3 3" xfId="10570" xr:uid="{00000000-0005-0000-0000-0000C9620000}"/>
    <cellStyle name="Normal 53 2 2 4 3 3 2" xfId="40904" xr:uid="{00000000-0005-0000-0000-0000CA620000}"/>
    <cellStyle name="Normal 53 2 2 4 3 3 3" xfId="25671" xr:uid="{00000000-0005-0000-0000-0000CB620000}"/>
    <cellStyle name="Normal 53 2 2 4 3 4" xfId="35891" xr:uid="{00000000-0005-0000-0000-0000CC620000}"/>
    <cellStyle name="Normal 53 2 2 4 3 5" xfId="20658" xr:uid="{00000000-0005-0000-0000-0000CD620000}"/>
    <cellStyle name="Normal 53 2 2 4 4" xfId="12248" xr:uid="{00000000-0005-0000-0000-0000CE620000}"/>
    <cellStyle name="Normal 53 2 2 4 4 2" xfId="42579" xr:uid="{00000000-0005-0000-0000-0000CF620000}"/>
    <cellStyle name="Normal 53 2 2 4 4 3" xfId="27346" xr:uid="{00000000-0005-0000-0000-0000D0620000}"/>
    <cellStyle name="Normal 53 2 2 4 5" xfId="7227" xr:uid="{00000000-0005-0000-0000-0000D1620000}"/>
    <cellStyle name="Normal 53 2 2 4 5 2" xfId="37562" xr:uid="{00000000-0005-0000-0000-0000D2620000}"/>
    <cellStyle name="Normal 53 2 2 4 5 3" xfId="22329" xr:uid="{00000000-0005-0000-0000-0000D3620000}"/>
    <cellStyle name="Normal 53 2 2 4 6" xfId="32550" xr:uid="{00000000-0005-0000-0000-0000D4620000}"/>
    <cellStyle name="Normal 53 2 2 4 7" xfId="17316" xr:uid="{00000000-0005-0000-0000-0000D5620000}"/>
    <cellStyle name="Normal 53 2 2 5" xfId="3009" xr:uid="{00000000-0005-0000-0000-0000D6620000}"/>
    <cellStyle name="Normal 53 2 2 5 2" xfId="13083" xr:uid="{00000000-0005-0000-0000-0000D7620000}"/>
    <cellStyle name="Normal 53 2 2 5 2 2" xfId="43414" xr:uid="{00000000-0005-0000-0000-0000D8620000}"/>
    <cellStyle name="Normal 53 2 2 5 2 3" xfId="28181" xr:uid="{00000000-0005-0000-0000-0000D9620000}"/>
    <cellStyle name="Normal 53 2 2 5 3" xfId="8063" xr:uid="{00000000-0005-0000-0000-0000DA620000}"/>
    <cellStyle name="Normal 53 2 2 5 3 2" xfId="38397" xr:uid="{00000000-0005-0000-0000-0000DB620000}"/>
    <cellStyle name="Normal 53 2 2 5 3 3" xfId="23164" xr:uid="{00000000-0005-0000-0000-0000DC620000}"/>
    <cellStyle name="Normal 53 2 2 5 4" xfId="33384" xr:uid="{00000000-0005-0000-0000-0000DD620000}"/>
    <cellStyle name="Normal 53 2 2 5 5" xfId="18151" xr:uid="{00000000-0005-0000-0000-0000DE620000}"/>
    <cellStyle name="Normal 53 2 2 6" xfId="4702" xr:uid="{00000000-0005-0000-0000-0000DF620000}"/>
    <cellStyle name="Normal 53 2 2 6 2" xfId="14754" xr:uid="{00000000-0005-0000-0000-0000E0620000}"/>
    <cellStyle name="Normal 53 2 2 6 2 2" xfId="45085" xr:uid="{00000000-0005-0000-0000-0000E1620000}"/>
    <cellStyle name="Normal 53 2 2 6 2 3" xfId="29852" xr:uid="{00000000-0005-0000-0000-0000E2620000}"/>
    <cellStyle name="Normal 53 2 2 6 3" xfId="9734" xr:uid="{00000000-0005-0000-0000-0000E3620000}"/>
    <cellStyle name="Normal 53 2 2 6 3 2" xfId="40068" xr:uid="{00000000-0005-0000-0000-0000E4620000}"/>
    <cellStyle name="Normal 53 2 2 6 3 3" xfId="24835" xr:uid="{00000000-0005-0000-0000-0000E5620000}"/>
    <cellStyle name="Normal 53 2 2 6 4" xfId="35055" xr:uid="{00000000-0005-0000-0000-0000E6620000}"/>
    <cellStyle name="Normal 53 2 2 6 5" xfId="19822" xr:uid="{00000000-0005-0000-0000-0000E7620000}"/>
    <cellStyle name="Normal 53 2 2 7" xfId="11412" xr:uid="{00000000-0005-0000-0000-0000E8620000}"/>
    <cellStyle name="Normal 53 2 2 7 2" xfId="41743" xr:uid="{00000000-0005-0000-0000-0000E9620000}"/>
    <cellStyle name="Normal 53 2 2 7 3" xfId="26510" xr:uid="{00000000-0005-0000-0000-0000EA620000}"/>
    <cellStyle name="Normal 53 2 2 8" xfId="6391" xr:uid="{00000000-0005-0000-0000-0000EB620000}"/>
    <cellStyle name="Normal 53 2 2 8 2" xfId="36726" xr:uid="{00000000-0005-0000-0000-0000EC620000}"/>
    <cellStyle name="Normal 53 2 2 8 3" xfId="21493" xr:uid="{00000000-0005-0000-0000-0000ED620000}"/>
    <cellStyle name="Normal 53 2 2 9" xfId="31714" xr:uid="{00000000-0005-0000-0000-0000EE620000}"/>
    <cellStyle name="Normal 53 2 3" xfId="1418" xr:uid="{00000000-0005-0000-0000-0000EF620000}"/>
    <cellStyle name="Normal 53 2 3 2" xfId="1839" xr:uid="{00000000-0005-0000-0000-0000F0620000}"/>
    <cellStyle name="Normal 53 2 3 2 2" xfId="2678" xr:uid="{00000000-0005-0000-0000-0000F1620000}"/>
    <cellStyle name="Normal 53 2 3 2 2 2" xfId="4368" xr:uid="{00000000-0005-0000-0000-0000F2620000}"/>
    <cellStyle name="Normal 53 2 3 2 2 2 2" xfId="14441" xr:uid="{00000000-0005-0000-0000-0000F3620000}"/>
    <cellStyle name="Normal 53 2 3 2 2 2 2 2" xfId="44772" xr:uid="{00000000-0005-0000-0000-0000F4620000}"/>
    <cellStyle name="Normal 53 2 3 2 2 2 2 3" xfId="29539" xr:uid="{00000000-0005-0000-0000-0000F5620000}"/>
    <cellStyle name="Normal 53 2 3 2 2 2 3" xfId="9421" xr:uid="{00000000-0005-0000-0000-0000F6620000}"/>
    <cellStyle name="Normal 53 2 3 2 2 2 3 2" xfId="39755" xr:uid="{00000000-0005-0000-0000-0000F7620000}"/>
    <cellStyle name="Normal 53 2 3 2 2 2 3 3" xfId="24522" xr:uid="{00000000-0005-0000-0000-0000F8620000}"/>
    <cellStyle name="Normal 53 2 3 2 2 2 4" xfId="34742" xr:uid="{00000000-0005-0000-0000-0000F9620000}"/>
    <cellStyle name="Normal 53 2 3 2 2 2 5" xfId="19509" xr:uid="{00000000-0005-0000-0000-0000FA620000}"/>
    <cellStyle name="Normal 53 2 3 2 2 3" xfId="6060" xr:uid="{00000000-0005-0000-0000-0000FB620000}"/>
    <cellStyle name="Normal 53 2 3 2 2 3 2" xfId="16112" xr:uid="{00000000-0005-0000-0000-0000FC620000}"/>
    <cellStyle name="Normal 53 2 3 2 2 3 2 2" xfId="46443" xr:uid="{00000000-0005-0000-0000-0000FD620000}"/>
    <cellStyle name="Normal 53 2 3 2 2 3 2 3" xfId="31210" xr:uid="{00000000-0005-0000-0000-0000FE620000}"/>
    <cellStyle name="Normal 53 2 3 2 2 3 3" xfId="11092" xr:uid="{00000000-0005-0000-0000-0000FF620000}"/>
    <cellStyle name="Normal 53 2 3 2 2 3 3 2" xfId="41426" xr:uid="{00000000-0005-0000-0000-000000630000}"/>
    <cellStyle name="Normal 53 2 3 2 2 3 3 3" xfId="26193" xr:uid="{00000000-0005-0000-0000-000001630000}"/>
    <cellStyle name="Normal 53 2 3 2 2 3 4" xfId="36413" xr:uid="{00000000-0005-0000-0000-000002630000}"/>
    <cellStyle name="Normal 53 2 3 2 2 3 5" xfId="21180" xr:uid="{00000000-0005-0000-0000-000003630000}"/>
    <cellStyle name="Normal 53 2 3 2 2 4" xfId="12770" xr:uid="{00000000-0005-0000-0000-000004630000}"/>
    <cellStyle name="Normal 53 2 3 2 2 4 2" xfId="43101" xr:uid="{00000000-0005-0000-0000-000005630000}"/>
    <cellStyle name="Normal 53 2 3 2 2 4 3" xfId="27868" xr:uid="{00000000-0005-0000-0000-000006630000}"/>
    <cellStyle name="Normal 53 2 3 2 2 5" xfId="7749" xr:uid="{00000000-0005-0000-0000-000007630000}"/>
    <cellStyle name="Normal 53 2 3 2 2 5 2" xfId="38084" xr:uid="{00000000-0005-0000-0000-000008630000}"/>
    <cellStyle name="Normal 53 2 3 2 2 5 3" xfId="22851" xr:uid="{00000000-0005-0000-0000-000009630000}"/>
    <cellStyle name="Normal 53 2 3 2 2 6" xfId="33072" xr:uid="{00000000-0005-0000-0000-00000A630000}"/>
    <cellStyle name="Normal 53 2 3 2 2 7" xfId="17838" xr:uid="{00000000-0005-0000-0000-00000B630000}"/>
    <cellStyle name="Normal 53 2 3 2 3" xfId="3531" xr:uid="{00000000-0005-0000-0000-00000C630000}"/>
    <cellStyle name="Normal 53 2 3 2 3 2" xfId="13605" xr:uid="{00000000-0005-0000-0000-00000D630000}"/>
    <cellStyle name="Normal 53 2 3 2 3 2 2" xfId="43936" xr:uid="{00000000-0005-0000-0000-00000E630000}"/>
    <cellStyle name="Normal 53 2 3 2 3 2 3" xfId="28703" xr:uid="{00000000-0005-0000-0000-00000F630000}"/>
    <cellStyle name="Normal 53 2 3 2 3 3" xfId="8585" xr:uid="{00000000-0005-0000-0000-000010630000}"/>
    <cellStyle name="Normal 53 2 3 2 3 3 2" xfId="38919" xr:uid="{00000000-0005-0000-0000-000011630000}"/>
    <cellStyle name="Normal 53 2 3 2 3 3 3" xfId="23686" xr:uid="{00000000-0005-0000-0000-000012630000}"/>
    <cellStyle name="Normal 53 2 3 2 3 4" xfId="33906" xr:uid="{00000000-0005-0000-0000-000013630000}"/>
    <cellStyle name="Normal 53 2 3 2 3 5" xfId="18673" xr:uid="{00000000-0005-0000-0000-000014630000}"/>
    <cellStyle name="Normal 53 2 3 2 4" xfId="5224" xr:uid="{00000000-0005-0000-0000-000015630000}"/>
    <cellStyle name="Normal 53 2 3 2 4 2" xfId="15276" xr:uid="{00000000-0005-0000-0000-000016630000}"/>
    <cellStyle name="Normal 53 2 3 2 4 2 2" xfId="45607" xr:uid="{00000000-0005-0000-0000-000017630000}"/>
    <cellStyle name="Normal 53 2 3 2 4 2 3" xfId="30374" xr:uid="{00000000-0005-0000-0000-000018630000}"/>
    <cellStyle name="Normal 53 2 3 2 4 3" xfId="10256" xr:uid="{00000000-0005-0000-0000-000019630000}"/>
    <cellStyle name="Normal 53 2 3 2 4 3 2" xfId="40590" xr:uid="{00000000-0005-0000-0000-00001A630000}"/>
    <cellStyle name="Normal 53 2 3 2 4 3 3" xfId="25357" xr:uid="{00000000-0005-0000-0000-00001B630000}"/>
    <cellStyle name="Normal 53 2 3 2 4 4" xfId="35577" xr:uid="{00000000-0005-0000-0000-00001C630000}"/>
    <cellStyle name="Normal 53 2 3 2 4 5" xfId="20344" xr:uid="{00000000-0005-0000-0000-00001D630000}"/>
    <cellStyle name="Normal 53 2 3 2 5" xfId="11934" xr:uid="{00000000-0005-0000-0000-00001E630000}"/>
    <cellStyle name="Normal 53 2 3 2 5 2" xfId="42265" xr:uid="{00000000-0005-0000-0000-00001F630000}"/>
    <cellStyle name="Normal 53 2 3 2 5 3" xfId="27032" xr:uid="{00000000-0005-0000-0000-000020630000}"/>
    <cellStyle name="Normal 53 2 3 2 6" xfId="6913" xr:uid="{00000000-0005-0000-0000-000021630000}"/>
    <cellStyle name="Normal 53 2 3 2 6 2" xfId="37248" xr:uid="{00000000-0005-0000-0000-000022630000}"/>
    <cellStyle name="Normal 53 2 3 2 6 3" xfId="22015" xr:uid="{00000000-0005-0000-0000-000023630000}"/>
    <cellStyle name="Normal 53 2 3 2 7" xfId="32236" xr:uid="{00000000-0005-0000-0000-000024630000}"/>
    <cellStyle name="Normal 53 2 3 2 8" xfId="17002" xr:uid="{00000000-0005-0000-0000-000025630000}"/>
    <cellStyle name="Normal 53 2 3 3" xfId="2260" xr:uid="{00000000-0005-0000-0000-000026630000}"/>
    <cellStyle name="Normal 53 2 3 3 2" xfId="3950" xr:uid="{00000000-0005-0000-0000-000027630000}"/>
    <cellStyle name="Normal 53 2 3 3 2 2" xfId="14023" xr:uid="{00000000-0005-0000-0000-000028630000}"/>
    <cellStyle name="Normal 53 2 3 3 2 2 2" xfId="44354" xr:uid="{00000000-0005-0000-0000-000029630000}"/>
    <cellStyle name="Normal 53 2 3 3 2 2 3" xfId="29121" xr:uid="{00000000-0005-0000-0000-00002A630000}"/>
    <cellStyle name="Normal 53 2 3 3 2 3" xfId="9003" xr:uid="{00000000-0005-0000-0000-00002B630000}"/>
    <cellStyle name="Normal 53 2 3 3 2 3 2" xfId="39337" xr:uid="{00000000-0005-0000-0000-00002C630000}"/>
    <cellStyle name="Normal 53 2 3 3 2 3 3" xfId="24104" xr:uid="{00000000-0005-0000-0000-00002D630000}"/>
    <cellStyle name="Normal 53 2 3 3 2 4" xfId="34324" xr:uid="{00000000-0005-0000-0000-00002E630000}"/>
    <cellStyle name="Normal 53 2 3 3 2 5" xfId="19091" xr:uid="{00000000-0005-0000-0000-00002F630000}"/>
    <cellStyle name="Normal 53 2 3 3 3" xfId="5642" xr:uid="{00000000-0005-0000-0000-000030630000}"/>
    <cellStyle name="Normal 53 2 3 3 3 2" xfId="15694" xr:uid="{00000000-0005-0000-0000-000031630000}"/>
    <cellStyle name="Normal 53 2 3 3 3 2 2" xfId="46025" xr:uid="{00000000-0005-0000-0000-000032630000}"/>
    <cellStyle name="Normal 53 2 3 3 3 2 3" xfId="30792" xr:uid="{00000000-0005-0000-0000-000033630000}"/>
    <cellStyle name="Normal 53 2 3 3 3 3" xfId="10674" xr:uid="{00000000-0005-0000-0000-000034630000}"/>
    <cellStyle name="Normal 53 2 3 3 3 3 2" xfId="41008" xr:uid="{00000000-0005-0000-0000-000035630000}"/>
    <cellStyle name="Normal 53 2 3 3 3 3 3" xfId="25775" xr:uid="{00000000-0005-0000-0000-000036630000}"/>
    <cellStyle name="Normal 53 2 3 3 3 4" xfId="35995" xr:uid="{00000000-0005-0000-0000-000037630000}"/>
    <cellStyle name="Normal 53 2 3 3 3 5" xfId="20762" xr:uid="{00000000-0005-0000-0000-000038630000}"/>
    <cellStyle name="Normal 53 2 3 3 4" xfId="12352" xr:uid="{00000000-0005-0000-0000-000039630000}"/>
    <cellStyle name="Normal 53 2 3 3 4 2" xfId="42683" xr:uid="{00000000-0005-0000-0000-00003A630000}"/>
    <cellStyle name="Normal 53 2 3 3 4 3" xfId="27450" xr:uid="{00000000-0005-0000-0000-00003B630000}"/>
    <cellStyle name="Normal 53 2 3 3 5" xfId="7331" xr:uid="{00000000-0005-0000-0000-00003C630000}"/>
    <cellStyle name="Normal 53 2 3 3 5 2" xfId="37666" xr:uid="{00000000-0005-0000-0000-00003D630000}"/>
    <cellStyle name="Normal 53 2 3 3 5 3" xfId="22433" xr:uid="{00000000-0005-0000-0000-00003E630000}"/>
    <cellStyle name="Normal 53 2 3 3 6" xfId="32654" xr:uid="{00000000-0005-0000-0000-00003F630000}"/>
    <cellStyle name="Normal 53 2 3 3 7" xfId="17420" xr:uid="{00000000-0005-0000-0000-000040630000}"/>
    <cellStyle name="Normal 53 2 3 4" xfId="3113" xr:uid="{00000000-0005-0000-0000-000041630000}"/>
    <cellStyle name="Normal 53 2 3 4 2" xfId="13187" xr:uid="{00000000-0005-0000-0000-000042630000}"/>
    <cellStyle name="Normal 53 2 3 4 2 2" xfId="43518" xr:uid="{00000000-0005-0000-0000-000043630000}"/>
    <cellStyle name="Normal 53 2 3 4 2 3" xfId="28285" xr:uid="{00000000-0005-0000-0000-000044630000}"/>
    <cellStyle name="Normal 53 2 3 4 3" xfId="8167" xr:uid="{00000000-0005-0000-0000-000045630000}"/>
    <cellStyle name="Normal 53 2 3 4 3 2" xfId="38501" xr:uid="{00000000-0005-0000-0000-000046630000}"/>
    <cellStyle name="Normal 53 2 3 4 3 3" xfId="23268" xr:uid="{00000000-0005-0000-0000-000047630000}"/>
    <cellStyle name="Normal 53 2 3 4 4" xfId="33488" xr:uid="{00000000-0005-0000-0000-000048630000}"/>
    <cellStyle name="Normal 53 2 3 4 5" xfId="18255" xr:uid="{00000000-0005-0000-0000-000049630000}"/>
    <cellStyle name="Normal 53 2 3 5" xfId="4806" xr:uid="{00000000-0005-0000-0000-00004A630000}"/>
    <cellStyle name="Normal 53 2 3 5 2" xfId="14858" xr:uid="{00000000-0005-0000-0000-00004B630000}"/>
    <cellStyle name="Normal 53 2 3 5 2 2" xfId="45189" xr:uid="{00000000-0005-0000-0000-00004C630000}"/>
    <cellStyle name="Normal 53 2 3 5 2 3" xfId="29956" xr:uid="{00000000-0005-0000-0000-00004D630000}"/>
    <cellStyle name="Normal 53 2 3 5 3" xfId="9838" xr:uid="{00000000-0005-0000-0000-00004E630000}"/>
    <cellStyle name="Normal 53 2 3 5 3 2" xfId="40172" xr:uid="{00000000-0005-0000-0000-00004F630000}"/>
    <cellStyle name="Normal 53 2 3 5 3 3" xfId="24939" xr:uid="{00000000-0005-0000-0000-000050630000}"/>
    <cellStyle name="Normal 53 2 3 5 4" xfId="35159" xr:uid="{00000000-0005-0000-0000-000051630000}"/>
    <cellStyle name="Normal 53 2 3 5 5" xfId="19926" xr:uid="{00000000-0005-0000-0000-000052630000}"/>
    <cellStyle name="Normal 53 2 3 6" xfId="11516" xr:uid="{00000000-0005-0000-0000-000053630000}"/>
    <cellStyle name="Normal 53 2 3 6 2" xfId="41847" xr:uid="{00000000-0005-0000-0000-000054630000}"/>
    <cellStyle name="Normal 53 2 3 6 3" xfId="26614" xr:uid="{00000000-0005-0000-0000-000055630000}"/>
    <cellStyle name="Normal 53 2 3 7" xfId="6495" xr:uid="{00000000-0005-0000-0000-000056630000}"/>
    <cellStyle name="Normal 53 2 3 7 2" xfId="36830" xr:uid="{00000000-0005-0000-0000-000057630000}"/>
    <cellStyle name="Normal 53 2 3 7 3" xfId="21597" xr:uid="{00000000-0005-0000-0000-000058630000}"/>
    <cellStyle name="Normal 53 2 3 8" xfId="31818" xr:uid="{00000000-0005-0000-0000-000059630000}"/>
    <cellStyle name="Normal 53 2 3 9" xfId="16584" xr:uid="{00000000-0005-0000-0000-00005A630000}"/>
    <cellStyle name="Normal 53 2 4" xfId="1631" xr:uid="{00000000-0005-0000-0000-00005B630000}"/>
    <cellStyle name="Normal 53 2 4 2" xfId="2470" xr:uid="{00000000-0005-0000-0000-00005C630000}"/>
    <cellStyle name="Normal 53 2 4 2 2" xfId="4160" xr:uid="{00000000-0005-0000-0000-00005D630000}"/>
    <cellStyle name="Normal 53 2 4 2 2 2" xfId="14233" xr:uid="{00000000-0005-0000-0000-00005E630000}"/>
    <cellStyle name="Normal 53 2 4 2 2 2 2" xfId="44564" xr:uid="{00000000-0005-0000-0000-00005F630000}"/>
    <cellStyle name="Normal 53 2 4 2 2 2 3" xfId="29331" xr:uid="{00000000-0005-0000-0000-000060630000}"/>
    <cellStyle name="Normal 53 2 4 2 2 3" xfId="9213" xr:uid="{00000000-0005-0000-0000-000061630000}"/>
    <cellStyle name="Normal 53 2 4 2 2 3 2" xfId="39547" xr:uid="{00000000-0005-0000-0000-000062630000}"/>
    <cellStyle name="Normal 53 2 4 2 2 3 3" xfId="24314" xr:uid="{00000000-0005-0000-0000-000063630000}"/>
    <cellStyle name="Normal 53 2 4 2 2 4" xfId="34534" xr:uid="{00000000-0005-0000-0000-000064630000}"/>
    <cellStyle name="Normal 53 2 4 2 2 5" xfId="19301" xr:uid="{00000000-0005-0000-0000-000065630000}"/>
    <cellStyle name="Normal 53 2 4 2 3" xfId="5852" xr:uid="{00000000-0005-0000-0000-000066630000}"/>
    <cellStyle name="Normal 53 2 4 2 3 2" xfId="15904" xr:uid="{00000000-0005-0000-0000-000067630000}"/>
    <cellStyle name="Normal 53 2 4 2 3 2 2" xfId="46235" xr:uid="{00000000-0005-0000-0000-000068630000}"/>
    <cellStyle name="Normal 53 2 4 2 3 2 3" xfId="31002" xr:uid="{00000000-0005-0000-0000-000069630000}"/>
    <cellStyle name="Normal 53 2 4 2 3 3" xfId="10884" xr:uid="{00000000-0005-0000-0000-00006A630000}"/>
    <cellStyle name="Normal 53 2 4 2 3 3 2" xfId="41218" xr:uid="{00000000-0005-0000-0000-00006B630000}"/>
    <cellStyle name="Normal 53 2 4 2 3 3 3" xfId="25985" xr:uid="{00000000-0005-0000-0000-00006C630000}"/>
    <cellStyle name="Normal 53 2 4 2 3 4" xfId="36205" xr:uid="{00000000-0005-0000-0000-00006D630000}"/>
    <cellStyle name="Normal 53 2 4 2 3 5" xfId="20972" xr:uid="{00000000-0005-0000-0000-00006E630000}"/>
    <cellStyle name="Normal 53 2 4 2 4" xfId="12562" xr:uid="{00000000-0005-0000-0000-00006F630000}"/>
    <cellStyle name="Normal 53 2 4 2 4 2" xfId="42893" xr:uid="{00000000-0005-0000-0000-000070630000}"/>
    <cellStyle name="Normal 53 2 4 2 4 3" xfId="27660" xr:uid="{00000000-0005-0000-0000-000071630000}"/>
    <cellStyle name="Normal 53 2 4 2 5" xfId="7541" xr:uid="{00000000-0005-0000-0000-000072630000}"/>
    <cellStyle name="Normal 53 2 4 2 5 2" xfId="37876" xr:uid="{00000000-0005-0000-0000-000073630000}"/>
    <cellStyle name="Normal 53 2 4 2 5 3" xfId="22643" xr:uid="{00000000-0005-0000-0000-000074630000}"/>
    <cellStyle name="Normal 53 2 4 2 6" xfId="32864" xr:uid="{00000000-0005-0000-0000-000075630000}"/>
    <cellStyle name="Normal 53 2 4 2 7" xfId="17630" xr:uid="{00000000-0005-0000-0000-000076630000}"/>
    <cellStyle name="Normal 53 2 4 3" xfId="3323" xr:uid="{00000000-0005-0000-0000-000077630000}"/>
    <cellStyle name="Normal 53 2 4 3 2" xfId="13397" xr:uid="{00000000-0005-0000-0000-000078630000}"/>
    <cellStyle name="Normal 53 2 4 3 2 2" xfId="43728" xr:uid="{00000000-0005-0000-0000-000079630000}"/>
    <cellStyle name="Normal 53 2 4 3 2 3" xfId="28495" xr:uid="{00000000-0005-0000-0000-00007A630000}"/>
    <cellStyle name="Normal 53 2 4 3 3" xfId="8377" xr:uid="{00000000-0005-0000-0000-00007B630000}"/>
    <cellStyle name="Normal 53 2 4 3 3 2" xfId="38711" xr:uid="{00000000-0005-0000-0000-00007C630000}"/>
    <cellStyle name="Normal 53 2 4 3 3 3" xfId="23478" xr:uid="{00000000-0005-0000-0000-00007D630000}"/>
    <cellStyle name="Normal 53 2 4 3 4" xfId="33698" xr:uid="{00000000-0005-0000-0000-00007E630000}"/>
    <cellStyle name="Normal 53 2 4 3 5" xfId="18465" xr:uid="{00000000-0005-0000-0000-00007F630000}"/>
    <cellStyle name="Normal 53 2 4 4" xfId="5016" xr:uid="{00000000-0005-0000-0000-000080630000}"/>
    <cellStyle name="Normal 53 2 4 4 2" xfId="15068" xr:uid="{00000000-0005-0000-0000-000081630000}"/>
    <cellStyle name="Normal 53 2 4 4 2 2" xfId="45399" xr:uid="{00000000-0005-0000-0000-000082630000}"/>
    <cellStyle name="Normal 53 2 4 4 2 3" xfId="30166" xr:uid="{00000000-0005-0000-0000-000083630000}"/>
    <cellStyle name="Normal 53 2 4 4 3" xfId="10048" xr:uid="{00000000-0005-0000-0000-000084630000}"/>
    <cellStyle name="Normal 53 2 4 4 3 2" xfId="40382" xr:uid="{00000000-0005-0000-0000-000085630000}"/>
    <cellStyle name="Normal 53 2 4 4 3 3" xfId="25149" xr:uid="{00000000-0005-0000-0000-000086630000}"/>
    <cellStyle name="Normal 53 2 4 4 4" xfId="35369" xr:uid="{00000000-0005-0000-0000-000087630000}"/>
    <cellStyle name="Normal 53 2 4 4 5" xfId="20136" xr:uid="{00000000-0005-0000-0000-000088630000}"/>
    <cellStyle name="Normal 53 2 4 5" xfId="11726" xr:uid="{00000000-0005-0000-0000-000089630000}"/>
    <cellStyle name="Normal 53 2 4 5 2" xfId="42057" xr:uid="{00000000-0005-0000-0000-00008A630000}"/>
    <cellStyle name="Normal 53 2 4 5 3" xfId="26824" xr:uid="{00000000-0005-0000-0000-00008B630000}"/>
    <cellStyle name="Normal 53 2 4 6" xfId="6705" xr:uid="{00000000-0005-0000-0000-00008C630000}"/>
    <cellStyle name="Normal 53 2 4 6 2" xfId="37040" xr:uid="{00000000-0005-0000-0000-00008D630000}"/>
    <cellStyle name="Normal 53 2 4 6 3" xfId="21807" xr:uid="{00000000-0005-0000-0000-00008E630000}"/>
    <cellStyle name="Normal 53 2 4 7" xfId="32028" xr:uid="{00000000-0005-0000-0000-00008F630000}"/>
    <cellStyle name="Normal 53 2 4 8" xfId="16794" xr:uid="{00000000-0005-0000-0000-000090630000}"/>
    <cellStyle name="Normal 53 2 5" xfId="2052" xr:uid="{00000000-0005-0000-0000-000091630000}"/>
    <cellStyle name="Normal 53 2 5 2" xfId="3742" xr:uid="{00000000-0005-0000-0000-000092630000}"/>
    <cellStyle name="Normal 53 2 5 2 2" xfId="13815" xr:uid="{00000000-0005-0000-0000-000093630000}"/>
    <cellStyle name="Normal 53 2 5 2 2 2" xfId="44146" xr:uid="{00000000-0005-0000-0000-000094630000}"/>
    <cellStyle name="Normal 53 2 5 2 2 3" xfId="28913" xr:uid="{00000000-0005-0000-0000-000095630000}"/>
    <cellStyle name="Normal 53 2 5 2 3" xfId="8795" xr:uid="{00000000-0005-0000-0000-000096630000}"/>
    <cellStyle name="Normal 53 2 5 2 3 2" xfId="39129" xr:uid="{00000000-0005-0000-0000-000097630000}"/>
    <cellStyle name="Normal 53 2 5 2 3 3" xfId="23896" xr:uid="{00000000-0005-0000-0000-000098630000}"/>
    <cellStyle name="Normal 53 2 5 2 4" xfId="34116" xr:uid="{00000000-0005-0000-0000-000099630000}"/>
    <cellStyle name="Normal 53 2 5 2 5" xfId="18883" xr:uid="{00000000-0005-0000-0000-00009A630000}"/>
    <cellStyle name="Normal 53 2 5 3" xfId="5434" xr:uid="{00000000-0005-0000-0000-00009B630000}"/>
    <cellStyle name="Normal 53 2 5 3 2" xfId="15486" xr:uid="{00000000-0005-0000-0000-00009C630000}"/>
    <cellStyle name="Normal 53 2 5 3 2 2" xfId="45817" xr:uid="{00000000-0005-0000-0000-00009D630000}"/>
    <cellStyle name="Normal 53 2 5 3 2 3" xfId="30584" xr:uid="{00000000-0005-0000-0000-00009E630000}"/>
    <cellStyle name="Normal 53 2 5 3 3" xfId="10466" xr:uid="{00000000-0005-0000-0000-00009F630000}"/>
    <cellStyle name="Normal 53 2 5 3 3 2" xfId="40800" xr:uid="{00000000-0005-0000-0000-0000A0630000}"/>
    <cellStyle name="Normal 53 2 5 3 3 3" xfId="25567" xr:uid="{00000000-0005-0000-0000-0000A1630000}"/>
    <cellStyle name="Normal 53 2 5 3 4" xfId="35787" xr:uid="{00000000-0005-0000-0000-0000A2630000}"/>
    <cellStyle name="Normal 53 2 5 3 5" xfId="20554" xr:uid="{00000000-0005-0000-0000-0000A3630000}"/>
    <cellStyle name="Normal 53 2 5 4" xfId="12144" xr:uid="{00000000-0005-0000-0000-0000A4630000}"/>
    <cellStyle name="Normal 53 2 5 4 2" xfId="42475" xr:uid="{00000000-0005-0000-0000-0000A5630000}"/>
    <cellStyle name="Normal 53 2 5 4 3" xfId="27242" xr:uid="{00000000-0005-0000-0000-0000A6630000}"/>
    <cellStyle name="Normal 53 2 5 5" xfId="7123" xr:uid="{00000000-0005-0000-0000-0000A7630000}"/>
    <cellStyle name="Normal 53 2 5 5 2" xfId="37458" xr:uid="{00000000-0005-0000-0000-0000A8630000}"/>
    <cellStyle name="Normal 53 2 5 5 3" xfId="22225" xr:uid="{00000000-0005-0000-0000-0000A9630000}"/>
    <cellStyle name="Normal 53 2 5 6" xfId="32446" xr:uid="{00000000-0005-0000-0000-0000AA630000}"/>
    <cellStyle name="Normal 53 2 5 7" xfId="17212" xr:uid="{00000000-0005-0000-0000-0000AB630000}"/>
    <cellStyle name="Normal 53 2 6" xfId="2905" xr:uid="{00000000-0005-0000-0000-0000AC630000}"/>
    <cellStyle name="Normal 53 2 6 2" xfId="12979" xr:uid="{00000000-0005-0000-0000-0000AD630000}"/>
    <cellStyle name="Normal 53 2 6 2 2" xfId="43310" xr:uid="{00000000-0005-0000-0000-0000AE630000}"/>
    <cellStyle name="Normal 53 2 6 2 3" xfId="28077" xr:uid="{00000000-0005-0000-0000-0000AF630000}"/>
    <cellStyle name="Normal 53 2 6 3" xfId="7959" xr:uid="{00000000-0005-0000-0000-0000B0630000}"/>
    <cellStyle name="Normal 53 2 6 3 2" xfId="38293" xr:uid="{00000000-0005-0000-0000-0000B1630000}"/>
    <cellStyle name="Normal 53 2 6 3 3" xfId="23060" xr:uid="{00000000-0005-0000-0000-0000B2630000}"/>
    <cellStyle name="Normal 53 2 6 4" xfId="33280" xr:uid="{00000000-0005-0000-0000-0000B3630000}"/>
    <cellStyle name="Normal 53 2 6 5" xfId="18047" xr:uid="{00000000-0005-0000-0000-0000B4630000}"/>
    <cellStyle name="Normal 53 2 7" xfId="4598" xr:uid="{00000000-0005-0000-0000-0000B5630000}"/>
    <cellStyle name="Normal 53 2 7 2" xfId="14650" xr:uid="{00000000-0005-0000-0000-0000B6630000}"/>
    <cellStyle name="Normal 53 2 7 2 2" xfId="44981" xr:uid="{00000000-0005-0000-0000-0000B7630000}"/>
    <cellStyle name="Normal 53 2 7 2 3" xfId="29748" xr:uid="{00000000-0005-0000-0000-0000B8630000}"/>
    <cellStyle name="Normal 53 2 7 3" xfId="9630" xr:uid="{00000000-0005-0000-0000-0000B9630000}"/>
    <cellStyle name="Normal 53 2 7 3 2" xfId="39964" xr:uid="{00000000-0005-0000-0000-0000BA630000}"/>
    <cellStyle name="Normal 53 2 7 3 3" xfId="24731" xr:uid="{00000000-0005-0000-0000-0000BB630000}"/>
    <cellStyle name="Normal 53 2 7 4" xfId="34951" xr:uid="{00000000-0005-0000-0000-0000BC630000}"/>
    <cellStyle name="Normal 53 2 7 5" xfId="19718" xr:uid="{00000000-0005-0000-0000-0000BD630000}"/>
    <cellStyle name="Normal 53 2 8" xfId="11308" xr:uid="{00000000-0005-0000-0000-0000BE630000}"/>
    <cellStyle name="Normal 53 2 8 2" xfId="41639" xr:uid="{00000000-0005-0000-0000-0000BF630000}"/>
    <cellStyle name="Normal 53 2 8 3" xfId="26406" xr:uid="{00000000-0005-0000-0000-0000C0630000}"/>
    <cellStyle name="Normal 53 2 9" xfId="6287" xr:uid="{00000000-0005-0000-0000-0000C1630000}"/>
    <cellStyle name="Normal 53 2 9 2" xfId="36622" xr:uid="{00000000-0005-0000-0000-0000C2630000}"/>
    <cellStyle name="Normal 53 2 9 3" xfId="21389" xr:uid="{00000000-0005-0000-0000-0000C3630000}"/>
    <cellStyle name="Normal 53 3" xfId="1251" xr:uid="{00000000-0005-0000-0000-0000C4630000}"/>
    <cellStyle name="Normal 53 3 10" xfId="16428" xr:uid="{00000000-0005-0000-0000-0000C5630000}"/>
    <cellStyle name="Normal 53 3 2" xfId="1470" xr:uid="{00000000-0005-0000-0000-0000C6630000}"/>
    <cellStyle name="Normal 53 3 2 2" xfId="1891" xr:uid="{00000000-0005-0000-0000-0000C7630000}"/>
    <cellStyle name="Normal 53 3 2 2 2" xfId="2730" xr:uid="{00000000-0005-0000-0000-0000C8630000}"/>
    <cellStyle name="Normal 53 3 2 2 2 2" xfId="4420" xr:uid="{00000000-0005-0000-0000-0000C9630000}"/>
    <cellStyle name="Normal 53 3 2 2 2 2 2" xfId="14493" xr:uid="{00000000-0005-0000-0000-0000CA630000}"/>
    <cellStyle name="Normal 53 3 2 2 2 2 2 2" xfId="44824" xr:uid="{00000000-0005-0000-0000-0000CB630000}"/>
    <cellStyle name="Normal 53 3 2 2 2 2 2 3" xfId="29591" xr:uid="{00000000-0005-0000-0000-0000CC630000}"/>
    <cellStyle name="Normal 53 3 2 2 2 2 3" xfId="9473" xr:uid="{00000000-0005-0000-0000-0000CD630000}"/>
    <cellStyle name="Normal 53 3 2 2 2 2 3 2" xfId="39807" xr:uid="{00000000-0005-0000-0000-0000CE630000}"/>
    <cellStyle name="Normal 53 3 2 2 2 2 3 3" xfId="24574" xr:uid="{00000000-0005-0000-0000-0000CF630000}"/>
    <cellStyle name="Normal 53 3 2 2 2 2 4" xfId="34794" xr:uid="{00000000-0005-0000-0000-0000D0630000}"/>
    <cellStyle name="Normal 53 3 2 2 2 2 5" xfId="19561" xr:uid="{00000000-0005-0000-0000-0000D1630000}"/>
    <cellStyle name="Normal 53 3 2 2 2 3" xfId="6112" xr:uid="{00000000-0005-0000-0000-0000D2630000}"/>
    <cellStyle name="Normal 53 3 2 2 2 3 2" xfId="16164" xr:uid="{00000000-0005-0000-0000-0000D3630000}"/>
    <cellStyle name="Normal 53 3 2 2 2 3 2 2" xfId="46495" xr:uid="{00000000-0005-0000-0000-0000D4630000}"/>
    <cellStyle name="Normal 53 3 2 2 2 3 2 3" xfId="31262" xr:uid="{00000000-0005-0000-0000-0000D5630000}"/>
    <cellStyle name="Normal 53 3 2 2 2 3 3" xfId="11144" xr:uid="{00000000-0005-0000-0000-0000D6630000}"/>
    <cellStyle name="Normal 53 3 2 2 2 3 3 2" xfId="41478" xr:uid="{00000000-0005-0000-0000-0000D7630000}"/>
    <cellStyle name="Normal 53 3 2 2 2 3 3 3" xfId="26245" xr:uid="{00000000-0005-0000-0000-0000D8630000}"/>
    <cellStyle name="Normal 53 3 2 2 2 3 4" xfId="36465" xr:uid="{00000000-0005-0000-0000-0000D9630000}"/>
    <cellStyle name="Normal 53 3 2 2 2 3 5" xfId="21232" xr:uid="{00000000-0005-0000-0000-0000DA630000}"/>
    <cellStyle name="Normal 53 3 2 2 2 4" xfId="12822" xr:uid="{00000000-0005-0000-0000-0000DB630000}"/>
    <cellStyle name="Normal 53 3 2 2 2 4 2" xfId="43153" xr:uid="{00000000-0005-0000-0000-0000DC630000}"/>
    <cellStyle name="Normal 53 3 2 2 2 4 3" xfId="27920" xr:uid="{00000000-0005-0000-0000-0000DD630000}"/>
    <cellStyle name="Normal 53 3 2 2 2 5" xfId="7801" xr:uid="{00000000-0005-0000-0000-0000DE630000}"/>
    <cellStyle name="Normal 53 3 2 2 2 5 2" xfId="38136" xr:uid="{00000000-0005-0000-0000-0000DF630000}"/>
    <cellStyle name="Normal 53 3 2 2 2 5 3" xfId="22903" xr:uid="{00000000-0005-0000-0000-0000E0630000}"/>
    <cellStyle name="Normal 53 3 2 2 2 6" xfId="33124" xr:uid="{00000000-0005-0000-0000-0000E1630000}"/>
    <cellStyle name="Normal 53 3 2 2 2 7" xfId="17890" xr:uid="{00000000-0005-0000-0000-0000E2630000}"/>
    <cellStyle name="Normal 53 3 2 2 3" xfId="3583" xr:uid="{00000000-0005-0000-0000-0000E3630000}"/>
    <cellStyle name="Normal 53 3 2 2 3 2" xfId="13657" xr:uid="{00000000-0005-0000-0000-0000E4630000}"/>
    <cellStyle name="Normal 53 3 2 2 3 2 2" xfId="43988" xr:uid="{00000000-0005-0000-0000-0000E5630000}"/>
    <cellStyle name="Normal 53 3 2 2 3 2 3" xfId="28755" xr:uid="{00000000-0005-0000-0000-0000E6630000}"/>
    <cellStyle name="Normal 53 3 2 2 3 3" xfId="8637" xr:uid="{00000000-0005-0000-0000-0000E7630000}"/>
    <cellStyle name="Normal 53 3 2 2 3 3 2" xfId="38971" xr:uid="{00000000-0005-0000-0000-0000E8630000}"/>
    <cellStyle name="Normal 53 3 2 2 3 3 3" xfId="23738" xr:uid="{00000000-0005-0000-0000-0000E9630000}"/>
    <cellStyle name="Normal 53 3 2 2 3 4" xfId="33958" xr:uid="{00000000-0005-0000-0000-0000EA630000}"/>
    <cellStyle name="Normal 53 3 2 2 3 5" xfId="18725" xr:uid="{00000000-0005-0000-0000-0000EB630000}"/>
    <cellStyle name="Normal 53 3 2 2 4" xfId="5276" xr:uid="{00000000-0005-0000-0000-0000EC630000}"/>
    <cellStyle name="Normal 53 3 2 2 4 2" xfId="15328" xr:uid="{00000000-0005-0000-0000-0000ED630000}"/>
    <cellStyle name="Normal 53 3 2 2 4 2 2" xfId="45659" xr:uid="{00000000-0005-0000-0000-0000EE630000}"/>
    <cellStyle name="Normal 53 3 2 2 4 2 3" xfId="30426" xr:uid="{00000000-0005-0000-0000-0000EF630000}"/>
    <cellStyle name="Normal 53 3 2 2 4 3" xfId="10308" xr:uid="{00000000-0005-0000-0000-0000F0630000}"/>
    <cellStyle name="Normal 53 3 2 2 4 3 2" xfId="40642" xr:uid="{00000000-0005-0000-0000-0000F1630000}"/>
    <cellStyle name="Normal 53 3 2 2 4 3 3" xfId="25409" xr:uid="{00000000-0005-0000-0000-0000F2630000}"/>
    <cellStyle name="Normal 53 3 2 2 4 4" xfId="35629" xr:uid="{00000000-0005-0000-0000-0000F3630000}"/>
    <cellStyle name="Normal 53 3 2 2 4 5" xfId="20396" xr:uid="{00000000-0005-0000-0000-0000F4630000}"/>
    <cellStyle name="Normal 53 3 2 2 5" xfId="11986" xr:uid="{00000000-0005-0000-0000-0000F5630000}"/>
    <cellStyle name="Normal 53 3 2 2 5 2" xfId="42317" xr:uid="{00000000-0005-0000-0000-0000F6630000}"/>
    <cellStyle name="Normal 53 3 2 2 5 3" xfId="27084" xr:uid="{00000000-0005-0000-0000-0000F7630000}"/>
    <cellStyle name="Normal 53 3 2 2 6" xfId="6965" xr:uid="{00000000-0005-0000-0000-0000F8630000}"/>
    <cellStyle name="Normal 53 3 2 2 6 2" xfId="37300" xr:uid="{00000000-0005-0000-0000-0000F9630000}"/>
    <cellStyle name="Normal 53 3 2 2 6 3" xfId="22067" xr:uid="{00000000-0005-0000-0000-0000FA630000}"/>
    <cellStyle name="Normal 53 3 2 2 7" xfId="32288" xr:uid="{00000000-0005-0000-0000-0000FB630000}"/>
    <cellStyle name="Normal 53 3 2 2 8" xfId="17054" xr:uid="{00000000-0005-0000-0000-0000FC630000}"/>
    <cellStyle name="Normal 53 3 2 3" xfId="2312" xr:uid="{00000000-0005-0000-0000-0000FD630000}"/>
    <cellStyle name="Normal 53 3 2 3 2" xfId="4002" xr:uid="{00000000-0005-0000-0000-0000FE630000}"/>
    <cellStyle name="Normal 53 3 2 3 2 2" xfId="14075" xr:uid="{00000000-0005-0000-0000-0000FF630000}"/>
    <cellStyle name="Normal 53 3 2 3 2 2 2" xfId="44406" xr:uid="{00000000-0005-0000-0000-000000640000}"/>
    <cellStyle name="Normal 53 3 2 3 2 2 3" xfId="29173" xr:uid="{00000000-0005-0000-0000-000001640000}"/>
    <cellStyle name="Normal 53 3 2 3 2 3" xfId="9055" xr:uid="{00000000-0005-0000-0000-000002640000}"/>
    <cellStyle name="Normal 53 3 2 3 2 3 2" xfId="39389" xr:uid="{00000000-0005-0000-0000-000003640000}"/>
    <cellStyle name="Normal 53 3 2 3 2 3 3" xfId="24156" xr:uid="{00000000-0005-0000-0000-000004640000}"/>
    <cellStyle name="Normal 53 3 2 3 2 4" xfId="34376" xr:uid="{00000000-0005-0000-0000-000005640000}"/>
    <cellStyle name="Normal 53 3 2 3 2 5" xfId="19143" xr:uid="{00000000-0005-0000-0000-000006640000}"/>
    <cellStyle name="Normal 53 3 2 3 3" xfId="5694" xr:uid="{00000000-0005-0000-0000-000007640000}"/>
    <cellStyle name="Normal 53 3 2 3 3 2" xfId="15746" xr:uid="{00000000-0005-0000-0000-000008640000}"/>
    <cellStyle name="Normal 53 3 2 3 3 2 2" xfId="46077" xr:uid="{00000000-0005-0000-0000-000009640000}"/>
    <cellStyle name="Normal 53 3 2 3 3 2 3" xfId="30844" xr:uid="{00000000-0005-0000-0000-00000A640000}"/>
    <cellStyle name="Normal 53 3 2 3 3 3" xfId="10726" xr:uid="{00000000-0005-0000-0000-00000B640000}"/>
    <cellStyle name="Normal 53 3 2 3 3 3 2" xfId="41060" xr:uid="{00000000-0005-0000-0000-00000C640000}"/>
    <cellStyle name="Normal 53 3 2 3 3 3 3" xfId="25827" xr:uid="{00000000-0005-0000-0000-00000D640000}"/>
    <cellStyle name="Normal 53 3 2 3 3 4" xfId="36047" xr:uid="{00000000-0005-0000-0000-00000E640000}"/>
    <cellStyle name="Normal 53 3 2 3 3 5" xfId="20814" xr:uid="{00000000-0005-0000-0000-00000F640000}"/>
    <cellStyle name="Normal 53 3 2 3 4" xfId="12404" xr:uid="{00000000-0005-0000-0000-000010640000}"/>
    <cellStyle name="Normal 53 3 2 3 4 2" xfId="42735" xr:uid="{00000000-0005-0000-0000-000011640000}"/>
    <cellStyle name="Normal 53 3 2 3 4 3" xfId="27502" xr:uid="{00000000-0005-0000-0000-000012640000}"/>
    <cellStyle name="Normal 53 3 2 3 5" xfId="7383" xr:uid="{00000000-0005-0000-0000-000013640000}"/>
    <cellStyle name="Normal 53 3 2 3 5 2" xfId="37718" xr:uid="{00000000-0005-0000-0000-000014640000}"/>
    <cellStyle name="Normal 53 3 2 3 5 3" xfId="22485" xr:uid="{00000000-0005-0000-0000-000015640000}"/>
    <cellStyle name="Normal 53 3 2 3 6" xfId="32706" xr:uid="{00000000-0005-0000-0000-000016640000}"/>
    <cellStyle name="Normal 53 3 2 3 7" xfId="17472" xr:uid="{00000000-0005-0000-0000-000017640000}"/>
    <cellStyle name="Normal 53 3 2 4" xfId="3165" xr:uid="{00000000-0005-0000-0000-000018640000}"/>
    <cellStyle name="Normal 53 3 2 4 2" xfId="13239" xr:uid="{00000000-0005-0000-0000-000019640000}"/>
    <cellStyle name="Normal 53 3 2 4 2 2" xfId="43570" xr:uid="{00000000-0005-0000-0000-00001A640000}"/>
    <cellStyle name="Normal 53 3 2 4 2 3" xfId="28337" xr:uid="{00000000-0005-0000-0000-00001B640000}"/>
    <cellStyle name="Normal 53 3 2 4 3" xfId="8219" xr:uid="{00000000-0005-0000-0000-00001C640000}"/>
    <cellStyle name="Normal 53 3 2 4 3 2" xfId="38553" xr:uid="{00000000-0005-0000-0000-00001D640000}"/>
    <cellStyle name="Normal 53 3 2 4 3 3" xfId="23320" xr:uid="{00000000-0005-0000-0000-00001E640000}"/>
    <cellStyle name="Normal 53 3 2 4 4" xfId="33540" xr:uid="{00000000-0005-0000-0000-00001F640000}"/>
    <cellStyle name="Normal 53 3 2 4 5" xfId="18307" xr:uid="{00000000-0005-0000-0000-000020640000}"/>
    <cellStyle name="Normal 53 3 2 5" xfId="4858" xr:uid="{00000000-0005-0000-0000-000021640000}"/>
    <cellStyle name="Normal 53 3 2 5 2" xfId="14910" xr:uid="{00000000-0005-0000-0000-000022640000}"/>
    <cellStyle name="Normal 53 3 2 5 2 2" xfId="45241" xr:uid="{00000000-0005-0000-0000-000023640000}"/>
    <cellStyle name="Normal 53 3 2 5 2 3" xfId="30008" xr:uid="{00000000-0005-0000-0000-000024640000}"/>
    <cellStyle name="Normal 53 3 2 5 3" xfId="9890" xr:uid="{00000000-0005-0000-0000-000025640000}"/>
    <cellStyle name="Normal 53 3 2 5 3 2" xfId="40224" xr:uid="{00000000-0005-0000-0000-000026640000}"/>
    <cellStyle name="Normal 53 3 2 5 3 3" xfId="24991" xr:uid="{00000000-0005-0000-0000-000027640000}"/>
    <cellStyle name="Normal 53 3 2 5 4" xfId="35211" xr:uid="{00000000-0005-0000-0000-000028640000}"/>
    <cellStyle name="Normal 53 3 2 5 5" xfId="19978" xr:uid="{00000000-0005-0000-0000-000029640000}"/>
    <cellStyle name="Normal 53 3 2 6" xfId="11568" xr:uid="{00000000-0005-0000-0000-00002A640000}"/>
    <cellStyle name="Normal 53 3 2 6 2" xfId="41899" xr:uid="{00000000-0005-0000-0000-00002B640000}"/>
    <cellStyle name="Normal 53 3 2 6 3" xfId="26666" xr:uid="{00000000-0005-0000-0000-00002C640000}"/>
    <cellStyle name="Normal 53 3 2 7" xfId="6547" xr:uid="{00000000-0005-0000-0000-00002D640000}"/>
    <cellStyle name="Normal 53 3 2 7 2" xfId="36882" xr:uid="{00000000-0005-0000-0000-00002E640000}"/>
    <cellStyle name="Normal 53 3 2 7 3" xfId="21649" xr:uid="{00000000-0005-0000-0000-00002F640000}"/>
    <cellStyle name="Normal 53 3 2 8" xfId="31870" xr:uid="{00000000-0005-0000-0000-000030640000}"/>
    <cellStyle name="Normal 53 3 2 9" xfId="16636" xr:uid="{00000000-0005-0000-0000-000031640000}"/>
    <cellStyle name="Normal 53 3 3" xfId="1683" xr:uid="{00000000-0005-0000-0000-000032640000}"/>
    <cellStyle name="Normal 53 3 3 2" xfId="2522" xr:uid="{00000000-0005-0000-0000-000033640000}"/>
    <cellStyle name="Normal 53 3 3 2 2" xfId="4212" xr:uid="{00000000-0005-0000-0000-000034640000}"/>
    <cellStyle name="Normal 53 3 3 2 2 2" xfId="14285" xr:uid="{00000000-0005-0000-0000-000035640000}"/>
    <cellStyle name="Normal 53 3 3 2 2 2 2" xfId="44616" xr:uid="{00000000-0005-0000-0000-000036640000}"/>
    <cellStyle name="Normal 53 3 3 2 2 2 3" xfId="29383" xr:uid="{00000000-0005-0000-0000-000037640000}"/>
    <cellStyle name="Normal 53 3 3 2 2 3" xfId="9265" xr:uid="{00000000-0005-0000-0000-000038640000}"/>
    <cellStyle name="Normal 53 3 3 2 2 3 2" xfId="39599" xr:uid="{00000000-0005-0000-0000-000039640000}"/>
    <cellStyle name="Normal 53 3 3 2 2 3 3" xfId="24366" xr:uid="{00000000-0005-0000-0000-00003A640000}"/>
    <cellStyle name="Normal 53 3 3 2 2 4" xfId="34586" xr:uid="{00000000-0005-0000-0000-00003B640000}"/>
    <cellStyle name="Normal 53 3 3 2 2 5" xfId="19353" xr:uid="{00000000-0005-0000-0000-00003C640000}"/>
    <cellStyle name="Normal 53 3 3 2 3" xfId="5904" xr:uid="{00000000-0005-0000-0000-00003D640000}"/>
    <cellStyle name="Normal 53 3 3 2 3 2" xfId="15956" xr:uid="{00000000-0005-0000-0000-00003E640000}"/>
    <cellStyle name="Normal 53 3 3 2 3 2 2" xfId="46287" xr:uid="{00000000-0005-0000-0000-00003F640000}"/>
    <cellStyle name="Normal 53 3 3 2 3 2 3" xfId="31054" xr:uid="{00000000-0005-0000-0000-000040640000}"/>
    <cellStyle name="Normal 53 3 3 2 3 3" xfId="10936" xr:uid="{00000000-0005-0000-0000-000041640000}"/>
    <cellStyle name="Normal 53 3 3 2 3 3 2" xfId="41270" xr:uid="{00000000-0005-0000-0000-000042640000}"/>
    <cellStyle name="Normal 53 3 3 2 3 3 3" xfId="26037" xr:uid="{00000000-0005-0000-0000-000043640000}"/>
    <cellStyle name="Normal 53 3 3 2 3 4" xfId="36257" xr:uid="{00000000-0005-0000-0000-000044640000}"/>
    <cellStyle name="Normal 53 3 3 2 3 5" xfId="21024" xr:uid="{00000000-0005-0000-0000-000045640000}"/>
    <cellStyle name="Normal 53 3 3 2 4" xfId="12614" xr:uid="{00000000-0005-0000-0000-000046640000}"/>
    <cellStyle name="Normal 53 3 3 2 4 2" xfId="42945" xr:uid="{00000000-0005-0000-0000-000047640000}"/>
    <cellStyle name="Normal 53 3 3 2 4 3" xfId="27712" xr:uid="{00000000-0005-0000-0000-000048640000}"/>
    <cellStyle name="Normal 53 3 3 2 5" xfId="7593" xr:uid="{00000000-0005-0000-0000-000049640000}"/>
    <cellStyle name="Normal 53 3 3 2 5 2" xfId="37928" xr:uid="{00000000-0005-0000-0000-00004A640000}"/>
    <cellStyle name="Normal 53 3 3 2 5 3" xfId="22695" xr:uid="{00000000-0005-0000-0000-00004B640000}"/>
    <cellStyle name="Normal 53 3 3 2 6" xfId="32916" xr:uid="{00000000-0005-0000-0000-00004C640000}"/>
    <cellStyle name="Normal 53 3 3 2 7" xfId="17682" xr:uid="{00000000-0005-0000-0000-00004D640000}"/>
    <cellStyle name="Normal 53 3 3 3" xfId="3375" xr:uid="{00000000-0005-0000-0000-00004E640000}"/>
    <cellStyle name="Normal 53 3 3 3 2" xfId="13449" xr:uid="{00000000-0005-0000-0000-00004F640000}"/>
    <cellStyle name="Normal 53 3 3 3 2 2" xfId="43780" xr:uid="{00000000-0005-0000-0000-000050640000}"/>
    <cellStyle name="Normal 53 3 3 3 2 3" xfId="28547" xr:uid="{00000000-0005-0000-0000-000051640000}"/>
    <cellStyle name="Normal 53 3 3 3 3" xfId="8429" xr:uid="{00000000-0005-0000-0000-000052640000}"/>
    <cellStyle name="Normal 53 3 3 3 3 2" xfId="38763" xr:uid="{00000000-0005-0000-0000-000053640000}"/>
    <cellStyle name="Normal 53 3 3 3 3 3" xfId="23530" xr:uid="{00000000-0005-0000-0000-000054640000}"/>
    <cellStyle name="Normal 53 3 3 3 4" xfId="33750" xr:uid="{00000000-0005-0000-0000-000055640000}"/>
    <cellStyle name="Normal 53 3 3 3 5" xfId="18517" xr:uid="{00000000-0005-0000-0000-000056640000}"/>
    <cellStyle name="Normal 53 3 3 4" xfId="5068" xr:uid="{00000000-0005-0000-0000-000057640000}"/>
    <cellStyle name="Normal 53 3 3 4 2" xfId="15120" xr:uid="{00000000-0005-0000-0000-000058640000}"/>
    <cellStyle name="Normal 53 3 3 4 2 2" xfId="45451" xr:uid="{00000000-0005-0000-0000-000059640000}"/>
    <cellStyle name="Normal 53 3 3 4 2 3" xfId="30218" xr:uid="{00000000-0005-0000-0000-00005A640000}"/>
    <cellStyle name="Normal 53 3 3 4 3" xfId="10100" xr:uid="{00000000-0005-0000-0000-00005B640000}"/>
    <cellStyle name="Normal 53 3 3 4 3 2" xfId="40434" xr:uid="{00000000-0005-0000-0000-00005C640000}"/>
    <cellStyle name="Normal 53 3 3 4 3 3" xfId="25201" xr:uid="{00000000-0005-0000-0000-00005D640000}"/>
    <cellStyle name="Normal 53 3 3 4 4" xfId="35421" xr:uid="{00000000-0005-0000-0000-00005E640000}"/>
    <cellStyle name="Normal 53 3 3 4 5" xfId="20188" xr:uid="{00000000-0005-0000-0000-00005F640000}"/>
    <cellStyle name="Normal 53 3 3 5" xfId="11778" xr:uid="{00000000-0005-0000-0000-000060640000}"/>
    <cellStyle name="Normal 53 3 3 5 2" xfId="42109" xr:uid="{00000000-0005-0000-0000-000061640000}"/>
    <cellStyle name="Normal 53 3 3 5 3" xfId="26876" xr:uid="{00000000-0005-0000-0000-000062640000}"/>
    <cellStyle name="Normal 53 3 3 6" xfId="6757" xr:uid="{00000000-0005-0000-0000-000063640000}"/>
    <cellStyle name="Normal 53 3 3 6 2" xfId="37092" xr:uid="{00000000-0005-0000-0000-000064640000}"/>
    <cellStyle name="Normal 53 3 3 6 3" xfId="21859" xr:uid="{00000000-0005-0000-0000-000065640000}"/>
    <cellStyle name="Normal 53 3 3 7" xfId="32080" xr:uid="{00000000-0005-0000-0000-000066640000}"/>
    <cellStyle name="Normal 53 3 3 8" xfId="16846" xr:uid="{00000000-0005-0000-0000-000067640000}"/>
    <cellStyle name="Normal 53 3 4" xfId="2104" xr:uid="{00000000-0005-0000-0000-000068640000}"/>
    <cellStyle name="Normal 53 3 4 2" xfId="3794" xr:uid="{00000000-0005-0000-0000-000069640000}"/>
    <cellStyle name="Normal 53 3 4 2 2" xfId="13867" xr:uid="{00000000-0005-0000-0000-00006A640000}"/>
    <cellStyle name="Normal 53 3 4 2 2 2" xfId="44198" xr:uid="{00000000-0005-0000-0000-00006B640000}"/>
    <cellStyle name="Normal 53 3 4 2 2 3" xfId="28965" xr:uid="{00000000-0005-0000-0000-00006C640000}"/>
    <cellStyle name="Normal 53 3 4 2 3" xfId="8847" xr:uid="{00000000-0005-0000-0000-00006D640000}"/>
    <cellStyle name="Normal 53 3 4 2 3 2" xfId="39181" xr:uid="{00000000-0005-0000-0000-00006E640000}"/>
    <cellStyle name="Normal 53 3 4 2 3 3" xfId="23948" xr:uid="{00000000-0005-0000-0000-00006F640000}"/>
    <cellStyle name="Normal 53 3 4 2 4" xfId="34168" xr:uid="{00000000-0005-0000-0000-000070640000}"/>
    <cellStyle name="Normal 53 3 4 2 5" xfId="18935" xr:uid="{00000000-0005-0000-0000-000071640000}"/>
    <cellStyle name="Normal 53 3 4 3" xfId="5486" xr:uid="{00000000-0005-0000-0000-000072640000}"/>
    <cellStyle name="Normal 53 3 4 3 2" xfId="15538" xr:uid="{00000000-0005-0000-0000-000073640000}"/>
    <cellStyle name="Normal 53 3 4 3 2 2" xfId="45869" xr:uid="{00000000-0005-0000-0000-000074640000}"/>
    <cellStyle name="Normal 53 3 4 3 2 3" xfId="30636" xr:uid="{00000000-0005-0000-0000-000075640000}"/>
    <cellStyle name="Normal 53 3 4 3 3" xfId="10518" xr:uid="{00000000-0005-0000-0000-000076640000}"/>
    <cellStyle name="Normal 53 3 4 3 3 2" xfId="40852" xr:uid="{00000000-0005-0000-0000-000077640000}"/>
    <cellStyle name="Normal 53 3 4 3 3 3" xfId="25619" xr:uid="{00000000-0005-0000-0000-000078640000}"/>
    <cellStyle name="Normal 53 3 4 3 4" xfId="35839" xr:uid="{00000000-0005-0000-0000-000079640000}"/>
    <cellStyle name="Normal 53 3 4 3 5" xfId="20606" xr:uid="{00000000-0005-0000-0000-00007A640000}"/>
    <cellStyle name="Normal 53 3 4 4" xfId="12196" xr:uid="{00000000-0005-0000-0000-00007B640000}"/>
    <cellStyle name="Normal 53 3 4 4 2" xfId="42527" xr:uid="{00000000-0005-0000-0000-00007C640000}"/>
    <cellStyle name="Normal 53 3 4 4 3" xfId="27294" xr:uid="{00000000-0005-0000-0000-00007D640000}"/>
    <cellStyle name="Normal 53 3 4 5" xfId="7175" xr:uid="{00000000-0005-0000-0000-00007E640000}"/>
    <cellStyle name="Normal 53 3 4 5 2" xfId="37510" xr:uid="{00000000-0005-0000-0000-00007F640000}"/>
    <cellStyle name="Normal 53 3 4 5 3" xfId="22277" xr:uid="{00000000-0005-0000-0000-000080640000}"/>
    <cellStyle name="Normal 53 3 4 6" xfId="32498" xr:uid="{00000000-0005-0000-0000-000081640000}"/>
    <cellStyle name="Normal 53 3 4 7" xfId="17264" xr:uid="{00000000-0005-0000-0000-000082640000}"/>
    <cellStyle name="Normal 53 3 5" xfId="2957" xr:uid="{00000000-0005-0000-0000-000083640000}"/>
    <cellStyle name="Normal 53 3 5 2" xfId="13031" xr:uid="{00000000-0005-0000-0000-000084640000}"/>
    <cellStyle name="Normal 53 3 5 2 2" xfId="43362" xr:uid="{00000000-0005-0000-0000-000085640000}"/>
    <cellStyle name="Normal 53 3 5 2 3" xfId="28129" xr:uid="{00000000-0005-0000-0000-000086640000}"/>
    <cellStyle name="Normal 53 3 5 3" xfId="8011" xr:uid="{00000000-0005-0000-0000-000087640000}"/>
    <cellStyle name="Normal 53 3 5 3 2" xfId="38345" xr:uid="{00000000-0005-0000-0000-000088640000}"/>
    <cellStyle name="Normal 53 3 5 3 3" xfId="23112" xr:uid="{00000000-0005-0000-0000-000089640000}"/>
    <cellStyle name="Normal 53 3 5 4" xfId="33332" xr:uid="{00000000-0005-0000-0000-00008A640000}"/>
    <cellStyle name="Normal 53 3 5 5" xfId="18099" xr:uid="{00000000-0005-0000-0000-00008B640000}"/>
    <cellStyle name="Normal 53 3 6" xfId="4650" xr:uid="{00000000-0005-0000-0000-00008C640000}"/>
    <cellStyle name="Normal 53 3 6 2" xfId="14702" xr:uid="{00000000-0005-0000-0000-00008D640000}"/>
    <cellStyle name="Normal 53 3 6 2 2" xfId="45033" xr:uid="{00000000-0005-0000-0000-00008E640000}"/>
    <cellStyle name="Normal 53 3 6 2 3" xfId="29800" xr:uid="{00000000-0005-0000-0000-00008F640000}"/>
    <cellStyle name="Normal 53 3 6 3" xfId="9682" xr:uid="{00000000-0005-0000-0000-000090640000}"/>
    <cellStyle name="Normal 53 3 6 3 2" xfId="40016" xr:uid="{00000000-0005-0000-0000-000091640000}"/>
    <cellStyle name="Normal 53 3 6 3 3" xfId="24783" xr:uid="{00000000-0005-0000-0000-000092640000}"/>
    <cellStyle name="Normal 53 3 6 4" xfId="35003" xr:uid="{00000000-0005-0000-0000-000093640000}"/>
    <cellStyle name="Normal 53 3 6 5" xfId="19770" xr:uid="{00000000-0005-0000-0000-000094640000}"/>
    <cellStyle name="Normal 53 3 7" xfId="11360" xr:uid="{00000000-0005-0000-0000-000095640000}"/>
    <cellStyle name="Normal 53 3 7 2" xfId="41691" xr:uid="{00000000-0005-0000-0000-000096640000}"/>
    <cellStyle name="Normal 53 3 7 3" xfId="26458" xr:uid="{00000000-0005-0000-0000-000097640000}"/>
    <cellStyle name="Normal 53 3 8" xfId="6339" xr:uid="{00000000-0005-0000-0000-000098640000}"/>
    <cellStyle name="Normal 53 3 8 2" xfId="36674" xr:uid="{00000000-0005-0000-0000-000099640000}"/>
    <cellStyle name="Normal 53 3 8 3" xfId="21441" xr:uid="{00000000-0005-0000-0000-00009A640000}"/>
    <cellStyle name="Normal 53 3 9" xfId="31663" xr:uid="{00000000-0005-0000-0000-00009B640000}"/>
    <cellStyle name="Normal 53 4" xfId="1364" xr:uid="{00000000-0005-0000-0000-00009C640000}"/>
    <cellStyle name="Normal 53 4 2" xfId="1787" xr:uid="{00000000-0005-0000-0000-00009D640000}"/>
    <cellStyle name="Normal 53 4 2 2" xfId="2626" xr:uid="{00000000-0005-0000-0000-00009E640000}"/>
    <cellStyle name="Normal 53 4 2 2 2" xfId="4316" xr:uid="{00000000-0005-0000-0000-00009F640000}"/>
    <cellStyle name="Normal 53 4 2 2 2 2" xfId="14389" xr:uid="{00000000-0005-0000-0000-0000A0640000}"/>
    <cellStyle name="Normal 53 4 2 2 2 2 2" xfId="44720" xr:uid="{00000000-0005-0000-0000-0000A1640000}"/>
    <cellStyle name="Normal 53 4 2 2 2 2 3" xfId="29487" xr:uid="{00000000-0005-0000-0000-0000A2640000}"/>
    <cellStyle name="Normal 53 4 2 2 2 3" xfId="9369" xr:uid="{00000000-0005-0000-0000-0000A3640000}"/>
    <cellStyle name="Normal 53 4 2 2 2 3 2" xfId="39703" xr:uid="{00000000-0005-0000-0000-0000A4640000}"/>
    <cellStyle name="Normal 53 4 2 2 2 3 3" xfId="24470" xr:uid="{00000000-0005-0000-0000-0000A5640000}"/>
    <cellStyle name="Normal 53 4 2 2 2 4" xfId="34690" xr:uid="{00000000-0005-0000-0000-0000A6640000}"/>
    <cellStyle name="Normal 53 4 2 2 2 5" xfId="19457" xr:uid="{00000000-0005-0000-0000-0000A7640000}"/>
    <cellStyle name="Normal 53 4 2 2 3" xfId="6008" xr:uid="{00000000-0005-0000-0000-0000A8640000}"/>
    <cellStyle name="Normal 53 4 2 2 3 2" xfId="16060" xr:uid="{00000000-0005-0000-0000-0000A9640000}"/>
    <cellStyle name="Normal 53 4 2 2 3 2 2" xfId="46391" xr:uid="{00000000-0005-0000-0000-0000AA640000}"/>
    <cellStyle name="Normal 53 4 2 2 3 2 3" xfId="31158" xr:uid="{00000000-0005-0000-0000-0000AB640000}"/>
    <cellStyle name="Normal 53 4 2 2 3 3" xfId="11040" xr:uid="{00000000-0005-0000-0000-0000AC640000}"/>
    <cellStyle name="Normal 53 4 2 2 3 3 2" xfId="41374" xr:uid="{00000000-0005-0000-0000-0000AD640000}"/>
    <cellStyle name="Normal 53 4 2 2 3 3 3" xfId="26141" xr:uid="{00000000-0005-0000-0000-0000AE640000}"/>
    <cellStyle name="Normal 53 4 2 2 3 4" xfId="36361" xr:uid="{00000000-0005-0000-0000-0000AF640000}"/>
    <cellStyle name="Normal 53 4 2 2 3 5" xfId="21128" xr:uid="{00000000-0005-0000-0000-0000B0640000}"/>
    <cellStyle name="Normal 53 4 2 2 4" xfId="12718" xr:uid="{00000000-0005-0000-0000-0000B1640000}"/>
    <cellStyle name="Normal 53 4 2 2 4 2" xfId="43049" xr:uid="{00000000-0005-0000-0000-0000B2640000}"/>
    <cellStyle name="Normal 53 4 2 2 4 3" xfId="27816" xr:uid="{00000000-0005-0000-0000-0000B3640000}"/>
    <cellStyle name="Normal 53 4 2 2 5" xfId="7697" xr:uid="{00000000-0005-0000-0000-0000B4640000}"/>
    <cellStyle name="Normal 53 4 2 2 5 2" xfId="38032" xr:uid="{00000000-0005-0000-0000-0000B5640000}"/>
    <cellStyle name="Normal 53 4 2 2 5 3" xfId="22799" xr:uid="{00000000-0005-0000-0000-0000B6640000}"/>
    <cellStyle name="Normal 53 4 2 2 6" xfId="33020" xr:uid="{00000000-0005-0000-0000-0000B7640000}"/>
    <cellStyle name="Normal 53 4 2 2 7" xfId="17786" xr:uid="{00000000-0005-0000-0000-0000B8640000}"/>
    <cellStyle name="Normal 53 4 2 3" xfId="3479" xr:uid="{00000000-0005-0000-0000-0000B9640000}"/>
    <cellStyle name="Normal 53 4 2 3 2" xfId="13553" xr:uid="{00000000-0005-0000-0000-0000BA640000}"/>
    <cellStyle name="Normal 53 4 2 3 2 2" xfId="43884" xr:uid="{00000000-0005-0000-0000-0000BB640000}"/>
    <cellStyle name="Normal 53 4 2 3 2 3" xfId="28651" xr:uid="{00000000-0005-0000-0000-0000BC640000}"/>
    <cellStyle name="Normal 53 4 2 3 3" xfId="8533" xr:uid="{00000000-0005-0000-0000-0000BD640000}"/>
    <cellStyle name="Normal 53 4 2 3 3 2" xfId="38867" xr:uid="{00000000-0005-0000-0000-0000BE640000}"/>
    <cellStyle name="Normal 53 4 2 3 3 3" xfId="23634" xr:uid="{00000000-0005-0000-0000-0000BF640000}"/>
    <cellStyle name="Normal 53 4 2 3 4" xfId="33854" xr:uid="{00000000-0005-0000-0000-0000C0640000}"/>
    <cellStyle name="Normal 53 4 2 3 5" xfId="18621" xr:uid="{00000000-0005-0000-0000-0000C1640000}"/>
    <cellStyle name="Normal 53 4 2 4" xfId="5172" xr:uid="{00000000-0005-0000-0000-0000C2640000}"/>
    <cellStyle name="Normal 53 4 2 4 2" xfId="15224" xr:uid="{00000000-0005-0000-0000-0000C3640000}"/>
    <cellStyle name="Normal 53 4 2 4 2 2" xfId="45555" xr:uid="{00000000-0005-0000-0000-0000C4640000}"/>
    <cellStyle name="Normal 53 4 2 4 2 3" xfId="30322" xr:uid="{00000000-0005-0000-0000-0000C5640000}"/>
    <cellStyle name="Normal 53 4 2 4 3" xfId="10204" xr:uid="{00000000-0005-0000-0000-0000C6640000}"/>
    <cellStyle name="Normal 53 4 2 4 3 2" xfId="40538" xr:uid="{00000000-0005-0000-0000-0000C7640000}"/>
    <cellStyle name="Normal 53 4 2 4 3 3" xfId="25305" xr:uid="{00000000-0005-0000-0000-0000C8640000}"/>
    <cellStyle name="Normal 53 4 2 4 4" xfId="35525" xr:uid="{00000000-0005-0000-0000-0000C9640000}"/>
    <cellStyle name="Normal 53 4 2 4 5" xfId="20292" xr:uid="{00000000-0005-0000-0000-0000CA640000}"/>
    <cellStyle name="Normal 53 4 2 5" xfId="11882" xr:uid="{00000000-0005-0000-0000-0000CB640000}"/>
    <cellStyle name="Normal 53 4 2 5 2" xfId="42213" xr:uid="{00000000-0005-0000-0000-0000CC640000}"/>
    <cellStyle name="Normal 53 4 2 5 3" xfId="26980" xr:uid="{00000000-0005-0000-0000-0000CD640000}"/>
    <cellStyle name="Normal 53 4 2 6" xfId="6861" xr:uid="{00000000-0005-0000-0000-0000CE640000}"/>
    <cellStyle name="Normal 53 4 2 6 2" xfId="37196" xr:uid="{00000000-0005-0000-0000-0000CF640000}"/>
    <cellStyle name="Normal 53 4 2 6 3" xfId="21963" xr:uid="{00000000-0005-0000-0000-0000D0640000}"/>
    <cellStyle name="Normal 53 4 2 7" xfId="32184" xr:uid="{00000000-0005-0000-0000-0000D1640000}"/>
    <cellStyle name="Normal 53 4 2 8" xfId="16950" xr:uid="{00000000-0005-0000-0000-0000D2640000}"/>
    <cellStyle name="Normal 53 4 3" xfId="2208" xr:uid="{00000000-0005-0000-0000-0000D3640000}"/>
    <cellStyle name="Normal 53 4 3 2" xfId="3898" xr:uid="{00000000-0005-0000-0000-0000D4640000}"/>
    <cellStyle name="Normal 53 4 3 2 2" xfId="13971" xr:uid="{00000000-0005-0000-0000-0000D5640000}"/>
    <cellStyle name="Normal 53 4 3 2 2 2" xfId="44302" xr:uid="{00000000-0005-0000-0000-0000D6640000}"/>
    <cellStyle name="Normal 53 4 3 2 2 3" xfId="29069" xr:uid="{00000000-0005-0000-0000-0000D7640000}"/>
    <cellStyle name="Normal 53 4 3 2 3" xfId="8951" xr:uid="{00000000-0005-0000-0000-0000D8640000}"/>
    <cellStyle name="Normal 53 4 3 2 3 2" xfId="39285" xr:uid="{00000000-0005-0000-0000-0000D9640000}"/>
    <cellStyle name="Normal 53 4 3 2 3 3" xfId="24052" xr:uid="{00000000-0005-0000-0000-0000DA640000}"/>
    <cellStyle name="Normal 53 4 3 2 4" xfId="34272" xr:uid="{00000000-0005-0000-0000-0000DB640000}"/>
    <cellStyle name="Normal 53 4 3 2 5" xfId="19039" xr:uid="{00000000-0005-0000-0000-0000DC640000}"/>
    <cellStyle name="Normal 53 4 3 3" xfId="5590" xr:uid="{00000000-0005-0000-0000-0000DD640000}"/>
    <cellStyle name="Normal 53 4 3 3 2" xfId="15642" xr:uid="{00000000-0005-0000-0000-0000DE640000}"/>
    <cellStyle name="Normal 53 4 3 3 2 2" xfId="45973" xr:uid="{00000000-0005-0000-0000-0000DF640000}"/>
    <cellStyle name="Normal 53 4 3 3 2 3" xfId="30740" xr:uid="{00000000-0005-0000-0000-0000E0640000}"/>
    <cellStyle name="Normal 53 4 3 3 3" xfId="10622" xr:uid="{00000000-0005-0000-0000-0000E1640000}"/>
    <cellStyle name="Normal 53 4 3 3 3 2" xfId="40956" xr:uid="{00000000-0005-0000-0000-0000E2640000}"/>
    <cellStyle name="Normal 53 4 3 3 3 3" xfId="25723" xr:uid="{00000000-0005-0000-0000-0000E3640000}"/>
    <cellStyle name="Normal 53 4 3 3 4" xfId="35943" xr:uid="{00000000-0005-0000-0000-0000E4640000}"/>
    <cellStyle name="Normal 53 4 3 3 5" xfId="20710" xr:uid="{00000000-0005-0000-0000-0000E5640000}"/>
    <cellStyle name="Normal 53 4 3 4" xfId="12300" xr:uid="{00000000-0005-0000-0000-0000E6640000}"/>
    <cellStyle name="Normal 53 4 3 4 2" xfId="42631" xr:uid="{00000000-0005-0000-0000-0000E7640000}"/>
    <cellStyle name="Normal 53 4 3 4 3" xfId="27398" xr:uid="{00000000-0005-0000-0000-0000E8640000}"/>
    <cellStyle name="Normal 53 4 3 5" xfId="7279" xr:uid="{00000000-0005-0000-0000-0000E9640000}"/>
    <cellStyle name="Normal 53 4 3 5 2" xfId="37614" xr:uid="{00000000-0005-0000-0000-0000EA640000}"/>
    <cellStyle name="Normal 53 4 3 5 3" xfId="22381" xr:uid="{00000000-0005-0000-0000-0000EB640000}"/>
    <cellStyle name="Normal 53 4 3 6" xfId="32602" xr:uid="{00000000-0005-0000-0000-0000EC640000}"/>
    <cellStyle name="Normal 53 4 3 7" xfId="17368" xr:uid="{00000000-0005-0000-0000-0000ED640000}"/>
    <cellStyle name="Normal 53 4 4" xfId="3061" xr:uid="{00000000-0005-0000-0000-0000EE640000}"/>
    <cellStyle name="Normal 53 4 4 2" xfId="13135" xr:uid="{00000000-0005-0000-0000-0000EF640000}"/>
    <cellStyle name="Normal 53 4 4 2 2" xfId="43466" xr:uid="{00000000-0005-0000-0000-0000F0640000}"/>
    <cellStyle name="Normal 53 4 4 2 3" xfId="28233" xr:uid="{00000000-0005-0000-0000-0000F1640000}"/>
    <cellStyle name="Normal 53 4 4 3" xfId="8115" xr:uid="{00000000-0005-0000-0000-0000F2640000}"/>
    <cellStyle name="Normal 53 4 4 3 2" xfId="38449" xr:uid="{00000000-0005-0000-0000-0000F3640000}"/>
    <cellStyle name="Normal 53 4 4 3 3" xfId="23216" xr:uid="{00000000-0005-0000-0000-0000F4640000}"/>
    <cellStyle name="Normal 53 4 4 4" xfId="33436" xr:uid="{00000000-0005-0000-0000-0000F5640000}"/>
    <cellStyle name="Normal 53 4 4 5" xfId="18203" xr:uid="{00000000-0005-0000-0000-0000F6640000}"/>
    <cellStyle name="Normal 53 4 5" xfId="4754" xr:uid="{00000000-0005-0000-0000-0000F7640000}"/>
    <cellStyle name="Normal 53 4 5 2" xfId="14806" xr:uid="{00000000-0005-0000-0000-0000F8640000}"/>
    <cellStyle name="Normal 53 4 5 2 2" xfId="45137" xr:uid="{00000000-0005-0000-0000-0000F9640000}"/>
    <cellStyle name="Normal 53 4 5 2 3" xfId="29904" xr:uid="{00000000-0005-0000-0000-0000FA640000}"/>
    <cellStyle name="Normal 53 4 5 3" xfId="9786" xr:uid="{00000000-0005-0000-0000-0000FB640000}"/>
    <cellStyle name="Normal 53 4 5 3 2" xfId="40120" xr:uid="{00000000-0005-0000-0000-0000FC640000}"/>
    <cellStyle name="Normal 53 4 5 3 3" xfId="24887" xr:uid="{00000000-0005-0000-0000-0000FD640000}"/>
    <cellStyle name="Normal 53 4 5 4" xfId="35107" xr:uid="{00000000-0005-0000-0000-0000FE640000}"/>
    <cellStyle name="Normal 53 4 5 5" xfId="19874" xr:uid="{00000000-0005-0000-0000-0000FF640000}"/>
    <cellStyle name="Normal 53 4 6" xfId="11464" xr:uid="{00000000-0005-0000-0000-000000650000}"/>
    <cellStyle name="Normal 53 4 6 2" xfId="41795" xr:uid="{00000000-0005-0000-0000-000001650000}"/>
    <cellStyle name="Normal 53 4 6 3" xfId="26562" xr:uid="{00000000-0005-0000-0000-000002650000}"/>
    <cellStyle name="Normal 53 4 7" xfId="6443" xr:uid="{00000000-0005-0000-0000-000003650000}"/>
    <cellStyle name="Normal 53 4 7 2" xfId="36778" xr:uid="{00000000-0005-0000-0000-000004650000}"/>
    <cellStyle name="Normal 53 4 7 3" xfId="21545" xr:uid="{00000000-0005-0000-0000-000005650000}"/>
    <cellStyle name="Normal 53 4 8" xfId="31766" xr:uid="{00000000-0005-0000-0000-000006650000}"/>
    <cellStyle name="Normal 53 4 9" xfId="16532" xr:uid="{00000000-0005-0000-0000-000007650000}"/>
    <cellStyle name="Normal 53 5" xfId="1577" xr:uid="{00000000-0005-0000-0000-000008650000}"/>
    <cellStyle name="Normal 53 5 2" xfId="2418" xr:uid="{00000000-0005-0000-0000-000009650000}"/>
    <cellStyle name="Normal 53 5 2 2" xfId="4108" xr:uid="{00000000-0005-0000-0000-00000A650000}"/>
    <cellStyle name="Normal 53 5 2 2 2" xfId="14181" xr:uid="{00000000-0005-0000-0000-00000B650000}"/>
    <cellStyle name="Normal 53 5 2 2 2 2" xfId="44512" xr:uid="{00000000-0005-0000-0000-00000C650000}"/>
    <cellStyle name="Normal 53 5 2 2 2 3" xfId="29279" xr:uid="{00000000-0005-0000-0000-00000D650000}"/>
    <cellStyle name="Normal 53 5 2 2 3" xfId="9161" xr:uid="{00000000-0005-0000-0000-00000E650000}"/>
    <cellStyle name="Normal 53 5 2 2 3 2" xfId="39495" xr:uid="{00000000-0005-0000-0000-00000F650000}"/>
    <cellStyle name="Normal 53 5 2 2 3 3" xfId="24262" xr:uid="{00000000-0005-0000-0000-000010650000}"/>
    <cellStyle name="Normal 53 5 2 2 4" xfId="34482" xr:uid="{00000000-0005-0000-0000-000011650000}"/>
    <cellStyle name="Normal 53 5 2 2 5" xfId="19249" xr:uid="{00000000-0005-0000-0000-000012650000}"/>
    <cellStyle name="Normal 53 5 2 3" xfId="5800" xr:uid="{00000000-0005-0000-0000-000013650000}"/>
    <cellStyle name="Normal 53 5 2 3 2" xfId="15852" xr:uid="{00000000-0005-0000-0000-000014650000}"/>
    <cellStyle name="Normal 53 5 2 3 2 2" xfId="46183" xr:uid="{00000000-0005-0000-0000-000015650000}"/>
    <cellStyle name="Normal 53 5 2 3 2 3" xfId="30950" xr:uid="{00000000-0005-0000-0000-000016650000}"/>
    <cellStyle name="Normal 53 5 2 3 3" xfId="10832" xr:uid="{00000000-0005-0000-0000-000017650000}"/>
    <cellStyle name="Normal 53 5 2 3 3 2" xfId="41166" xr:uid="{00000000-0005-0000-0000-000018650000}"/>
    <cellStyle name="Normal 53 5 2 3 3 3" xfId="25933" xr:uid="{00000000-0005-0000-0000-000019650000}"/>
    <cellStyle name="Normal 53 5 2 3 4" xfId="36153" xr:uid="{00000000-0005-0000-0000-00001A650000}"/>
    <cellStyle name="Normal 53 5 2 3 5" xfId="20920" xr:uid="{00000000-0005-0000-0000-00001B650000}"/>
    <cellStyle name="Normal 53 5 2 4" xfId="12510" xr:uid="{00000000-0005-0000-0000-00001C650000}"/>
    <cellStyle name="Normal 53 5 2 4 2" xfId="42841" xr:uid="{00000000-0005-0000-0000-00001D650000}"/>
    <cellStyle name="Normal 53 5 2 4 3" xfId="27608" xr:uid="{00000000-0005-0000-0000-00001E650000}"/>
    <cellStyle name="Normal 53 5 2 5" xfId="7489" xr:uid="{00000000-0005-0000-0000-00001F650000}"/>
    <cellStyle name="Normal 53 5 2 5 2" xfId="37824" xr:uid="{00000000-0005-0000-0000-000020650000}"/>
    <cellStyle name="Normal 53 5 2 5 3" xfId="22591" xr:uid="{00000000-0005-0000-0000-000021650000}"/>
    <cellStyle name="Normal 53 5 2 6" xfId="32812" xr:uid="{00000000-0005-0000-0000-000022650000}"/>
    <cellStyle name="Normal 53 5 2 7" xfId="17578" xr:uid="{00000000-0005-0000-0000-000023650000}"/>
    <cellStyle name="Normal 53 5 3" xfId="3271" xr:uid="{00000000-0005-0000-0000-000024650000}"/>
    <cellStyle name="Normal 53 5 3 2" xfId="13345" xr:uid="{00000000-0005-0000-0000-000025650000}"/>
    <cellStyle name="Normal 53 5 3 2 2" xfId="43676" xr:uid="{00000000-0005-0000-0000-000026650000}"/>
    <cellStyle name="Normal 53 5 3 2 3" xfId="28443" xr:uid="{00000000-0005-0000-0000-000027650000}"/>
    <cellStyle name="Normal 53 5 3 3" xfId="8325" xr:uid="{00000000-0005-0000-0000-000028650000}"/>
    <cellStyle name="Normal 53 5 3 3 2" xfId="38659" xr:uid="{00000000-0005-0000-0000-000029650000}"/>
    <cellStyle name="Normal 53 5 3 3 3" xfId="23426" xr:uid="{00000000-0005-0000-0000-00002A650000}"/>
    <cellStyle name="Normal 53 5 3 4" xfId="33646" xr:uid="{00000000-0005-0000-0000-00002B650000}"/>
    <cellStyle name="Normal 53 5 3 5" xfId="18413" xr:uid="{00000000-0005-0000-0000-00002C650000}"/>
    <cellStyle name="Normal 53 5 4" xfId="4964" xr:uid="{00000000-0005-0000-0000-00002D650000}"/>
    <cellStyle name="Normal 53 5 4 2" xfId="15016" xr:uid="{00000000-0005-0000-0000-00002E650000}"/>
    <cellStyle name="Normal 53 5 4 2 2" xfId="45347" xr:uid="{00000000-0005-0000-0000-00002F650000}"/>
    <cellStyle name="Normal 53 5 4 2 3" xfId="30114" xr:uid="{00000000-0005-0000-0000-000030650000}"/>
    <cellStyle name="Normal 53 5 4 3" xfId="9996" xr:uid="{00000000-0005-0000-0000-000031650000}"/>
    <cellStyle name="Normal 53 5 4 3 2" xfId="40330" xr:uid="{00000000-0005-0000-0000-000032650000}"/>
    <cellStyle name="Normal 53 5 4 3 3" xfId="25097" xr:uid="{00000000-0005-0000-0000-000033650000}"/>
    <cellStyle name="Normal 53 5 4 4" xfId="35317" xr:uid="{00000000-0005-0000-0000-000034650000}"/>
    <cellStyle name="Normal 53 5 4 5" xfId="20084" xr:uid="{00000000-0005-0000-0000-000035650000}"/>
    <cellStyle name="Normal 53 5 5" xfId="11674" xr:uid="{00000000-0005-0000-0000-000036650000}"/>
    <cellStyle name="Normal 53 5 5 2" xfId="42005" xr:uid="{00000000-0005-0000-0000-000037650000}"/>
    <cellStyle name="Normal 53 5 5 3" xfId="26772" xr:uid="{00000000-0005-0000-0000-000038650000}"/>
    <cellStyle name="Normal 53 5 6" xfId="6653" xr:uid="{00000000-0005-0000-0000-000039650000}"/>
    <cellStyle name="Normal 53 5 6 2" xfId="36988" xr:uid="{00000000-0005-0000-0000-00003A650000}"/>
    <cellStyle name="Normal 53 5 6 3" xfId="21755" xr:uid="{00000000-0005-0000-0000-00003B650000}"/>
    <cellStyle name="Normal 53 5 7" xfId="31976" xr:uid="{00000000-0005-0000-0000-00003C650000}"/>
    <cellStyle name="Normal 53 5 8" xfId="16742" xr:uid="{00000000-0005-0000-0000-00003D650000}"/>
    <cellStyle name="Normal 53 6" xfId="1998" xr:uid="{00000000-0005-0000-0000-00003E650000}"/>
    <cellStyle name="Normal 53 6 2" xfId="3690" xr:uid="{00000000-0005-0000-0000-00003F650000}"/>
    <cellStyle name="Normal 53 6 2 2" xfId="13763" xr:uid="{00000000-0005-0000-0000-000040650000}"/>
    <cellStyle name="Normal 53 6 2 2 2" xfId="44094" xr:uid="{00000000-0005-0000-0000-000041650000}"/>
    <cellStyle name="Normal 53 6 2 2 3" xfId="28861" xr:uid="{00000000-0005-0000-0000-000042650000}"/>
    <cellStyle name="Normal 53 6 2 3" xfId="8743" xr:uid="{00000000-0005-0000-0000-000043650000}"/>
    <cellStyle name="Normal 53 6 2 3 2" xfId="39077" xr:uid="{00000000-0005-0000-0000-000044650000}"/>
    <cellStyle name="Normal 53 6 2 3 3" xfId="23844" xr:uid="{00000000-0005-0000-0000-000045650000}"/>
    <cellStyle name="Normal 53 6 2 4" xfId="34064" xr:uid="{00000000-0005-0000-0000-000046650000}"/>
    <cellStyle name="Normal 53 6 2 5" xfId="18831" xr:uid="{00000000-0005-0000-0000-000047650000}"/>
    <cellStyle name="Normal 53 6 3" xfId="5382" xr:uid="{00000000-0005-0000-0000-000048650000}"/>
    <cellStyle name="Normal 53 6 3 2" xfId="15434" xr:uid="{00000000-0005-0000-0000-000049650000}"/>
    <cellStyle name="Normal 53 6 3 2 2" xfId="45765" xr:uid="{00000000-0005-0000-0000-00004A650000}"/>
    <cellStyle name="Normal 53 6 3 2 3" xfId="30532" xr:uid="{00000000-0005-0000-0000-00004B650000}"/>
    <cellStyle name="Normal 53 6 3 3" xfId="10414" xr:uid="{00000000-0005-0000-0000-00004C650000}"/>
    <cellStyle name="Normal 53 6 3 3 2" xfId="40748" xr:uid="{00000000-0005-0000-0000-00004D650000}"/>
    <cellStyle name="Normal 53 6 3 3 3" xfId="25515" xr:uid="{00000000-0005-0000-0000-00004E650000}"/>
    <cellStyle name="Normal 53 6 3 4" xfId="35735" xr:uid="{00000000-0005-0000-0000-00004F650000}"/>
    <cellStyle name="Normal 53 6 3 5" xfId="20502" xr:uid="{00000000-0005-0000-0000-000050650000}"/>
    <cellStyle name="Normal 53 6 4" xfId="12092" xr:uid="{00000000-0005-0000-0000-000051650000}"/>
    <cellStyle name="Normal 53 6 4 2" xfId="42423" xr:uid="{00000000-0005-0000-0000-000052650000}"/>
    <cellStyle name="Normal 53 6 4 3" xfId="27190" xr:uid="{00000000-0005-0000-0000-000053650000}"/>
    <cellStyle name="Normal 53 6 5" xfId="7071" xr:uid="{00000000-0005-0000-0000-000054650000}"/>
    <cellStyle name="Normal 53 6 5 2" xfId="37406" xr:uid="{00000000-0005-0000-0000-000055650000}"/>
    <cellStyle name="Normal 53 6 5 3" xfId="22173" xr:uid="{00000000-0005-0000-0000-000056650000}"/>
    <cellStyle name="Normal 53 6 6" xfId="32394" xr:uid="{00000000-0005-0000-0000-000057650000}"/>
    <cellStyle name="Normal 53 6 7" xfId="17160" xr:uid="{00000000-0005-0000-0000-000058650000}"/>
    <cellStyle name="Normal 53 7" xfId="2849" xr:uid="{00000000-0005-0000-0000-000059650000}"/>
    <cellStyle name="Normal 53 7 2" xfId="12927" xr:uid="{00000000-0005-0000-0000-00005A650000}"/>
    <cellStyle name="Normal 53 7 2 2" xfId="43258" xr:uid="{00000000-0005-0000-0000-00005B650000}"/>
    <cellStyle name="Normal 53 7 2 3" xfId="28025" xr:uid="{00000000-0005-0000-0000-00005C650000}"/>
    <cellStyle name="Normal 53 7 3" xfId="7907" xr:uid="{00000000-0005-0000-0000-00005D650000}"/>
    <cellStyle name="Normal 53 7 3 2" xfId="38241" xr:uid="{00000000-0005-0000-0000-00005E650000}"/>
    <cellStyle name="Normal 53 7 3 3" xfId="23008" xr:uid="{00000000-0005-0000-0000-00005F650000}"/>
    <cellStyle name="Normal 53 7 4" xfId="33228" xr:uid="{00000000-0005-0000-0000-000060650000}"/>
    <cellStyle name="Normal 53 7 5" xfId="17995" xr:uid="{00000000-0005-0000-0000-000061650000}"/>
    <cellStyle name="Normal 53 8" xfId="4543" xr:uid="{00000000-0005-0000-0000-000062650000}"/>
    <cellStyle name="Normal 53 8 2" xfId="14598" xr:uid="{00000000-0005-0000-0000-000063650000}"/>
    <cellStyle name="Normal 53 8 2 2" xfId="44929" xr:uid="{00000000-0005-0000-0000-000064650000}"/>
    <cellStyle name="Normal 53 8 2 3" xfId="29696" xr:uid="{00000000-0005-0000-0000-000065650000}"/>
    <cellStyle name="Normal 53 8 3" xfId="9578" xr:uid="{00000000-0005-0000-0000-000066650000}"/>
    <cellStyle name="Normal 53 8 3 2" xfId="39912" xr:uid="{00000000-0005-0000-0000-000067650000}"/>
    <cellStyle name="Normal 53 8 3 3" xfId="24679" xr:uid="{00000000-0005-0000-0000-000068650000}"/>
    <cellStyle name="Normal 53 8 4" xfId="34899" xr:uid="{00000000-0005-0000-0000-000069650000}"/>
    <cellStyle name="Normal 53 8 5" xfId="19666" xr:uid="{00000000-0005-0000-0000-00006A650000}"/>
    <cellStyle name="Normal 53 9" xfId="11254" xr:uid="{00000000-0005-0000-0000-00006B650000}"/>
    <cellStyle name="Normal 53 9 2" xfId="41587" xr:uid="{00000000-0005-0000-0000-00006C650000}"/>
    <cellStyle name="Normal 53 9 3" xfId="26354" xr:uid="{00000000-0005-0000-0000-00006D650000}"/>
    <cellStyle name="Normal 54" xfId="874" xr:uid="{00000000-0005-0000-0000-00006E650000}"/>
    <cellStyle name="Normal 54 2" xfId="875" xr:uid="{00000000-0005-0000-0000-00006F650000}"/>
    <cellStyle name="Normal 55" xfId="876" xr:uid="{00000000-0005-0000-0000-000070650000}"/>
    <cellStyle name="Normal 55 10" xfId="6234" xr:uid="{00000000-0005-0000-0000-000071650000}"/>
    <cellStyle name="Normal 55 10 2" xfId="36571" xr:uid="{00000000-0005-0000-0000-000072650000}"/>
    <cellStyle name="Normal 55 10 3" xfId="21338" xr:uid="{00000000-0005-0000-0000-000073650000}"/>
    <cellStyle name="Normal 55 11" xfId="31562" xr:uid="{00000000-0005-0000-0000-000074650000}"/>
    <cellStyle name="Normal 55 12" xfId="16323" xr:uid="{00000000-0005-0000-0000-000075650000}"/>
    <cellStyle name="Normal 55 2" xfId="1198" xr:uid="{00000000-0005-0000-0000-000076650000}"/>
    <cellStyle name="Normal 55 2 10" xfId="31614" xr:uid="{00000000-0005-0000-0000-000077650000}"/>
    <cellStyle name="Normal 55 2 11" xfId="16377" xr:uid="{00000000-0005-0000-0000-000078650000}"/>
    <cellStyle name="Normal 55 2 2" xfId="1306" xr:uid="{00000000-0005-0000-0000-000079650000}"/>
    <cellStyle name="Normal 55 2 2 10" xfId="16481" xr:uid="{00000000-0005-0000-0000-00007A650000}"/>
    <cellStyle name="Normal 55 2 2 2" xfId="1523" xr:uid="{00000000-0005-0000-0000-00007B650000}"/>
    <cellStyle name="Normal 55 2 2 2 2" xfId="1944" xr:uid="{00000000-0005-0000-0000-00007C650000}"/>
    <cellStyle name="Normal 55 2 2 2 2 2" xfId="2783" xr:uid="{00000000-0005-0000-0000-00007D650000}"/>
    <cellStyle name="Normal 55 2 2 2 2 2 2" xfId="4473" xr:uid="{00000000-0005-0000-0000-00007E650000}"/>
    <cellStyle name="Normal 55 2 2 2 2 2 2 2" xfId="14546" xr:uid="{00000000-0005-0000-0000-00007F650000}"/>
    <cellStyle name="Normal 55 2 2 2 2 2 2 2 2" xfId="44877" xr:uid="{00000000-0005-0000-0000-000080650000}"/>
    <cellStyle name="Normal 55 2 2 2 2 2 2 2 3" xfId="29644" xr:uid="{00000000-0005-0000-0000-000081650000}"/>
    <cellStyle name="Normal 55 2 2 2 2 2 2 3" xfId="9526" xr:uid="{00000000-0005-0000-0000-000082650000}"/>
    <cellStyle name="Normal 55 2 2 2 2 2 2 3 2" xfId="39860" xr:uid="{00000000-0005-0000-0000-000083650000}"/>
    <cellStyle name="Normal 55 2 2 2 2 2 2 3 3" xfId="24627" xr:uid="{00000000-0005-0000-0000-000084650000}"/>
    <cellStyle name="Normal 55 2 2 2 2 2 2 4" xfId="34847" xr:uid="{00000000-0005-0000-0000-000085650000}"/>
    <cellStyle name="Normal 55 2 2 2 2 2 2 5" xfId="19614" xr:uid="{00000000-0005-0000-0000-000086650000}"/>
    <cellStyle name="Normal 55 2 2 2 2 2 3" xfId="6165" xr:uid="{00000000-0005-0000-0000-000087650000}"/>
    <cellStyle name="Normal 55 2 2 2 2 2 3 2" xfId="16217" xr:uid="{00000000-0005-0000-0000-000088650000}"/>
    <cellStyle name="Normal 55 2 2 2 2 2 3 2 2" xfId="46548" xr:uid="{00000000-0005-0000-0000-000089650000}"/>
    <cellStyle name="Normal 55 2 2 2 2 2 3 2 3" xfId="31315" xr:uid="{00000000-0005-0000-0000-00008A650000}"/>
    <cellStyle name="Normal 55 2 2 2 2 2 3 3" xfId="11197" xr:uid="{00000000-0005-0000-0000-00008B650000}"/>
    <cellStyle name="Normal 55 2 2 2 2 2 3 3 2" xfId="41531" xr:uid="{00000000-0005-0000-0000-00008C650000}"/>
    <cellStyle name="Normal 55 2 2 2 2 2 3 3 3" xfId="26298" xr:uid="{00000000-0005-0000-0000-00008D650000}"/>
    <cellStyle name="Normal 55 2 2 2 2 2 3 4" xfId="36518" xr:uid="{00000000-0005-0000-0000-00008E650000}"/>
    <cellStyle name="Normal 55 2 2 2 2 2 3 5" xfId="21285" xr:uid="{00000000-0005-0000-0000-00008F650000}"/>
    <cellStyle name="Normal 55 2 2 2 2 2 4" xfId="12875" xr:uid="{00000000-0005-0000-0000-000090650000}"/>
    <cellStyle name="Normal 55 2 2 2 2 2 4 2" xfId="43206" xr:uid="{00000000-0005-0000-0000-000091650000}"/>
    <cellStyle name="Normal 55 2 2 2 2 2 4 3" xfId="27973" xr:uid="{00000000-0005-0000-0000-000092650000}"/>
    <cellStyle name="Normal 55 2 2 2 2 2 5" xfId="7854" xr:uid="{00000000-0005-0000-0000-000093650000}"/>
    <cellStyle name="Normal 55 2 2 2 2 2 5 2" xfId="38189" xr:uid="{00000000-0005-0000-0000-000094650000}"/>
    <cellStyle name="Normal 55 2 2 2 2 2 5 3" xfId="22956" xr:uid="{00000000-0005-0000-0000-000095650000}"/>
    <cellStyle name="Normal 55 2 2 2 2 2 6" xfId="33177" xr:uid="{00000000-0005-0000-0000-000096650000}"/>
    <cellStyle name="Normal 55 2 2 2 2 2 7" xfId="17943" xr:uid="{00000000-0005-0000-0000-000097650000}"/>
    <cellStyle name="Normal 55 2 2 2 2 3" xfId="3636" xr:uid="{00000000-0005-0000-0000-000098650000}"/>
    <cellStyle name="Normal 55 2 2 2 2 3 2" xfId="13710" xr:uid="{00000000-0005-0000-0000-000099650000}"/>
    <cellStyle name="Normal 55 2 2 2 2 3 2 2" xfId="44041" xr:uid="{00000000-0005-0000-0000-00009A650000}"/>
    <cellStyle name="Normal 55 2 2 2 2 3 2 3" xfId="28808" xr:uid="{00000000-0005-0000-0000-00009B650000}"/>
    <cellStyle name="Normal 55 2 2 2 2 3 3" xfId="8690" xr:uid="{00000000-0005-0000-0000-00009C650000}"/>
    <cellStyle name="Normal 55 2 2 2 2 3 3 2" xfId="39024" xr:uid="{00000000-0005-0000-0000-00009D650000}"/>
    <cellStyle name="Normal 55 2 2 2 2 3 3 3" xfId="23791" xr:uid="{00000000-0005-0000-0000-00009E650000}"/>
    <cellStyle name="Normal 55 2 2 2 2 3 4" xfId="34011" xr:uid="{00000000-0005-0000-0000-00009F650000}"/>
    <cellStyle name="Normal 55 2 2 2 2 3 5" xfId="18778" xr:uid="{00000000-0005-0000-0000-0000A0650000}"/>
    <cellStyle name="Normal 55 2 2 2 2 4" xfId="5329" xr:uid="{00000000-0005-0000-0000-0000A1650000}"/>
    <cellStyle name="Normal 55 2 2 2 2 4 2" xfId="15381" xr:uid="{00000000-0005-0000-0000-0000A2650000}"/>
    <cellStyle name="Normal 55 2 2 2 2 4 2 2" xfId="45712" xr:uid="{00000000-0005-0000-0000-0000A3650000}"/>
    <cellStyle name="Normal 55 2 2 2 2 4 2 3" xfId="30479" xr:uid="{00000000-0005-0000-0000-0000A4650000}"/>
    <cellStyle name="Normal 55 2 2 2 2 4 3" xfId="10361" xr:uid="{00000000-0005-0000-0000-0000A5650000}"/>
    <cellStyle name="Normal 55 2 2 2 2 4 3 2" xfId="40695" xr:uid="{00000000-0005-0000-0000-0000A6650000}"/>
    <cellStyle name="Normal 55 2 2 2 2 4 3 3" xfId="25462" xr:uid="{00000000-0005-0000-0000-0000A7650000}"/>
    <cellStyle name="Normal 55 2 2 2 2 4 4" xfId="35682" xr:uid="{00000000-0005-0000-0000-0000A8650000}"/>
    <cellStyle name="Normal 55 2 2 2 2 4 5" xfId="20449" xr:uid="{00000000-0005-0000-0000-0000A9650000}"/>
    <cellStyle name="Normal 55 2 2 2 2 5" xfId="12039" xr:uid="{00000000-0005-0000-0000-0000AA650000}"/>
    <cellStyle name="Normal 55 2 2 2 2 5 2" xfId="42370" xr:uid="{00000000-0005-0000-0000-0000AB650000}"/>
    <cellStyle name="Normal 55 2 2 2 2 5 3" xfId="27137" xr:uid="{00000000-0005-0000-0000-0000AC650000}"/>
    <cellStyle name="Normal 55 2 2 2 2 6" xfId="7018" xr:uid="{00000000-0005-0000-0000-0000AD650000}"/>
    <cellStyle name="Normal 55 2 2 2 2 6 2" xfId="37353" xr:uid="{00000000-0005-0000-0000-0000AE650000}"/>
    <cellStyle name="Normal 55 2 2 2 2 6 3" xfId="22120" xr:uid="{00000000-0005-0000-0000-0000AF650000}"/>
    <cellStyle name="Normal 55 2 2 2 2 7" xfId="32341" xr:uid="{00000000-0005-0000-0000-0000B0650000}"/>
    <cellStyle name="Normal 55 2 2 2 2 8" xfId="17107" xr:uid="{00000000-0005-0000-0000-0000B1650000}"/>
    <cellStyle name="Normal 55 2 2 2 3" xfId="2365" xr:uid="{00000000-0005-0000-0000-0000B2650000}"/>
    <cellStyle name="Normal 55 2 2 2 3 2" xfId="4055" xr:uid="{00000000-0005-0000-0000-0000B3650000}"/>
    <cellStyle name="Normal 55 2 2 2 3 2 2" xfId="14128" xr:uid="{00000000-0005-0000-0000-0000B4650000}"/>
    <cellStyle name="Normal 55 2 2 2 3 2 2 2" xfId="44459" xr:uid="{00000000-0005-0000-0000-0000B5650000}"/>
    <cellStyle name="Normal 55 2 2 2 3 2 2 3" xfId="29226" xr:uid="{00000000-0005-0000-0000-0000B6650000}"/>
    <cellStyle name="Normal 55 2 2 2 3 2 3" xfId="9108" xr:uid="{00000000-0005-0000-0000-0000B7650000}"/>
    <cellStyle name="Normal 55 2 2 2 3 2 3 2" xfId="39442" xr:uid="{00000000-0005-0000-0000-0000B8650000}"/>
    <cellStyle name="Normal 55 2 2 2 3 2 3 3" xfId="24209" xr:uid="{00000000-0005-0000-0000-0000B9650000}"/>
    <cellStyle name="Normal 55 2 2 2 3 2 4" xfId="34429" xr:uid="{00000000-0005-0000-0000-0000BA650000}"/>
    <cellStyle name="Normal 55 2 2 2 3 2 5" xfId="19196" xr:uid="{00000000-0005-0000-0000-0000BB650000}"/>
    <cellStyle name="Normal 55 2 2 2 3 3" xfId="5747" xr:uid="{00000000-0005-0000-0000-0000BC650000}"/>
    <cellStyle name="Normal 55 2 2 2 3 3 2" xfId="15799" xr:uid="{00000000-0005-0000-0000-0000BD650000}"/>
    <cellStyle name="Normal 55 2 2 2 3 3 2 2" xfId="46130" xr:uid="{00000000-0005-0000-0000-0000BE650000}"/>
    <cellStyle name="Normal 55 2 2 2 3 3 2 3" xfId="30897" xr:uid="{00000000-0005-0000-0000-0000BF650000}"/>
    <cellStyle name="Normal 55 2 2 2 3 3 3" xfId="10779" xr:uid="{00000000-0005-0000-0000-0000C0650000}"/>
    <cellStyle name="Normal 55 2 2 2 3 3 3 2" xfId="41113" xr:uid="{00000000-0005-0000-0000-0000C1650000}"/>
    <cellStyle name="Normal 55 2 2 2 3 3 3 3" xfId="25880" xr:uid="{00000000-0005-0000-0000-0000C2650000}"/>
    <cellStyle name="Normal 55 2 2 2 3 3 4" xfId="36100" xr:uid="{00000000-0005-0000-0000-0000C3650000}"/>
    <cellStyle name="Normal 55 2 2 2 3 3 5" xfId="20867" xr:uid="{00000000-0005-0000-0000-0000C4650000}"/>
    <cellStyle name="Normal 55 2 2 2 3 4" xfId="12457" xr:uid="{00000000-0005-0000-0000-0000C5650000}"/>
    <cellStyle name="Normal 55 2 2 2 3 4 2" xfId="42788" xr:uid="{00000000-0005-0000-0000-0000C6650000}"/>
    <cellStyle name="Normal 55 2 2 2 3 4 3" xfId="27555" xr:uid="{00000000-0005-0000-0000-0000C7650000}"/>
    <cellStyle name="Normal 55 2 2 2 3 5" xfId="7436" xr:uid="{00000000-0005-0000-0000-0000C8650000}"/>
    <cellStyle name="Normal 55 2 2 2 3 5 2" xfId="37771" xr:uid="{00000000-0005-0000-0000-0000C9650000}"/>
    <cellStyle name="Normal 55 2 2 2 3 5 3" xfId="22538" xr:uid="{00000000-0005-0000-0000-0000CA650000}"/>
    <cellStyle name="Normal 55 2 2 2 3 6" xfId="32759" xr:uid="{00000000-0005-0000-0000-0000CB650000}"/>
    <cellStyle name="Normal 55 2 2 2 3 7" xfId="17525" xr:uid="{00000000-0005-0000-0000-0000CC650000}"/>
    <cellStyle name="Normal 55 2 2 2 4" xfId="3218" xr:uid="{00000000-0005-0000-0000-0000CD650000}"/>
    <cellStyle name="Normal 55 2 2 2 4 2" xfId="13292" xr:uid="{00000000-0005-0000-0000-0000CE650000}"/>
    <cellStyle name="Normal 55 2 2 2 4 2 2" xfId="43623" xr:uid="{00000000-0005-0000-0000-0000CF650000}"/>
    <cellStyle name="Normal 55 2 2 2 4 2 3" xfId="28390" xr:uid="{00000000-0005-0000-0000-0000D0650000}"/>
    <cellStyle name="Normal 55 2 2 2 4 3" xfId="8272" xr:uid="{00000000-0005-0000-0000-0000D1650000}"/>
    <cellStyle name="Normal 55 2 2 2 4 3 2" xfId="38606" xr:uid="{00000000-0005-0000-0000-0000D2650000}"/>
    <cellStyle name="Normal 55 2 2 2 4 3 3" xfId="23373" xr:uid="{00000000-0005-0000-0000-0000D3650000}"/>
    <cellStyle name="Normal 55 2 2 2 4 4" xfId="33593" xr:uid="{00000000-0005-0000-0000-0000D4650000}"/>
    <cellStyle name="Normal 55 2 2 2 4 5" xfId="18360" xr:uid="{00000000-0005-0000-0000-0000D5650000}"/>
    <cellStyle name="Normal 55 2 2 2 5" xfId="4911" xr:uid="{00000000-0005-0000-0000-0000D6650000}"/>
    <cellStyle name="Normal 55 2 2 2 5 2" xfId="14963" xr:uid="{00000000-0005-0000-0000-0000D7650000}"/>
    <cellStyle name="Normal 55 2 2 2 5 2 2" xfId="45294" xr:uid="{00000000-0005-0000-0000-0000D8650000}"/>
    <cellStyle name="Normal 55 2 2 2 5 2 3" xfId="30061" xr:uid="{00000000-0005-0000-0000-0000D9650000}"/>
    <cellStyle name="Normal 55 2 2 2 5 3" xfId="9943" xr:uid="{00000000-0005-0000-0000-0000DA650000}"/>
    <cellStyle name="Normal 55 2 2 2 5 3 2" xfId="40277" xr:uid="{00000000-0005-0000-0000-0000DB650000}"/>
    <cellStyle name="Normal 55 2 2 2 5 3 3" xfId="25044" xr:uid="{00000000-0005-0000-0000-0000DC650000}"/>
    <cellStyle name="Normal 55 2 2 2 5 4" xfId="35264" xr:uid="{00000000-0005-0000-0000-0000DD650000}"/>
    <cellStyle name="Normal 55 2 2 2 5 5" xfId="20031" xr:uid="{00000000-0005-0000-0000-0000DE650000}"/>
    <cellStyle name="Normal 55 2 2 2 6" xfId="11621" xr:uid="{00000000-0005-0000-0000-0000DF650000}"/>
    <cellStyle name="Normal 55 2 2 2 6 2" xfId="41952" xr:uid="{00000000-0005-0000-0000-0000E0650000}"/>
    <cellStyle name="Normal 55 2 2 2 6 3" xfId="26719" xr:uid="{00000000-0005-0000-0000-0000E1650000}"/>
    <cellStyle name="Normal 55 2 2 2 7" xfId="6600" xr:uid="{00000000-0005-0000-0000-0000E2650000}"/>
    <cellStyle name="Normal 55 2 2 2 7 2" xfId="36935" xr:uid="{00000000-0005-0000-0000-0000E3650000}"/>
    <cellStyle name="Normal 55 2 2 2 7 3" xfId="21702" xr:uid="{00000000-0005-0000-0000-0000E4650000}"/>
    <cellStyle name="Normal 55 2 2 2 8" xfId="31923" xr:uid="{00000000-0005-0000-0000-0000E5650000}"/>
    <cellStyle name="Normal 55 2 2 2 9" xfId="16689" xr:uid="{00000000-0005-0000-0000-0000E6650000}"/>
    <cellStyle name="Normal 55 2 2 3" xfId="1736" xr:uid="{00000000-0005-0000-0000-0000E7650000}"/>
    <cellStyle name="Normal 55 2 2 3 2" xfId="2575" xr:uid="{00000000-0005-0000-0000-0000E8650000}"/>
    <cellStyle name="Normal 55 2 2 3 2 2" xfId="4265" xr:uid="{00000000-0005-0000-0000-0000E9650000}"/>
    <cellStyle name="Normal 55 2 2 3 2 2 2" xfId="14338" xr:uid="{00000000-0005-0000-0000-0000EA650000}"/>
    <cellStyle name="Normal 55 2 2 3 2 2 2 2" xfId="44669" xr:uid="{00000000-0005-0000-0000-0000EB650000}"/>
    <cellStyle name="Normal 55 2 2 3 2 2 2 3" xfId="29436" xr:uid="{00000000-0005-0000-0000-0000EC650000}"/>
    <cellStyle name="Normal 55 2 2 3 2 2 3" xfId="9318" xr:uid="{00000000-0005-0000-0000-0000ED650000}"/>
    <cellStyle name="Normal 55 2 2 3 2 2 3 2" xfId="39652" xr:uid="{00000000-0005-0000-0000-0000EE650000}"/>
    <cellStyle name="Normal 55 2 2 3 2 2 3 3" xfId="24419" xr:uid="{00000000-0005-0000-0000-0000EF650000}"/>
    <cellStyle name="Normal 55 2 2 3 2 2 4" xfId="34639" xr:uid="{00000000-0005-0000-0000-0000F0650000}"/>
    <cellStyle name="Normal 55 2 2 3 2 2 5" xfId="19406" xr:uid="{00000000-0005-0000-0000-0000F1650000}"/>
    <cellStyle name="Normal 55 2 2 3 2 3" xfId="5957" xr:uid="{00000000-0005-0000-0000-0000F2650000}"/>
    <cellStyle name="Normal 55 2 2 3 2 3 2" xfId="16009" xr:uid="{00000000-0005-0000-0000-0000F3650000}"/>
    <cellStyle name="Normal 55 2 2 3 2 3 2 2" xfId="46340" xr:uid="{00000000-0005-0000-0000-0000F4650000}"/>
    <cellStyle name="Normal 55 2 2 3 2 3 2 3" xfId="31107" xr:uid="{00000000-0005-0000-0000-0000F5650000}"/>
    <cellStyle name="Normal 55 2 2 3 2 3 3" xfId="10989" xr:uid="{00000000-0005-0000-0000-0000F6650000}"/>
    <cellStyle name="Normal 55 2 2 3 2 3 3 2" xfId="41323" xr:uid="{00000000-0005-0000-0000-0000F7650000}"/>
    <cellStyle name="Normal 55 2 2 3 2 3 3 3" xfId="26090" xr:uid="{00000000-0005-0000-0000-0000F8650000}"/>
    <cellStyle name="Normal 55 2 2 3 2 3 4" xfId="36310" xr:uid="{00000000-0005-0000-0000-0000F9650000}"/>
    <cellStyle name="Normal 55 2 2 3 2 3 5" xfId="21077" xr:uid="{00000000-0005-0000-0000-0000FA650000}"/>
    <cellStyle name="Normal 55 2 2 3 2 4" xfId="12667" xr:uid="{00000000-0005-0000-0000-0000FB650000}"/>
    <cellStyle name="Normal 55 2 2 3 2 4 2" xfId="42998" xr:uid="{00000000-0005-0000-0000-0000FC650000}"/>
    <cellStyle name="Normal 55 2 2 3 2 4 3" xfId="27765" xr:uid="{00000000-0005-0000-0000-0000FD650000}"/>
    <cellStyle name="Normal 55 2 2 3 2 5" xfId="7646" xr:uid="{00000000-0005-0000-0000-0000FE650000}"/>
    <cellStyle name="Normal 55 2 2 3 2 5 2" xfId="37981" xr:uid="{00000000-0005-0000-0000-0000FF650000}"/>
    <cellStyle name="Normal 55 2 2 3 2 5 3" xfId="22748" xr:uid="{00000000-0005-0000-0000-000000660000}"/>
    <cellStyle name="Normal 55 2 2 3 2 6" xfId="32969" xr:uid="{00000000-0005-0000-0000-000001660000}"/>
    <cellStyle name="Normal 55 2 2 3 2 7" xfId="17735" xr:uid="{00000000-0005-0000-0000-000002660000}"/>
    <cellStyle name="Normal 55 2 2 3 3" xfId="3428" xr:uid="{00000000-0005-0000-0000-000003660000}"/>
    <cellStyle name="Normal 55 2 2 3 3 2" xfId="13502" xr:uid="{00000000-0005-0000-0000-000004660000}"/>
    <cellStyle name="Normal 55 2 2 3 3 2 2" xfId="43833" xr:uid="{00000000-0005-0000-0000-000005660000}"/>
    <cellStyle name="Normal 55 2 2 3 3 2 3" xfId="28600" xr:uid="{00000000-0005-0000-0000-000006660000}"/>
    <cellStyle name="Normal 55 2 2 3 3 3" xfId="8482" xr:uid="{00000000-0005-0000-0000-000007660000}"/>
    <cellStyle name="Normal 55 2 2 3 3 3 2" xfId="38816" xr:uid="{00000000-0005-0000-0000-000008660000}"/>
    <cellStyle name="Normal 55 2 2 3 3 3 3" xfId="23583" xr:uid="{00000000-0005-0000-0000-000009660000}"/>
    <cellStyle name="Normal 55 2 2 3 3 4" xfId="33803" xr:uid="{00000000-0005-0000-0000-00000A660000}"/>
    <cellStyle name="Normal 55 2 2 3 3 5" xfId="18570" xr:uid="{00000000-0005-0000-0000-00000B660000}"/>
    <cellStyle name="Normal 55 2 2 3 4" xfId="5121" xr:uid="{00000000-0005-0000-0000-00000C660000}"/>
    <cellStyle name="Normal 55 2 2 3 4 2" xfId="15173" xr:uid="{00000000-0005-0000-0000-00000D660000}"/>
    <cellStyle name="Normal 55 2 2 3 4 2 2" xfId="45504" xr:uid="{00000000-0005-0000-0000-00000E660000}"/>
    <cellStyle name="Normal 55 2 2 3 4 2 3" xfId="30271" xr:uid="{00000000-0005-0000-0000-00000F660000}"/>
    <cellStyle name="Normal 55 2 2 3 4 3" xfId="10153" xr:uid="{00000000-0005-0000-0000-000010660000}"/>
    <cellStyle name="Normal 55 2 2 3 4 3 2" xfId="40487" xr:uid="{00000000-0005-0000-0000-000011660000}"/>
    <cellStyle name="Normal 55 2 2 3 4 3 3" xfId="25254" xr:uid="{00000000-0005-0000-0000-000012660000}"/>
    <cellStyle name="Normal 55 2 2 3 4 4" xfId="35474" xr:uid="{00000000-0005-0000-0000-000013660000}"/>
    <cellStyle name="Normal 55 2 2 3 4 5" xfId="20241" xr:uid="{00000000-0005-0000-0000-000014660000}"/>
    <cellStyle name="Normal 55 2 2 3 5" xfId="11831" xr:uid="{00000000-0005-0000-0000-000015660000}"/>
    <cellStyle name="Normal 55 2 2 3 5 2" xfId="42162" xr:uid="{00000000-0005-0000-0000-000016660000}"/>
    <cellStyle name="Normal 55 2 2 3 5 3" xfId="26929" xr:uid="{00000000-0005-0000-0000-000017660000}"/>
    <cellStyle name="Normal 55 2 2 3 6" xfId="6810" xr:uid="{00000000-0005-0000-0000-000018660000}"/>
    <cellStyle name="Normal 55 2 2 3 6 2" xfId="37145" xr:uid="{00000000-0005-0000-0000-000019660000}"/>
    <cellStyle name="Normal 55 2 2 3 6 3" xfId="21912" xr:uid="{00000000-0005-0000-0000-00001A660000}"/>
    <cellStyle name="Normal 55 2 2 3 7" xfId="32133" xr:uid="{00000000-0005-0000-0000-00001B660000}"/>
    <cellStyle name="Normal 55 2 2 3 8" xfId="16899" xr:uid="{00000000-0005-0000-0000-00001C660000}"/>
    <cellStyle name="Normal 55 2 2 4" xfId="2157" xr:uid="{00000000-0005-0000-0000-00001D660000}"/>
    <cellStyle name="Normal 55 2 2 4 2" xfId="3847" xr:uid="{00000000-0005-0000-0000-00001E660000}"/>
    <cellStyle name="Normal 55 2 2 4 2 2" xfId="13920" xr:uid="{00000000-0005-0000-0000-00001F660000}"/>
    <cellStyle name="Normal 55 2 2 4 2 2 2" xfId="44251" xr:uid="{00000000-0005-0000-0000-000020660000}"/>
    <cellStyle name="Normal 55 2 2 4 2 2 3" xfId="29018" xr:uid="{00000000-0005-0000-0000-000021660000}"/>
    <cellStyle name="Normal 55 2 2 4 2 3" xfId="8900" xr:uid="{00000000-0005-0000-0000-000022660000}"/>
    <cellStyle name="Normal 55 2 2 4 2 3 2" xfId="39234" xr:uid="{00000000-0005-0000-0000-000023660000}"/>
    <cellStyle name="Normal 55 2 2 4 2 3 3" xfId="24001" xr:uid="{00000000-0005-0000-0000-000024660000}"/>
    <cellStyle name="Normal 55 2 2 4 2 4" xfId="34221" xr:uid="{00000000-0005-0000-0000-000025660000}"/>
    <cellStyle name="Normal 55 2 2 4 2 5" xfId="18988" xr:uid="{00000000-0005-0000-0000-000026660000}"/>
    <cellStyle name="Normal 55 2 2 4 3" xfId="5539" xr:uid="{00000000-0005-0000-0000-000027660000}"/>
    <cellStyle name="Normal 55 2 2 4 3 2" xfId="15591" xr:uid="{00000000-0005-0000-0000-000028660000}"/>
    <cellStyle name="Normal 55 2 2 4 3 2 2" xfId="45922" xr:uid="{00000000-0005-0000-0000-000029660000}"/>
    <cellStyle name="Normal 55 2 2 4 3 2 3" xfId="30689" xr:uid="{00000000-0005-0000-0000-00002A660000}"/>
    <cellStyle name="Normal 55 2 2 4 3 3" xfId="10571" xr:uid="{00000000-0005-0000-0000-00002B660000}"/>
    <cellStyle name="Normal 55 2 2 4 3 3 2" xfId="40905" xr:uid="{00000000-0005-0000-0000-00002C660000}"/>
    <cellStyle name="Normal 55 2 2 4 3 3 3" xfId="25672" xr:uid="{00000000-0005-0000-0000-00002D660000}"/>
    <cellStyle name="Normal 55 2 2 4 3 4" xfId="35892" xr:uid="{00000000-0005-0000-0000-00002E660000}"/>
    <cellStyle name="Normal 55 2 2 4 3 5" xfId="20659" xr:uid="{00000000-0005-0000-0000-00002F660000}"/>
    <cellStyle name="Normal 55 2 2 4 4" xfId="12249" xr:uid="{00000000-0005-0000-0000-000030660000}"/>
    <cellStyle name="Normal 55 2 2 4 4 2" xfId="42580" xr:uid="{00000000-0005-0000-0000-000031660000}"/>
    <cellStyle name="Normal 55 2 2 4 4 3" xfId="27347" xr:uid="{00000000-0005-0000-0000-000032660000}"/>
    <cellStyle name="Normal 55 2 2 4 5" xfId="7228" xr:uid="{00000000-0005-0000-0000-000033660000}"/>
    <cellStyle name="Normal 55 2 2 4 5 2" xfId="37563" xr:uid="{00000000-0005-0000-0000-000034660000}"/>
    <cellStyle name="Normal 55 2 2 4 5 3" xfId="22330" xr:uid="{00000000-0005-0000-0000-000035660000}"/>
    <cellStyle name="Normal 55 2 2 4 6" xfId="32551" xr:uid="{00000000-0005-0000-0000-000036660000}"/>
    <cellStyle name="Normal 55 2 2 4 7" xfId="17317" xr:uid="{00000000-0005-0000-0000-000037660000}"/>
    <cellStyle name="Normal 55 2 2 5" xfId="3010" xr:uid="{00000000-0005-0000-0000-000038660000}"/>
    <cellStyle name="Normal 55 2 2 5 2" xfId="13084" xr:uid="{00000000-0005-0000-0000-000039660000}"/>
    <cellStyle name="Normal 55 2 2 5 2 2" xfId="43415" xr:uid="{00000000-0005-0000-0000-00003A660000}"/>
    <cellStyle name="Normal 55 2 2 5 2 3" xfId="28182" xr:uid="{00000000-0005-0000-0000-00003B660000}"/>
    <cellStyle name="Normal 55 2 2 5 3" xfId="8064" xr:uid="{00000000-0005-0000-0000-00003C660000}"/>
    <cellStyle name="Normal 55 2 2 5 3 2" xfId="38398" xr:uid="{00000000-0005-0000-0000-00003D660000}"/>
    <cellStyle name="Normal 55 2 2 5 3 3" xfId="23165" xr:uid="{00000000-0005-0000-0000-00003E660000}"/>
    <cellStyle name="Normal 55 2 2 5 4" xfId="33385" xr:uid="{00000000-0005-0000-0000-00003F660000}"/>
    <cellStyle name="Normal 55 2 2 5 5" xfId="18152" xr:uid="{00000000-0005-0000-0000-000040660000}"/>
    <cellStyle name="Normal 55 2 2 6" xfId="4703" xr:uid="{00000000-0005-0000-0000-000041660000}"/>
    <cellStyle name="Normal 55 2 2 6 2" xfId="14755" xr:uid="{00000000-0005-0000-0000-000042660000}"/>
    <cellStyle name="Normal 55 2 2 6 2 2" xfId="45086" xr:uid="{00000000-0005-0000-0000-000043660000}"/>
    <cellStyle name="Normal 55 2 2 6 2 3" xfId="29853" xr:uid="{00000000-0005-0000-0000-000044660000}"/>
    <cellStyle name="Normal 55 2 2 6 3" xfId="9735" xr:uid="{00000000-0005-0000-0000-000045660000}"/>
    <cellStyle name="Normal 55 2 2 6 3 2" xfId="40069" xr:uid="{00000000-0005-0000-0000-000046660000}"/>
    <cellStyle name="Normal 55 2 2 6 3 3" xfId="24836" xr:uid="{00000000-0005-0000-0000-000047660000}"/>
    <cellStyle name="Normal 55 2 2 6 4" xfId="35056" xr:uid="{00000000-0005-0000-0000-000048660000}"/>
    <cellStyle name="Normal 55 2 2 6 5" xfId="19823" xr:uid="{00000000-0005-0000-0000-000049660000}"/>
    <cellStyle name="Normal 55 2 2 7" xfId="11413" xr:uid="{00000000-0005-0000-0000-00004A660000}"/>
    <cellStyle name="Normal 55 2 2 7 2" xfId="41744" xr:uid="{00000000-0005-0000-0000-00004B660000}"/>
    <cellStyle name="Normal 55 2 2 7 3" xfId="26511" xr:uid="{00000000-0005-0000-0000-00004C660000}"/>
    <cellStyle name="Normal 55 2 2 8" xfId="6392" xr:uid="{00000000-0005-0000-0000-00004D660000}"/>
    <cellStyle name="Normal 55 2 2 8 2" xfId="36727" xr:uid="{00000000-0005-0000-0000-00004E660000}"/>
    <cellStyle name="Normal 55 2 2 8 3" xfId="21494" xr:uid="{00000000-0005-0000-0000-00004F660000}"/>
    <cellStyle name="Normal 55 2 2 9" xfId="31715" xr:uid="{00000000-0005-0000-0000-000050660000}"/>
    <cellStyle name="Normal 55 2 3" xfId="1419" xr:uid="{00000000-0005-0000-0000-000051660000}"/>
    <cellStyle name="Normal 55 2 3 2" xfId="1840" xr:uid="{00000000-0005-0000-0000-000052660000}"/>
    <cellStyle name="Normal 55 2 3 2 2" xfId="2679" xr:uid="{00000000-0005-0000-0000-000053660000}"/>
    <cellStyle name="Normal 55 2 3 2 2 2" xfId="4369" xr:uid="{00000000-0005-0000-0000-000054660000}"/>
    <cellStyle name="Normal 55 2 3 2 2 2 2" xfId="14442" xr:uid="{00000000-0005-0000-0000-000055660000}"/>
    <cellStyle name="Normal 55 2 3 2 2 2 2 2" xfId="44773" xr:uid="{00000000-0005-0000-0000-000056660000}"/>
    <cellStyle name="Normal 55 2 3 2 2 2 2 3" xfId="29540" xr:uid="{00000000-0005-0000-0000-000057660000}"/>
    <cellStyle name="Normal 55 2 3 2 2 2 3" xfId="9422" xr:uid="{00000000-0005-0000-0000-000058660000}"/>
    <cellStyle name="Normal 55 2 3 2 2 2 3 2" xfId="39756" xr:uid="{00000000-0005-0000-0000-000059660000}"/>
    <cellStyle name="Normal 55 2 3 2 2 2 3 3" xfId="24523" xr:uid="{00000000-0005-0000-0000-00005A660000}"/>
    <cellStyle name="Normal 55 2 3 2 2 2 4" xfId="34743" xr:uid="{00000000-0005-0000-0000-00005B660000}"/>
    <cellStyle name="Normal 55 2 3 2 2 2 5" xfId="19510" xr:uid="{00000000-0005-0000-0000-00005C660000}"/>
    <cellStyle name="Normal 55 2 3 2 2 3" xfId="6061" xr:uid="{00000000-0005-0000-0000-00005D660000}"/>
    <cellStyle name="Normal 55 2 3 2 2 3 2" xfId="16113" xr:uid="{00000000-0005-0000-0000-00005E660000}"/>
    <cellStyle name="Normal 55 2 3 2 2 3 2 2" xfId="46444" xr:uid="{00000000-0005-0000-0000-00005F660000}"/>
    <cellStyle name="Normal 55 2 3 2 2 3 2 3" xfId="31211" xr:uid="{00000000-0005-0000-0000-000060660000}"/>
    <cellStyle name="Normal 55 2 3 2 2 3 3" xfId="11093" xr:uid="{00000000-0005-0000-0000-000061660000}"/>
    <cellStyle name="Normal 55 2 3 2 2 3 3 2" xfId="41427" xr:uid="{00000000-0005-0000-0000-000062660000}"/>
    <cellStyle name="Normal 55 2 3 2 2 3 3 3" xfId="26194" xr:uid="{00000000-0005-0000-0000-000063660000}"/>
    <cellStyle name="Normal 55 2 3 2 2 3 4" xfId="36414" xr:uid="{00000000-0005-0000-0000-000064660000}"/>
    <cellStyle name="Normal 55 2 3 2 2 3 5" xfId="21181" xr:uid="{00000000-0005-0000-0000-000065660000}"/>
    <cellStyle name="Normal 55 2 3 2 2 4" xfId="12771" xr:uid="{00000000-0005-0000-0000-000066660000}"/>
    <cellStyle name="Normal 55 2 3 2 2 4 2" xfId="43102" xr:uid="{00000000-0005-0000-0000-000067660000}"/>
    <cellStyle name="Normal 55 2 3 2 2 4 3" xfId="27869" xr:uid="{00000000-0005-0000-0000-000068660000}"/>
    <cellStyle name="Normal 55 2 3 2 2 5" xfId="7750" xr:uid="{00000000-0005-0000-0000-000069660000}"/>
    <cellStyle name="Normal 55 2 3 2 2 5 2" xfId="38085" xr:uid="{00000000-0005-0000-0000-00006A660000}"/>
    <cellStyle name="Normal 55 2 3 2 2 5 3" xfId="22852" xr:uid="{00000000-0005-0000-0000-00006B660000}"/>
    <cellStyle name="Normal 55 2 3 2 2 6" xfId="33073" xr:uid="{00000000-0005-0000-0000-00006C660000}"/>
    <cellStyle name="Normal 55 2 3 2 2 7" xfId="17839" xr:uid="{00000000-0005-0000-0000-00006D660000}"/>
    <cellStyle name="Normal 55 2 3 2 3" xfId="3532" xr:uid="{00000000-0005-0000-0000-00006E660000}"/>
    <cellStyle name="Normal 55 2 3 2 3 2" xfId="13606" xr:uid="{00000000-0005-0000-0000-00006F660000}"/>
    <cellStyle name="Normal 55 2 3 2 3 2 2" xfId="43937" xr:uid="{00000000-0005-0000-0000-000070660000}"/>
    <cellStyle name="Normal 55 2 3 2 3 2 3" xfId="28704" xr:uid="{00000000-0005-0000-0000-000071660000}"/>
    <cellStyle name="Normal 55 2 3 2 3 3" xfId="8586" xr:uid="{00000000-0005-0000-0000-000072660000}"/>
    <cellStyle name="Normal 55 2 3 2 3 3 2" xfId="38920" xr:uid="{00000000-0005-0000-0000-000073660000}"/>
    <cellStyle name="Normal 55 2 3 2 3 3 3" xfId="23687" xr:uid="{00000000-0005-0000-0000-000074660000}"/>
    <cellStyle name="Normal 55 2 3 2 3 4" xfId="33907" xr:uid="{00000000-0005-0000-0000-000075660000}"/>
    <cellStyle name="Normal 55 2 3 2 3 5" xfId="18674" xr:uid="{00000000-0005-0000-0000-000076660000}"/>
    <cellStyle name="Normal 55 2 3 2 4" xfId="5225" xr:uid="{00000000-0005-0000-0000-000077660000}"/>
    <cellStyle name="Normal 55 2 3 2 4 2" xfId="15277" xr:uid="{00000000-0005-0000-0000-000078660000}"/>
    <cellStyle name="Normal 55 2 3 2 4 2 2" xfId="45608" xr:uid="{00000000-0005-0000-0000-000079660000}"/>
    <cellStyle name="Normal 55 2 3 2 4 2 3" xfId="30375" xr:uid="{00000000-0005-0000-0000-00007A660000}"/>
    <cellStyle name="Normal 55 2 3 2 4 3" xfId="10257" xr:uid="{00000000-0005-0000-0000-00007B660000}"/>
    <cellStyle name="Normal 55 2 3 2 4 3 2" xfId="40591" xr:uid="{00000000-0005-0000-0000-00007C660000}"/>
    <cellStyle name="Normal 55 2 3 2 4 3 3" xfId="25358" xr:uid="{00000000-0005-0000-0000-00007D660000}"/>
    <cellStyle name="Normal 55 2 3 2 4 4" xfId="35578" xr:uid="{00000000-0005-0000-0000-00007E660000}"/>
    <cellStyle name="Normal 55 2 3 2 4 5" xfId="20345" xr:uid="{00000000-0005-0000-0000-00007F660000}"/>
    <cellStyle name="Normal 55 2 3 2 5" xfId="11935" xr:uid="{00000000-0005-0000-0000-000080660000}"/>
    <cellStyle name="Normal 55 2 3 2 5 2" xfId="42266" xr:uid="{00000000-0005-0000-0000-000081660000}"/>
    <cellStyle name="Normal 55 2 3 2 5 3" xfId="27033" xr:uid="{00000000-0005-0000-0000-000082660000}"/>
    <cellStyle name="Normal 55 2 3 2 6" xfId="6914" xr:uid="{00000000-0005-0000-0000-000083660000}"/>
    <cellStyle name="Normal 55 2 3 2 6 2" xfId="37249" xr:uid="{00000000-0005-0000-0000-000084660000}"/>
    <cellStyle name="Normal 55 2 3 2 6 3" xfId="22016" xr:uid="{00000000-0005-0000-0000-000085660000}"/>
    <cellStyle name="Normal 55 2 3 2 7" xfId="32237" xr:uid="{00000000-0005-0000-0000-000086660000}"/>
    <cellStyle name="Normal 55 2 3 2 8" xfId="17003" xr:uid="{00000000-0005-0000-0000-000087660000}"/>
    <cellStyle name="Normal 55 2 3 3" xfId="2261" xr:uid="{00000000-0005-0000-0000-000088660000}"/>
    <cellStyle name="Normal 55 2 3 3 2" xfId="3951" xr:uid="{00000000-0005-0000-0000-000089660000}"/>
    <cellStyle name="Normal 55 2 3 3 2 2" xfId="14024" xr:uid="{00000000-0005-0000-0000-00008A660000}"/>
    <cellStyle name="Normal 55 2 3 3 2 2 2" xfId="44355" xr:uid="{00000000-0005-0000-0000-00008B660000}"/>
    <cellStyle name="Normal 55 2 3 3 2 2 3" xfId="29122" xr:uid="{00000000-0005-0000-0000-00008C660000}"/>
    <cellStyle name="Normal 55 2 3 3 2 3" xfId="9004" xr:uid="{00000000-0005-0000-0000-00008D660000}"/>
    <cellStyle name="Normal 55 2 3 3 2 3 2" xfId="39338" xr:uid="{00000000-0005-0000-0000-00008E660000}"/>
    <cellStyle name="Normal 55 2 3 3 2 3 3" xfId="24105" xr:uid="{00000000-0005-0000-0000-00008F660000}"/>
    <cellStyle name="Normal 55 2 3 3 2 4" xfId="34325" xr:uid="{00000000-0005-0000-0000-000090660000}"/>
    <cellStyle name="Normal 55 2 3 3 2 5" xfId="19092" xr:uid="{00000000-0005-0000-0000-000091660000}"/>
    <cellStyle name="Normal 55 2 3 3 3" xfId="5643" xr:uid="{00000000-0005-0000-0000-000092660000}"/>
    <cellStyle name="Normal 55 2 3 3 3 2" xfId="15695" xr:uid="{00000000-0005-0000-0000-000093660000}"/>
    <cellStyle name="Normal 55 2 3 3 3 2 2" xfId="46026" xr:uid="{00000000-0005-0000-0000-000094660000}"/>
    <cellStyle name="Normal 55 2 3 3 3 2 3" xfId="30793" xr:uid="{00000000-0005-0000-0000-000095660000}"/>
    <cellStyle name="Normal 55 2 3 3 3 3" xfId="10675" xr:uid="{00000000-0005-0000-0000-000096660000}"/>
    <cellStyle name="Normal 55 2 3 3 3 3 2" xfId="41009" xr:uid="{00000000-0005-0000-0000-000097660000}"/>
    <cellStyle name="Normal 55 2 3 3 3 3 3" xfId="25776" xr:uid="{00000000-0005-0000-0000-000098660000}"/>
    <cellStyle name="Normal 55 2 3 3 3 4" xfId="35996" xr:uid="{00000000-0005-0000-0000-000099660000}"/>
    <cellStyle name="Normal 55 2 3 3 3 5" xfId="20763" xr:uid="{00000000-0005-0000-0000-00009A660000}"/>
    <cellStyle name="Normal 55 2 3 3 4" xfId="12353" xr:uid="{00000000-0005-0000-0000-00009B660000}"/>
    <cellStyle name="Normal 55 2 3 3 4 2" xfId="42684" xr:uid="{00000000-0005-0000-0000-00009C660000}"/>
    <cellStyle name="Normal 55 2 3 3 4 3" xfId="27451" xr:uid="{00000000-0005-0000-0000-00009D660000}"/>
    <cellStyle name="Normal 55 2 3 3 5" xfId="7332" xr:uid="{00000000-0005-0000-0000-00009E660000}"/>
    <cellStyle name="Normal 55 2 3 3 5 2" xfId="37667" xr:uid="{00000000-0005-0000-0000-00009F660000}"/>
    <cellStyle name="Normal 55 2 3 3 5 3" xfId="22434" xr:uid="{00000000-0005-0000-0000-0000A0660000}"/>
    <cellStyle name="Normal 55 2 3 3 6" xfId="32655" xr:uid="{00000000-0005-0000-0000-0000A1660000}"/>
    <cellStyle name="Normal 55 2 3 3 7" xfId="17421" xr:uid="{00000000-0005-0000-0000-0000A2660000}"/>
    <cellStyle name="Normal 55 2 3 4" xfId="3114" xr:uid="{00000000-0005-0000-0000-0000A3660000}"/>
    <cellStyle name="Normal 55 2 3 4 2" xfId="13188" xr:uid="{00000000-0005-0000-0000-0000A4660000}"/>
    <cellStyle name="Normal 55 2 3 4 2 2" xfId="43519" xr:uid="{00000000-0005-0000-0000-0000A5660000}"/>
    <cellStyle name="Normal 55 2 3 4 2 3" xfId="28286" xr:uid="{00000000-0005-0000-0000-0000A6660000}"/>
    <cellStyle name="Normal 55 2 3 4 3" xfId="8168" xr:uid="{00000000-0005-0000-0000-0000A7660000}"/>
    <cellStyle name="Normal 55 2 3 4 3 2" xfId="38502" xr:uid="{00000000-0005-0000-0000-0000A8660000}"/>
    <cellStyle name="Normal 55 2 3 4 3 3" xfId="23269" xr:uid="{00000000-0005-0000-0000-0000A9660000}"/>
    <cellStyle name="Normal 55 2 3 4 4" xfId="33489" xr:uid="{00000000-0005-0000-0000-0000AA660000}"/>
    <cellStyle name="Normal 55 2 3 4 5" xfId="18256" xr:uid="{00000000-0005-0000-0000-0000AB660000}"/>
    <cellStyle name="Normal 55 2 3 5" xfId="4807" xr:uid="{00000000-0005-0000-0000-0000AC660000}"/>
    <cellStyle name="Normal 55 2 3 5 2" xfId="14859" xr:uid="{00000000-0005-0000-0000-0000AD660000}"/>
    <cellStyle name="Normal 55 2 3 5 2 2" xfId="45190" xr:uid="{00000000-0005-0000-0000-0000AE660000}"/>
    <cellStyle name="Normal 55 2 3 5 2 3" xfId="29957" xr:uid="{00000000-0005-0000-0000-0000AF660000}"/>
    <cellStyle name="Normal 55 2 3 5 3" xfId="9839" xr:uid="{00000000-0005-0000-0000-0000B0660000}"/>
    <cellStyle name="Normal 55 2 3 5 3 2" xfId="40173" xr:uid="{00000000-0005-0000-0000-0000B1660000}"/>
    <cellStyle name="Normal 55 2 3 5 3 3" xfId="24940" xr:uid="{00000000-0005-0000-0000-0000B2660000}"/>
    <cellStyle name="Normal 55 2 3 5 4" xfId="35160" xr:uid="{00000000-0005-0000-0000-0000B3660000}"/>
    <cellStyle name="Normal 55 2 3 5 5" xfId="19927" xr:uid="{00000000-0005-0000-0000-0000B4660000}"/>
    <cellStyle name="Normal 55 2 3 6" xfId="11517" xr:uid="{00000000-0005-0000-0000-0000B5660000}"/>
    <cellStyle name="Normal 55 2 3 6 2" xfId="41848" xr:uid="{00000000-0005-0000-0000-0000B6660000}"/>
    <cellStyle name="Normal 55 2 3 6 3" xfId="26615" xr:uid="{00000000-0005-0000-0000-0000B7660000}"/>
    <cellStyle name="Normal 55 2 3 7" xfId="6496" xr:uid="{00000000-0005-0000-0000-0000B8660000}"/>
    <cellStyle name="Normal 55 2 3 7 2" xfId="36831" xr:uid="{00000000-0005-0000-0000-0000B9660000}"/>
    <cellStyle name="Normal 55 2 3 7 3" xfId="21598" xr:uid="{00000000-0005-0000-0000-0000BA660000}"/>
    <cellStyle name="Normal 55 2 3 8" xfId="31819" xr:uid="{00000000-0005-0000-0000-0000BB660000}"/>
    <cellStyle name="Normal 55 2 3 9" xfId="16585" xr:uid="{00000000-0005-0000-0000-0000BC660000}"/>
    <cellStyle name="Normal 55 2 4" xfId="1632" xr:uid="{00000000-0005-0000-0000-0000BD660000}"/>
    <cellStyle name="Normal 55 2 4 2" xfId="2471" xr:uid="{00000000-0005-0000-0000-0000BE660000}"/>
    <cellStyle name="Normal 55 2 4 2 2" xfId="4161" xr:uid="{00000000-0005-0000-0000-0000BF660000}"/>
    <cellStyle name="Normal 55 2 4 2 2 2" xfId="14234" xr:uid="{00000000-0005-0000-0000-0000C0660000}"/>
    <cellStyle name="Normal 55 2 4 2 2 2 2" xfId="44565" xr:uid="{00000000-0005-0000-0000-0000C1660000}"/>
    <cellStyle name="Normal 55 2 4 2 2 2 3" xfId="29332" xr:uid="{00000000-0005-0000-0000-0000C2660000}"/>
    <cellStyle name="Normal 55 2 4 2 2 3" xfId="9214" xr:uid="{00000000-0005-0000-0000-0000C3660000}"/>
    <cellStyle name="Normal 55 2 4 2 2 3 2" xfId="39548" xr:uid="{00000000-0005-0000-0000-0000C4660000}"/>
    <cellStyle name="Normal 55 2 4 2 2 3 3" xfId="24315" xr:uid="{00000000-0005-0000-0000-0000C5660000}"/>
    <cellStyle name="Normal 55 2 4 2 2 4" xfId="34535" xr:uid="{00000000-0005-0000-0000-0000C6660000}"/>
    <cellStyle name="Normal 55 2 4 2 2 5" xfId="19302" xr:uid="{00000000-0005-0000-0000-0000C7660000}"/>
    <cellStyle name="Normal 55 2 4 2 3" xfId="5853" xr:uid="{00000000-0005-0000-0000-0000C8660000}"/>
    <cellStyle name="Normal 55 2 4 2 3 2" xfId="15905" xr:uid="{00000000-0005-0000-0000-0000C9660000}"/>
    <cellStyle name="Normal 55 2 4 2 3 2 2" xfId="46236" xr:uid="{00000000-0005-0000-0000-0000CA660000}"/>
    <cellStyle name="Normal 55 2 4 2 3 2 3" xfId="31003" xr:uid="{00000000-0005-0000-0000-0000CB660000}"/>
    <cellStyle name="Normal 55 2 4 2 3 3" xfId="10885" xr:uid="{00000000-0005-0000-0000-0000CC660000}"/>
    <cellStyle name="Normal 55 2 4 2 3 3 2" xfId="41219" xr:uid="{00000000-0005-0000-0000-0000CD660000}"/>
    <cellStyle name="Normal 55 2 4 2 3 3 3" xfId="25986" xr:uid="{00000000-0005-0000-0000-0000CE660000}"/>
    <cellStyle name="Normal 55 2 4 2 3 4" xfId="36206" xr:uid="{00000000-0005-0000-0000-0000CF660000}"/>
    <cellStyle name="Normal 55 2 4 2 3 5" xfId="20973" xr:uid="{00000000-0005-0000-0000-0000D0660000}"/>
    <cellStyle name="Normal 55 2 4 2 4" xfId="12563" xr:uid="{00000000-0005-0000-0000-0000D1660000}"/>
    <cellStyle name="Normal 55 2 4 2 4 2" xfId="42894" xr:uid="{00000000-0005-0000-0000-0000D2660000}"/>
    <cellStyle name="Normal 55 2 4 2 4 3" xfId="27661" xr:uid="{00000000-0005-0000-0000-0000D3660000}"/>
    <cellStyle name="Normal 55 2 4 2 5" xfId="7542" xr:uid="{00000000-0005-0000-0000-0000D4660000}"/>
    <cellStyle name="Normal 55 2 4 2 5 2" xfId="37877" xr:uid="{00000000-0005-0000-0000-0000D5660000}"/>
    <cellStyle name="Normal 55 2 4 2 5 3" xfId="22644" xr:uid="{00000000-0005-0000-0000-0000D6660000}"/>
    <cellStyle name="Normal 55 2 4 2 6" xfId="32865" xr:uid="{00000000-0005-0000-0000-0000D7660000}"/>
    <cellStyle name="Normal 55 2 4 2 7" xfId="17631" xr:uid="{00000000-0005-0000-0000-0000D8660000}"/>
    <cellStyle name="Normal 55 2 4 3" xfId="3324" xr:uid="{00000000-0005-0000-0000-0000D9660000}"/>
    <cellStyle name="Normal 55 2 4 3 2" xfId="13398" xr:uid="{00000000-0005-0000-0000-0000DA660000}"/>
    <cellStyle name="Normal 55 2 4 3 2 2" xfId="43729" xr:uid="{00000000-0005-0000-0000-0000DB660000}"/>
    <cellStyle name="Normal 55 2 4 3 2 3" xfId="28496" xr:uid="{00000000-0005-0000-0000-0000DC660000}"/>
    <cellStyle name="Normal 55 2 4 3 3" xfId="8378" xr:uid="{00000000-0005-0000-0000-0000DD660000}"/>
    <cellStyle name="Normal 55 2 4 3 3 2" xfId="38712" xr:uid="{00000000-0005-0000-0000-0000DE660000}"/>
    <cellStyle name="Normal 55 2 4 3 3 3" xfId="23479" xr:uid="{00000000-0005-0000-0000-0000DF660000}"/>
    <cellStyle name="Normal 55 2 4 3 4" xfId="33699" xr:uid="{00000000-0005-0000-0000-0000E0660000}"/>
    <cellStyle name="Normal 55 2 4 3 5" xfId="18466" xr:uid="{00000000-0005-0000-0000-0000E1660000}"/>
    <cellStyle name="Normal 55 2 4 4" xfId="5017" xr:uid="{00000000-0005-0000-0000-0000E2660000}"/>
    <cellStyle name="Normal 55 2 4 4 2" xfId="15069" xr:uid="{00000000-0005-0000-0000-0000E3660000}"/>
    <cellStyle name="Normal 55 2 4 4 2 2" xfId="45400" xr:uid="{00000000-0005-0000-0000-0000E4660000}"/>
    <cellStyle name="Normal 55 2 4 4 2 3" xfId="30167" xr:uid="{00000000-0005-0000-0000-0000E5660000}"/>
    <cellStyle name="Normal 55 2 4 4 3" xfId="10049" xr:uid="{00000000-0005-0000-0000-0000E6660000}"/>
    <cellStyle name="Normal 55 2 4 4 3 2" xfId="40383" xr:uid="{00000000-0005-0000-0000-0000E7660000}"/>
    <cellStyle name="Normal 55 2 4 4 3 3" xfId="25150" xr:uid="{00000000-0005-0000-0000-0000E8660000}"/>
    <cellStyle name="Normal 55 2 4 4 4" xfId="35370" xr:uid="{00000000-0005-0000-0000-0000E9660000}"/>
    <cellStyle name="Normal 55 2 4 4 5" xfId="20137" xr:uid="{00000000-0005-0000-0000-0000EA660000}"/>
    <cellStyle name="Normal 55 2 4 5" xfId="11727" xr:uid="{00000000-0005-0000-0000-0000EB660000}"/>
    <cellStyle name="Normal 55 2 4 5 2" xfId="42058" xr:uid="{00000000-0005-0000-0000-0000EC660000}"/>
    <cellStyle name="Normal 55 2 4 5 3" xfId="26825" xr:uid="{00000000-0005-0000-0000-0000ED660000}"/>
    <cellStyle name="Normal 55 2 4 6" xfId="6706" xr:uid="{00000000-0005-0000-0000-0000EE660000}"/>
    <cellStyle name="Normal 55 2 4 6 2" xfId="37041" xr:uid="{00000000-0005-0000-0000-0000EF660000}"/>
    <cellStyle name="Normal 55 2 4 6 3" xfId="21808" xr:uid="{00000000-0005-0000-0000-0000F0660000}"/>
    <cellStyle name="Normal 55 2 4 7" xfId="32029" xr:uid="{00000000-0005-0000-0000-0000F1660000}"/>
    <cellStyle name="Normal 55 2 4 8" xfId="16795" xr:uid="{00000000-0005-0000-0000-0000F2660000}"/>
    <cellStyle name="Normal 55 2 5" xfId="2053" xr:uid="{00000000-0005-0000-0000-0000F3660000}"/>
    <cellStyle name="Normal 55 2 5 2" xfId="3743" xr:uid="{00000000-0005-0000-0000-0000F4660000}"/>
    <cellStyle name="Normal 55 2 5 2 2" xfId="13816" xr:uid="{00000000-0005-0000-0000-0000F5660000}"/>
    <cellStyle name="Normal 55 2 5 2 2 2" xfId="44147" xr:uid="{00000000-0005-0000-0000-0000F6660000}"/>
    <cellStyle name="Normal 55 2 5 2 2 3" xfId="28914" xr:uid="{00000000-0005-0000-0000-0000F7660000}"/>
    <cellStyle name="Normal 55 2 5 2 3" xfId="8796" xr:uid="{00000000-0005-0000-0000-0000F8660000}"/>
    <cellStyle name="Normal 55 2 5 2 3 2" xfId="39130" xr:uid="{00000000-0005-0000-0000-0000F9660000}"/>
    <cellStyle name="Normal 55 2 5 2 3 3" xfId="23897" xr:uid="{00000000-0005-0000-0000-0000FA660000}"/>
    <cellStyle name="Normal 55 2 5 2 4" xfId="34117" xr:uid="{00000000-0005-0000-0000-0000FB660000}"/>
    <cellStyle name="Normal 55 2 5 2 5" xfId="18884" xr:uid="{00000000-0005-0000-0000-0000FC660000}"/>
    <cellStyle name="Normal 55 2 5 3" xfId="5435" xr:uid="{00000000-0005-0000-0000-0000FD660000}"/>
    <cellStyle name="Normal 55 2 5 3 2" xfId="15487" xr:uid="{00000000-0005-0000-0000-0000FE660000}"/>
    <cellStyle name="Normal 55 2 5 3 2 2" xfId="45818" xr:uid="{00000000-0005-0000-0000-0000FF660000}"/>
    <cellStyle name="Normal 55 2 5 3 2 3" xfId="30585" xr:uid="{00000000-0005-0000-0000-000000670000}"/>
    <cellStyle name="Normal 55 2 5 3 3" xfId="10467" xr:uid="{00000000-0005-0000-0000-000001670000}"/>
    <cellStyle name="Normal 55 2 5 3 3 2" xfId="40801" xr:uid="{00000000-0005-0000-0000-000002670000}"/>
    <cellStyle name="Normal 55 2 5 3 3 3" xfId="25568" xr:uid="{00000000-0005-0000-0000-000003670000}"/>
    <cellStyle name="Normal 55 2 5 3 4" xfId="35788" xr:uid="{00000000-0005-0000-0000-000004670000}"/>
    <cellStyle name="Normal 55 2 5 3 5" xfId="20555" xr:uid="{00000000-0005-0000-0000-000005670000}"/>
    <cellStyle name="Normal 55 2 5 4" xfId="12145" xr:uid="{00000000-0005-0000-0000-000006670000}"/>
    <cellStyle name="Normal 55 2 5 4 2" xfId="42476" xr:uid="{00000000-0005-0000-0000-000007670000}"/>
    <cellStyle name="Normal 55 2 5 4 3" xfId="27243" xr:uid="{00000000-0005-0000-0000-000008670000}"/>
    <cellStyle name="Normal 55 2 5 5" xfId="7124" xr:uid="{00000000-0005-0000-0000-000009670000}"/>
    <cellStyle name="Normal 55 2 5 5 2" xfId="37459" xr:uid="{00000000-0005-0000-0000-00000A670000}"/>
    <cellStyle name="Normal 55 2 5 5 3" xfId="22226" xr:uid="{00000000-0005-0000-0000-00000B670000}"/>
    <cellStyle name="Normal 55 2 5 6" xfId="32447" xr:uid="{00000000-0005-0000-0000-00000C670000}"/>
    <cellStyle name="Normal 55 2 5 7" xfId="17213" xr:uid="{00000000-0005-0000-0000-00000D670000}"/>
    <cellStyle name="Normal 55 2 6" xfId="2906" xr:uid="{00000000-0005-0000-0000-00000E670000}"/>
    <cellStyle name="Normal 55 2 6 2" xfId="12980" xr:uid="{00000000-0005-0000-0000-00000F670000}"/>
    <cellStyle name="Normal 55 2 6 2 2" xfId="43311" xr:uid="{00000000-0005-0000-0000-000010670000}"/>
    <cellStyle name="Normal 55 2 6 2 3" xfId="28078" xr:uid="{00000000-0005-0000-0000-000011670000}"/>
    <cellStyle name="Normal 55 2 6 3" xfId="7960" xr:uid="{00000000-0005-0000-0000-000012670000}"/>
    <cellStyle name="Normal 55 2 6 3 2" xfId="38294" xr:uid="{00000000-0005-0000-0000-000013670000}"/>
    <cellStyle name="Normal 55 2 6 3 3" xfId="23061" xr:uid="{00000000-0005-0000-0000-000014670000}"/>
    <cellStyle name="Normal 55 2 6 4" xfId="33281" xr:uid="{00000000-0005-0000-0000-000015670000}"/>
    <cellStyle name="Normal 55 2 6 5" xfId="18048" xr:uid="{00000000-0005-0000-0000-000016670000}"/>
    <cellStyle name="Normal 55 2 7" xfId="4599" xr:uid="{00000000-0005-0000-0000-000017670000}"/>
    <cellStyle name="Normal 55 2 7 2" xfId="14651" xr:uid="{00000000-0005-0000-0000-000018670000}"/>
    <cellStyle name="Normal 55 2 7 2 2" xfId="44982" xr:uid="{00000000-0005-0000-0000-000019670000}"/>
    <cellStyle name="Normal 55 2 7 2 3" xfId="29749" xr:uid="{00000000-0005-0000-0000-00001A670000}"/>
    <cellStyle name="Normal 55 2 7 3" xfId="9631" xr:uid="{00000000-0005-0000-0000-00001B670000}"/>
    <cellStyle name="Normal 55 2 7 3 2" xfId="39965" xr:uid="{00000000-0005-0000-0000-00001C670000}"/>
    <cellStyle name="Normal 55 2 7 3 3" xfId="24732" xr:uid="{00000000-0005-0000-0000-00001D670000}"/>
    <cellStyle name="Normal 55 2 7 4" xfId="34952" xr:uid="{00000000-0005-0000-0000-00001E670000}"/>
    <cellStyle name="Normal 55 2 7 5" xfId="19719" xr:uid="{00000000-0005-0000-0000-00001F670000}"/>
    <cellStyle name="Normal 55 2 8" xfId="11309" xr:uid="{00000000-0005-0000-0000-000020670000}"/>
    <cellStyle name="Normal 55 2 8 2" xfId="41640" xr:uid="{00000000-0005-0000-0000-000021670000}"/>
    <cellStyle name="Normal 55 2 8 3" xfId="26407" xr:uid="{00000000-0005-0000-0000-000022670000}"/>
    <cellStyle name="Normal 55 2 9" xfId="6288" xr:uid="{00000000-0005-0000-0000-000023670000}"/>
    <cellStyle name="Normal 55 2 9 2" xfId="36623" xr:uid="{00000000-0005-0000-0000-000024670000}"/>
    <cellStyle name="Normal 55 2 9 3" xfId="21390" xr:uid="{00000000-0005-0000-0000-000025670000}"/>
    <cellStyle name="Normal 55 3" xfId="1252" xr:uid="{00000000-0005-0000-0000-000026670000}"/>
    <cellStyle name="Normal 55 3 10" xfId="16429" xr:uid="{00000000-0005-0000-0000-000027670000}"/>
    <cellStyle name="Normal 55 3 2" xfId="1471" xr:uid="{00000000-0005-0000-0000-000028670000}"/>
    <cellStyle name="Normal 55 3 2 2" xfId="1892" xr:uid="{00000000-0005-0000-0000-000029670000}"/>
    <cellStyle name="Normal 55 3 2 2 2" xfId="2731" xr:uid="{00000000-0005-0000-0000-00002A670000}"/>
    <cellStyle name="Normal 55 3 2 2 2 2" xfId="4421" xr:uid="{00000000-0005-0000-0000-00002B670000}"/>
    <cellStyle name="Normal 55 3 2 2 2 2 2" xfId="14494" xr:uid="{00000000-0005-0000-0000-00002C670000}"/>
    <cellStyle name="Normal 55 3 2 2 2 2 2 2" xfId="44825" xr:uid="{00000000-0005-0000-0000-00002D670000}"/>
    <cellStyle name="Normal 55 3 2 2 2 2 2 3" xfId="29592" xr:uid="{00000000-0005-0000-0000-00002E670000}"/>
    <cellStyle name="Normal 55 3 2 2 2 2 3" xfId="9474" xr:uid="{00000000-0005-0000-0000-00002F670000}"/>
    <cellStyle name="Normal 55 3 2 2 2 2 3 2" xfId="39808" xr:uid="{00000000-0005-0000-0000-000030670000}"/>
    <cellStyle name="Normal 55 3 2 2 2 2 3 3" xfId="24575" xr:uid="{00000000-0005-0000-0000-000031670000}"/>
    <cellStyle name="Normal 55 3 2 2 2 2 4" xfId="34795" xr:uid="{00000000-0005-0000-0000-000032670000}"/>
    <cellStyle name="Normal 55 3 2 2 2 2 5" xfId="19562" xr:uid="{00000000-0005-0000-0000-000033670000}"/>
    <cellStyle name="Normal 55 3 2 2 2 3" xfId="6113" xr:uid="{00000000-0005-0000-0000-000034670000}"/>
    <cellStyle name="Normal 55 3 2 2 2 3 2" xfId="16165" xr:uid="{00000000-0005-0000-0000-000035670000}"/>
    <cellStyle name="Normal 55 3 2 2 2 3 2 2" xfId="46496" xr:uid="{00000000-0005-0000-0000-000036670000}"/>
    <cellStyle name="Normal 55 3 2 2 2 3 2 3" xfId="31263" xr:uid="{00000000-0005-0000-0000-000037670000}"/>
    <cellStyle name="Normal 55 3 2 2 2 3 3" xfId="11145" xr:uid="{00000000-0005-0000-0000-000038670000}"/>
    <cellStyle name="Normal 55 3 2 2 2 3 3 2" xfId="41479" xr:uid="{00000000-0005-0000-0000-000039670000}"/>
    <cellStyle name="Normal 55 3 2 2 2 3 3 3" xfId="26246" xr:uid="{00000000-0005-0000-0000-00003A670000}"/>
    <cellStyle name="Normal 55 3 2 2 2 3 4" xfId="36466" xr:uid="{00000000-0005-0000-0000-00003B670000}"/>
    <cellStyle name="Normal 55 3 2 2 2 3 5" xfId="21233" xr:uid="{00000000-0005-0000-0000-00003C670000}"/>
    <cellStyle name="Normal 55 3 2 2 2 4" xfId="12823" xr:uid="{00000000-0005-0000-0000-00003D670000}"/>
    <cellStyle name="Normal 55 3 2 2 2 4 2" xfId="43154" xr:uid="{00000000-0005-0000-0000-00003E670000}"/>
    <cellStyle name="Normal 55 3 2 2 2 4 3" xfId="27921" xr:uid="{00000000-0005-0000-0000-00003F670000}"/>
    <cellStyle name="Normal 55 3 2 2 2 5" xfId="7802" xr:uid="{00000000-0005-0000-0000-000040670000}"/>
    <cellStyle name="Normal 55 3 2 2 2 5 2" xfId="38137" xr:uid="{00000000-0005-0000-0000-000041670000}"/>
    <cellStyle name="Normal 55 3 2 2 2 5 3" xfId="22904" xr:uid="{00000000-0005-0000-0000-000042670000}"/>
    <cellStyle name="Normal 55 3 2 2 2 6" xfId="33125" xr:uid="{00000000-0005-0000-0000-000043670000}"/>
    <cellStyle name="Normal 55 3 2 2 2 7" xfId="17891" xr:uid="{00000000-0005-0000-0000-000044670000}"/>
    <cellStyle name="Normal 55 3 2 2 3" xfId="3584" xr:uid="{00000000-0005-0000-0000-000045670000}"/>
    <cellStyle name="Normal 55 3 2 2 3 2" xfId="13658" xr:uid="{00000000-0005-0000-0000-000046670000}"/>
    <cellStyle name="Normal 55 3 2 2 3 2 2" xfId="43989" xr:uid="{00000000-0005-0000-0000-000047670000}"/>
    <cellStyle name="Normal 55 3 2 2 3 2 3" xfId="28756" xr:uid="{00000000-0005-0000-0000-000048670000}"/>
    <cellStyle name="Normal 55 3 2 2 3 3" xfId="8638" xr:uid="{00000000-0005-0000-0000-000049670000}"/>
    <cellStyle name="Normal 55 3 2 2 3 3 2" xfId="38972" xr:uid="{00000000-0005-0000-0000-00004A670000}"/>
    <cellStyle name="Normal 55 3 2 2 3 3 3" xfId="23739" xr:uid="{00000000-0005-0000-0000-00004B670000}"/>
    <cellStyle name="Normal 55 3 2 2 3 4" xfId="33959" xr:uid="{00000000-0005-0000-0000-00004C670000}"/>
    <cellStyle name="Normal 55 3 2 2 3 5" xfId="18726" xr:uid="{00000000-0005-0000-0000-00004D670000}"/>
    <cellStyle name="Normal 55 3 2 2 4" xfId="5277" xr:uid="{00000000-0005-0000-0000-00004E670000}"/>
    <cellStyle name="Normal 55 3 2 2 4 2" xfId="15329" xr:uid="{00000000-0005-0000-0000-00004F670000}"/>
    <cellStyle name="Normal 55 3 2 2 4 2 2" xfId="45660" xr:uid="{00000000-0005-0000-0000-000050670000}"/>
    <cellStyle name="Normal 55 3 2 2 4 2 3" xfId="30427" xr:uid="{00000000-0005-0000-0000-000051670000}"/>
    <cellStyle name="Normal 55 3 2 2 4 3" xfId="10309" xr:uid="{00000000-0005-0000-0000-000052670000}"/>
    <cellStyle name="Normal 55 3 2 2 4 3 2" xfId="40643" xr:uid="{00000000-0005-0000-0000-000053670000}"/>
    <cellStyle name="Normal 55 3 2 2 4 3 3" xfId="25410" xr:uid="{00000000-0005-0000-0000-000054670000}"/>
    <cellStyle name="Normal 55 3 2 2 4 4" xfId="35630" xr:uid="{00000000-0005-0000-0000-000055670000}"/>
    <cellStyle name="Normal 55 3 2 2 4 5" xfId="20397" xr:uid="{00000000-0005-0000-0000-000056670000}"/>
    <cellStyle name="Normal 55 3 2 2 5" xfId="11987" xr:uid="{00000000-0005-0000-0000-000057670000}"/>
    <cellStyle name="Normal 55 3 2 2 5 2" xfId="42318" xr:uid="{00000000-0005-0000-0000-000058670000}"/>
    <cellStyle name="Normal 55 3 2 2 5 3" xfId="27085" xr:uid="{00000000-0005-0000-0000-000059670000}"/>
    <cellStyle name="Normal 55 3 2 2 6" xfId="6966" xr:uid="{00000000-0005-0000-0000-00005A670000}"/>
    <cellStyle name="Normal 55 3 2 2 6 2" xfId="37301" xr:uid="{00000000-0005-0000-0000-00005B670000}"/>
    <cellStyle name="Normal 55 3 2 2 6 3" xfId="22068" xr:uid="{00000000-0005-0000-0000-00005C670000}"/>
    <cellStyle name="Normal 55 3 2 2 7" xfId="32289" xr:uid="{00000000-0005-0000-0000-00005D670000}"/>
    <cellStyle name="Normal 55 3 2 2 8" xfId="17055" xr:uid="{00000000-0005-0000-0000-00005E670000}"/>
    <cellStyle name="Normal 55 3 2 3" xfId="2313" xr:uid="{00000000-0005-0000-0000-00005F670000}"/>
    <cellStyle name="Normal 55 3 2 3 2" xfId="4003" xr:uid="{00000000-0005-0000-0000-000060670000}"/>
    <cellStyle name="Normal 55 3 2 3 2 2" xfId="14076" xr:uid="{00000000-0005-0000-0000-000061670000}"/>
    <cellStyle name="Normal 55 3 2 3 2 2 2" xfId="44407" xr:uid="{00000000-0005-0000-0000-000062670000}"/>
    <cellStyle name="Normal 55 3 2 3 2 2 3" xfId="29174" xr:uid="{00000000-0005-0000-0000-000063670000}"/>
    <cellStyle name="Normal 55 3 2 3 2 3" xfId="9056" xr:uid="{00000000-0005-0000-0000-000064670000}"/>
    <cellStyle name="Normal 55 3 2 3 2 3 2" xfId="39390" xr:uid="{00000000-0005-0000-0000-000065670000}"/>
    <cellStyle name="Normal 55 3 2 3 2 3 3" xfId="24157" xr:uid="{00000000-0005-0000-0000-000066670000}"/>
    <cellStyle name="Normal 55 3 2 3 2 4" xfId="34377" xr:uid="{00000000-0005-0000-0000-000067670000}"/>
    <cellStyle name="Normal 55 3 2 3 2 5" xfId="19144" xr:uid="{00000000-0005-0000-0000-000068670000}"/>
    <cellStyle name="Normal 55 3 2 3 3" xfId="5695" xr:uid="{00000000-0005-0000-0000-000069670000}"/>
    <cellStyle name="Normal 55 3 2 3 3 2" xfId="15747" xr:uid="{00000000-0005-0000-0000-00006A670000}"/>
    <cellStyle name="Normal 55 3 2 3 3 2 2" xfId="46078" xr:uid="{00000000-0005-0000-0000-00006B670000}"/>
    <cellStyle name="Normal 55 3 2 3 3 2 3" xfId="30845" xr:uid="{00000000-0005-0000-0000-00006C670000}"/>
    <cellStyle name="Normal 55 3 2 3 3 3" xfId="10727" xr:uid="{00000000-0005-0000-0000-00006D670000}"/>
    <cellStyle name="Normal 55 3 2 3 3 3 2" xfId="41061" xr:uid="{00000000-0005-0000-0000-00006E670000}"/>
    <cellStyle name="Normal 55 3 2 3 3 3 3" xfId="25828" xr:uid="{00000000-0005-0000-0000-00006F670000}"/>
    <cellStyle name="Normal 55 3 2 3 3 4" xfId="36048" xr:uid="{00000000-0005-0000-0000-000070670000}"/>
    <cellStyle name="Normal 55 3 2 3 3 5" xfId="20815" xr:uid="{00000000-0005-0000-0000-000071670000}"/>
    <cellStyle name="Normal 55 3 2 3 4" xfId="12405" xr:uid="{00000000-0005-0000-0000-000072670000}"/>
    <cellStyle name="Normal 55 3 2 3 4 2" xfId="42736" xr:uid="{00000000-0005-0000-0000-000073670000}"/>
    <cellStyle name="Normal 55 3 2 3 4 3" xfId="27503" xr:uid="{00000000-0005-0000-0000-000074670000}"/>
    <cellStyle name="Normal 55 3 2 3 5" xfId="7384" xr:uid="{00000000-0005-0000-0000-000075670000}"/>
    <cellStyle name="Normal 55 3 2 3 5 2" xfId="37719" xr:uid="{00000000-0005-0000-0000-000076670000}"/>
    <cellStyle name="Normal 55 3 2 3 5 3" xfId="22486" xr:uid="{00000000-0005-0000-0000-000077670000}"/>
    <cellStyle name="Normal 55 3 2 3 6" xfId="32707" xr:uid="{00000000-0005-0000-0000-000078670000}"/>
    <cellStyle name="Normal 55 3 2 3 7" xfId="17473" xr:uid="{00000000-0005-0000-0000-000079670000}"/>
    <cellStyle name="Normal 55 3 2 4" xfId="3166" xr:uid="{00000000-0005-0000-0000-00007A670000}"/>
    <cellStyle name="Normal 55 3 2 4 2" xfId="13240" xr:uid="{00000000-0005-0000-0000-00007B670000}"/>
    <cellStyle name="Normal 55 3 2 4 2 2" xfId="43571" xr:uid="{00000000-0005-0000-0000-00007C670000}"/>
    <cellStyle name="Normal 55 3 2 4 2 3" xfId="28338" xr:uid="{00000000-0005-0000-0000-00007D670000}"/>
    <cellStyle name="Normal 55 3 2 4 3" xfId="8220" xr:uid="{00000000-0005-0000-0000-00007E670000}"/>
    <cellStyle name="Normal 55 3 2 4 3 2" xfId="38554" xr:uid="{00000000-0005-0000-0000-00007F670000}"/>
    <cellStyle name="Normal 55 3 2 4 3 3" xfId="23321" xr:uid="{00000000-0005-0000-0000-000080670000}"/>
    <cellStyle name="Normal 55 3 2 4 4" xfId="33541" xr:uid="{00000000-0005-0000-0000-000081670000}"/>
    <cellStyle name="Normal 55 3 2 4 5" xfId="18308" xr:uid="{00000000-0005-0000-0000-000082670000}"/>
    <cellStyle name="Normal 55 3 2 5" xfId="4859" xr:uid="{00000000-0005-0000-0000-000083670000}"/>
    <cellStyle name="Normal 55 3 2 5 2" xfId="14911" xr:uid="{00000000-0005-0000-0000-000084670000}"/>
    <cellStyle name="Normal 55 3 2 5 2 2" xfId="45242" xr:uid="{00000000-0005-0000-0000-000085670000}"/>
    <cellStyle name="Normal 55 3 2 5 2 3" xfId="30009" xr:uid="{00000000-0005-0000-0000-000086670000}"/>
    <cellStyle name="Normal 55 3 2 5 3" xfId="9891" xr:uid="{00000000-0005-0000-0000-000087670000}"/>
    <cellStyle name="Normal 55 3 2 5 3 2" xfId="40225" xr:uid="{00000000-0005-0000-0000-000088670000}"/>
    <cellStyle name="Normal 55 3 2 5 3 3" xfId="24992" xr:uid="{00000000-0005-0000-0000-000089670000}"/>
    <cellStyle name="Normal 55 3 2 5 4" xfId="35212" xr:uid="{00000000-0005-0000-0000-00008A670000}"/>
    <cellStyle name="Normal 55 3 2 5 5" xfId="19979" xr:uid="{00000000-0005-0000-0000-00008B670000}"/>
    <cellStyle name="Normal 55 3 2 6" xfId="11569" xr:uid="{00000000-0005-0000-0000-00008C670000}"/>
    <cellStyle name="Normal 55 3 2 6 2" xfId="41900" xr:uid="{00000000-0005-0000-0000-00008D670000}"/>
    <cellStyle name="Normal 55 3 2 6 3" xfId="26667" xr:uid="{00000000-0005-0000-0000-00008E670000}"/>
    <cellStyle name="Normal 55 3 2 7" xfId="6548" xr:uid="{00000000-0005-0000-0000-00008F670000}"/>
    <cellStyle name="Normal 55 3 2 7 2" xfId="36883" xr:uid="{00000000-0005-0000-0000-000090670000}"/>
    <cellStyle name="Normal 55 3 2 7 3" xfId="21650" xr:uid="{00000000-0005-0000-0000-000091670000}"/>
    <cellStyle name="Normal 55 3 2 8" xfId="31871" xr:uid="{00000000-0005-0000-0000-000092670000}"/>
    <cellStyle name="Normal 55 3 2 9" xfId="16637" xr:uid="{00000000-0005-0000-0000-000093670000}"/>
    <cellStyle name="Normal 55 3 3" xfId="1684" xr:uid="{00000000-0005-0000-0000-000094670000}"/>
    <cellStyle name="Normal 55 3 3 2" xfId="2523" xr:uid="{00000000-0005-0000-0000-000095670000}"/>
    <cellStyle name="Normal 55 3 3 2 2" xfId="4213" xr:uid="{00000000-0005-0000-0000-000096670000}"/>
    <cellStyle name="Normal 55 3 3 2 2 2" xfId="14286" xr:uid="{00000000-0005-0000-0000-000097670000}"/>
    <cellStyle name="Normal 55 3 3 2 2 2 2" xfId="44617" xr:uid="{00000000-0005-0000-0000-000098670000}"/>
    <cellStyle name="Normal 55 3 3 2 2 2 3" xfId="29384" xr:uid="{00000000-0005-0000-0000-000099670000}"/>
    <cellStyle name="Normal 55 3 3 2 2 3" xfId="9266" xr:uid="{00000000-0005-0000-0000-00009A670000}"/>
    <cellStyle name="Normal 55 3 3 2 2 3 2" xfId="39600" xr:uid="{00000000-0005-0000-0000-00009B670000}"/>
    <cellStyle name="Normal 55 3 3 2 2 3 3" xfId="24367" xr:uid="{00000000-0005-0000-0000-00009C670000}"/>
    <cellStyle name="Normal 55 3 3 2 2 4" xfId="34587" xr:uid="{00000000-0005-0000-0000-00009D670000}"/>
    <cellStyle name="Normal 55 3 3 2 2 5" xfId="19354" xr:uid="{00000000-0005-0000-0000-00009E670000}"/>
    <cellStyle name="Normal 55 3 3 2 3" xfId="5905" xr:uid="{00000000-0005-0000-0000-00009F670000}"/>
    <cellStyle name="Normal 55 3 3 2 3 2" xfId="15957" xr:uid="{00000000-0005-0000-0000-0000A0670000}"/>
    <cellStyle name="Normal 55 3 3 2 3 2 2" xfId="46288" xr:uid="{00000000-0005-0000-0000-0000A1670000}"/>
    <cellStyle name="Normal 55 3 3 2 3 2 3" xfId="31055" xr:uid="{00000000-0005-0000-0000-0000A2670000}"/>
    <cellStyle name="Normal 55 3 3 2 3 3" xfId="10937" xr:uid="{00000000-0005-0000-0000-0000A3670000}"/>
    <cellStyle name="Normal 55 3 3 2 3 3 2" xfId="41271" xr:uid="{00000000-0005-0000-0000-0000A4670000}"/>
    <cellStyle name="Normal 55 3 3 2 3 3 3" xfId="26038" xr:uid="{00000000-0005-0000-0000-0000A5670000}"/>
    <cellStyle name="Normal 55 3 3 2 3 4" xfId="36258" xr:uid="{00000000-0005-0000-0000-0000A6670000}"/>
    <cellStyle name="Normal 55 3 3 2 3 5" xfId="21025" xr:uid="{00000000-0005-0000-0000-0000A7670000}"/>
    <cellStyle name="Normal 55 3 3 2 4" xfId="12615" xr:uid="{00000000-0005-0000-0000-0000A8670000}"/>
    <cellStyle name="Normal 55 3 3 2 4 2" xfId="42946" xr:uid="{00000000-0005-0000-0000-0000A9670000}"/>
    <cellStyle name="Normal 55 3 3 2 4 3" xfId="27713" xr:uid="{00000000-0005-0000-0000-0000AA670000}"/>
    <cellStyle name="Normal 55 3 3 2 5" xfId="7594" xr:uid="{00000000-0005-0000-0000-0000AB670000}"/>
    <cellStyle name="Normal 55 3 3 2 5 2" xfId="37929" xr:uid="{00000000-0005-0000-0000-0000AC670000}"/>
    <cellStyle name="Normal 55 3 3 2 5 3" xfId="22696" xr:uid="{00000000-0005-0000-0000-0000AD670000}"/>
    <cellStyle name="Normal 55 3 3 2 6" xfId="32917" xr:uid="{00000000-0005-0000-0000-0000AE670000}"/>
    <cellStyle name="Normal 55 3 3 2 7" xfId="17683" xr:uid="{00000000-0005-0000-0000-0000AF670000}"/>
    <cellStyle name="Normal 55 3 3 3" xfId="3376" xr:uid="{00000000-0005-0000-0000-0000B0670000}"/>
    <cellStyle name="Normal 55 3 3 3 2" xfId="13450" xr:uid="{00000000-0005-0000-0000-0000B1670000}"/>
    <cellStyle name="Normal 55 3 3 3 2 2" xfId="43781" xr:uid="{00000000-0005-0000-0000-0000B2670000}"/>
    <cellStyle name="Normal 55 3 3 3 2 3" xfId="28548" xr:uid="{00000000-0005-0000-0000-0000B3670000}"/>
    <cellStyle name="Normal 55 3 3 3 3" xfId="8430" xr:uid="{00000000-0005-0000-0000-0000B4670000}"/>
    <cellStyle name="Normal 55 3 3 3 3 2" xfId="38764" xr:uid="{00000000-0005-0000-0000-0000B5670000}"/>
    <cellStyle name="Normal 55 3 3 3 3 3" xfId="23531" xr:uid="{00000000-0005-0000-0000-0000B6670000}"/>
    <cellStyle name="Normal 55 3 3 3 4" xfId="33751" xr:uid="{00000000-0005-0000-0000-0000B7670000}"/>
    <cellStyle name="Normal 55 3 3 3 5" xfId="18518" xr:uid="{00000000-0005-0000-0000-0000B8670000}"/>
    <cellStyle name="Normal 55 3 3 4" xfId="5069" xr:uid="{00000000-0005-0000-0000-0000B9670000}"/>
    <cellStyle name="Normal 55 3 3 4 2" xfId="15121" xr:uid="{00000000-0005-0000-0000-0000BA670000}"/>
    <cellStyle name="Normal 55 3 3 4 2 2" xfId="45452" xr:uid="{00000000-0005-0000-0000-0000BB670000}"/>
    <cellStyle name="Normal 55 3 3 4 2 3" xfId="30219" xr:uid="{00000000-0005-0000-0000-0000BC670000}"/>
    <cellStyle name="Normal 55 3 3 4 3" xfId="10101" xr:uid="{00000000-0005-0000-0000-0000BD670000}"/>
    <cellStyle name="Normal 55 3 3 4 3 2" xfId="40435" xr:uid="{00000000-0005-0000-0000-0000BE670000}"/>
    <cellStyle name="Normal 55 3 3 4 3 3" xfId="25202" xr:uid="{00000000-0005-0000-0000-0000BF670000}"/>
    <cellStyle name="Normal 55 3 3 4 4" xfId="35422" xr:uid="{00000000-0005-0000-0000-0000C0670000}"/>
    <cellStyle name="Normal 55 3 3 4 5" xfId="20189" xr:uid="{00000000-0005-0000-0000-0000C1670000}"/>
    <cellStyle name="Normal 55 3 3 5" xfId="11779" xr:uid="{00000000-0005-0000-0000-0000C2670000}"/>
    <cellStyle name="Normal 55 3 3 5 2" xfId="42110" xr:uid="{00000000-0005-0000-0000-0000C3670000}"/>
    <cellStyle name="Normal 55 3 3 5 3" xfId="26877" xr:uid="{00000000-0005-0000-0000-0000C4670000}"/>
    <cellStyle name="Normal 55 3 3 6" xfId="6758" xr:uid="{00000000-0005-0000-0000-0000C5670000}"/>
    <cellStyle name="Normal 55 3 3 6 2" xfId="37093" xr:uid="{00000000-0005-0000-0000-0000C6670000}"/>
    <cellStyle name="Normal 55 3 3 6 3" xfId="21860" xr:uid="{00000000-0005-0000-0000-0000C7670000}"/>
    <cellStyle name="Normal 55 3 3 7" xfId="32081" xr:uid="{00000000-0005-0000-0000-0000C8670000}"/>
    <cellStyle name="Normal 55 3 3 8" xfId="16847" xr:uid="{00000000-0005-0000-0000-0000C9670000}"/>
    <cellStyle name="Normal 55 3 4" xfId="2105" xr:uid="{00000000-0005-0000-0000-0000CA670000}"/>
    <cellStyle name="Normal 55 3 4 2" xfId="3795" xr:uid="{00000000-0005-0000-0000-0000CB670000}"/>
    <cellStyle name="Normal 55 3 4 2 2" xfId="13868" xr:uid="{00000000-0005-0000-0000-0000CC670000}"/>
    <cellStyle name="Normal 55 3 4 2 2 2" xfId="44199" xr:uid="{00000000-0005-0000-0000-0000CD670000}"/>
    <cellStyle name="Normal 55 3 4 2 2 3" xfId="28966" xr:uid="{00000000-0005-0000-0000-0000CE670000}"/>
    <cellStyle name="Normal 55 3 4 2 3" xfId="8848" xr:uid="{00000000-0005-0000-0000-0000CF670000}"/>
    <cellStyle name="Normal 55 3 4 2 3 2" xfId="39182" xr:uid="{00000000-0005-0000-0000-0000D0670000}"/>
    <cellStyle name="Normal 55 3 4 2 3 3" xfId="23949" xr:uid="{00000000-0005-0000-0000-0000D1670000}"/>
    <cellStyle name="Normal 55 3 4 2 4" xfId="34169" xr:uid="{00000000-0005-0000-0000-0000D2670000}"/>
    <cellStyle name="Normal 55 3 4 2 5" xfId="18936" xr:uid="{00000000-0005-0000-0000-0000D3670000}"/>
    <cellStyle name="Normal 55 3 4 3" xfId="5487" xr:uid="{00000000-0005-0000-0000-0000D4670000}"/>
    <cellStyle name="Normal 55 3 4 3 2" xfId="15539" xr:uid="{00000000-0005-0000-0000-0000D5670000}"/>
    <cellStyle name="Normal 55 3 4 3 2 2" xfId="45870" xr:uid="{00000000-0005-0000-0000-0000D6670000}"/>
    <cellStyle name="Normal 55 3 4 3 2 3" xfId="30637" xr:uid="{00000000-0005-0000-0000-0000D7670000}"/>
    <cellStyle name="Normal 55 3 4 3 3" xfId="10519" xr:uid="{00000000-0005-0000-0000-0000D8670000}"/>
    <cellStyle name="Normal 55 3 4 3 3 2" xfId="40853" xr:uid="{00000000-0005-0000-0000-0000D9670000}"/>
    <cellStyle name="Normal 55 3 4 3 3 3" xfId="25620" xr:uid="{00000000-0005-0000-0000-0000DA670000}"/>
    <cellStyle name="Normal 55 3 4 3 4" xfId="35840" xr:uid="{00000000-0005-0000-0000-0000DB670000}"/>
    <cellStyle name="Normal 55 3 4 3 5" xfId="20607" xr:uid="{00000000-0005-0000-0000-0000DC670000}"/>
    <cellStyle name="Normal 55 3 4 4" xfId="12197" xr:uid="{00000000-0005-0000-0000-0000DD670000}"/>
    <cellStyle name="Normal 55 3 4 4 2" xfId="42528" xr:uid="{00000000-0005-0000-0000-0000DE670000}"/>
    <cellStyle name="Normal 55 3 4 4 3" xfId="27295" xr:uid="{00000000-0005-0000-0000-0000DF670000}"/>
    <cellStyle name="Normal 55 3 4 5" xfId="7176" xr:uid="{00000000-0005-0000-0000-0000E0670000}"/>
    <cellStyle name="Normal 55 3 4 5 2" xfId="37511" xr:uid="{00000000-0005-0000-0000-0000E1670000}"/>
    <cellStyle name="Normal 55 3 4 5 3" xfId="22278" xr:uid="{00000000-0005-0000-0000-0000E2670000}"/>
    <cellStyle name="Normal 55 3 4 6" xfId="32499" xr:uid="{00000000-0005-0000-0000-0000E3670000}"/>
    <cellStyle name="Normal 55 3 4 7" xfId="17265" xr:uid="{00000000-0005-0000-0000-0000E4670000}"/>
    <cellStyle name="Normal 55 3 5" xfId="2958" xr:uid="{00000000-0005-0000-0000-0000E5670000}"/>
    <cellStyle name="Normal 55 3 5 2" xfId="13032" xr:uid="{00000000-0005-0000-0000-0000E6670000}"/>
    <cellStyle name="Normal 55 3 5 2 2" xfId="43363" xr:uid="{00000000-0005-0000-0000-0000E7670000}"/>
    <cellStyle name="Normal 55 3 5 2 3" xfId="28130" xr:uid="{00000000-0005-0000-0000-0000E8670000}"/>
    <cellStyle name="Normal 55 3 5 3" xfId="8012" xr:uid="{00000000-0005-0000-0000-0000E9670000}"/>
    <cellStyle name="Normal 55 3 5 3 2" xfId="38346" xr:uid="{00000000-0005-0000-0000-0000EA670000}"/>
    <cellStyle name="Normal 55 3 5 3 3" xfId="23113" xr:uid="{00000000-0005-0000-0000-0000EB670000}"/>
    <cellStyle name="Normal 55 3 5 4" xfId="33333" xr:uid="{00000000-0005-0000-0000-0000EC670000}"/>
    <cellStyle name="Normal 55 3 5 5" xfId="18100" xr:uid="{00000000-0005-0000-0000-0000ED670000}"/>
    <cellStyle name="Normal 55 3 6" xfId="4651" xr:uid="{00000000-0005-0000-0000-0000EE670000}"/>
    <cellStyle name="Normal 55 3 6 2" xfId="14703" xr:uid="{00000000-0005-0000-0000-0000EF670000}"/>
    <cellStyle name="Normal 55 3 6 2 2" xfId="45034" xr:uid="{00000000-0005-0000-0000-0000F0670000}"/>
    <cellStyle name="Normal 55 3 6 2 3" xfId="29801" xr:uid="{00000000-0005-0000-0000-0000F1670000}"/>
    <cellStyle name="Normal 55 3 6 3" xfId="9683" xr:uid="{00000000-0005-0000-0000-0000F2670000}"/>
    <cellStyle name="Normal 55 3 6 3 2" xfId="40017" xr:uid="{00000000-0005-0000-0000-0000F3670000}"/>
    <cellStyle name="Normal 55 3 6 3 3" xfId="24784" xr:uid="{00000000-0005-0000-0000-0000F4670000}"/>
    <cellStyle name="Normal 55 3 6 4" xfId="35004" xr:uid="{00000000-0005-0000-0000-0000F5670000}"/>
    <cellStyle name="Normal 55 3 6 5" xfId="19771" xr:uid="{00000000-0005-0000-0000-0000F6670000}"/>
    <cellStyle name="Normal 55 3 7" xfId="11361" xr:uid="{00000000-0005-0000-0000-0000F7670000}"/>
    <cellStyle name="Normal 55 3 7 2" xfId="41692" xr:uid="{00000000-0005-0000-0000-0000F8670000}"/>
    <cellStyle name="Normal 55 3 7 3" xfId="26459" xr:uid="{00000000-0005-0000-0000-0000F9670000}"/>
    <cellStyle name="Normal 55 3 8" xfId="6340" xr:uid="{00000000-0005-0000-0000-0000FA670000}"/>
    <cellStyle name="Normal 55 3 8 2" xfId="36675" xr:uid="{00000000-0005-0000-0000-0000FB670000}"/>
    <cellStyle name="Normal 55 3 8 3" xfId="21442" xr:uid="{00000000-0005-0000-0000-0000FC670000}"/>
    <cellStyle name="Normal 55 3 9" xfId="31664" xr:uid="{00000000-0005-0000-0000-0000FD670000}"/>
    <cellStyle name="Normal 55 4" xfId="1365" xr:uid="{00000000-0005-0000-0000-0000FE670000}"/>
    <cellStyle name="Normal 55 4 2" xfId="1788" xr:uid="{00000000-0005-0000-0000-0000FF670000}"/>
    <cellStyle name="Normal 55 4 2 2" xfId="2627" xr:uid="{00000000-0005-0000-0000-000000680000}"/>
    <cellStyle name="Normal 55 4 2 2 2" xfId="4317" xr:uid="{00000000-0005-0000-0000-000001680000}"/>
    <cellStyle name="Normal 55 4 2 2 2 2" xfId="14390" xr:uid="{00000000-0005-0000-0000-000002680000}"/>
    <cellStyle name="Normal 55 4 2 2 2 2 2" xfId="44721" xr:uid="{00000000-0005-0000-0000-000003680000}"/>
    <cellStyle name="Normal 55 4 2 2 2 2 3" xfId="29488" xr:uid="{00000000-0005-0000-0000-000004680000}"/>
    <cellStyle name="Normal 55 4 2 2 2 3" xfId="9370" xr:uid="{00000000-0005-0000-0000-000005680000}"/>
    <cellStyle name="Normal 55 4 2 2 2 3 2" xfId="39704" xr:uid="{00000000-0005-0000-0000-000006680000}"/>
    <cellStyle name="Normal 55 4 2 2 2 3 3" xfId="24471" xr:uid="{00000000-0005-0000-0000-000007680000}"/>
    <cellStyle name="Normal 55 4 2 2 2 4" xfId="34691" xr:uid="{00000000-0005-0000-0000-000008680000}"/>
    <cellStyle name="Normal 55 4 2 2 2 5" xfId="19458" xr:uid="{00000000-0005-0000-0000-000009680000}"/>
    <cellStyle name="Normal 55 4 2 2 3" xfId="6009" xr:uid="{00000000-0005-0000-0000-00000A680000}"/>
    <cellStyle name="Normal 55 4 2 2 3 2" xfId="16061" xr:uid="{00000000-0005-0000-0000-00000B680000}"/>
    <cellStyle name="Normal 55 4 2 2 3 2 2" xfId="46392" xr:uid="{00000000-0005-0000-0000-00000C680000}"/>
    <cellStyle name="Normal 55 4 2 2 3 2 3" xfId="31159" xr:uid="{00000000-0005-0000-0000-00000D680000}"/>
    <cellStyle name="Normal 55 4 2 2 3 3" xfId="11041" xr:uid="{00000000-0005-0000-0000-00000E680000}"/>
    <cellStyle name="Normal 55 4 2 2 3 3 2" xfId="41375" xr:uid="{00000000-0005-0000-0000-00000F680000}"/>
    <cellStyle name="Normal 55 4 2 2 3 3 3" xfId="26142" xr:uid="{00000000-0005-0000-0000-000010680000}"/>
    <cellStyle name="Normal 55 4 2 2 3 4" xfId="36362" xr:uid="{00000000-0005-0000-0000-000011680000}"/>
    <cellStyle name="Normal 55 4 2 2 3 5" xfId="21129" xr:uid="{00000000-0005-0000-0000-000012680000}"/>
    <cellStyle name="Normal 55 4 2 2 4" xfId="12719" xr:uid="{00000000-0005-0000-0000-000013680000}"/>
    <cellStyle name="Normal 55 4 2 2 4 2" xfId="43050" xr:uid="{00000000-0005-0000-0000-000014680000}"/>
    <cellStyle name="Normal 55 4 2 2 4 3" xfId="27817" xr:uid="{00000000-0005-0000-0000-000015680000}"/>
    <cellStyle name="Normal 55 4 2 2 5" xfId="7698" xr:uid="{00000000-0005-0000-0000-000016680000}"/>
    <cellStyle name="Normal 55 4 2 2 5 2" xfId="38033" xr:uid="{00000000-0005-0000-0000-000017680000}"/>
    <cellStyle name="Normal 55 4 2 2 5 3" xfId="22800" xr:uid="{00000000-0005-0000-0000-000018680000}"/>
    <cellStyle name="Normal 55 4 2 2 6" xfId="33021" xr:uid="{00000000-0005-0000-0000-000019680000}"/>
    <cellStyle name="Normal 55 4 2 2 7" xfId="17787" xr:uid="{00000000-0005-0000-0000-00001A680000}"/>
    <cellStyle name="Normal 55 4 2 3" xfId="3480" xr:uid="{00000000-0005-0000-0000-00001B680000}"/>
    <cellStyle name="Normal 55 4 2 3 2" xfId="13554" xr:uid="{00000000-0005-0000-0000-00001C680000}"/>
    <cellStyle name="Normal 55 4 2 3 2 2" xfId="43885" xr:uid="{00000000-0005-0000-0000-00001D680000}"/>
    <cellStyle name="Normal 55 4 2 3 2 3" xfId="28652" xr:uid="{00000000-0005-0000-0000-00001E680000}"/>
    <cellStyle name="Normal 55 4 2 3 3" xfId="8534" xr:uid="{00000000-0005-0000-0000-00001F680000}"/>
    <cellStyle name="Normal 55 4 2 3 3 2" xfId="38868" xr:uid="{00000000-0005-0000-0000-000020680000}"/>
    <cellStyle name="Normal 55 4 2 3 3 3" xfId="23635" xr:uid="{00000000-0005-0000-0000-000021680000}"/>
    <cellStyle name="Normal 55 4 2 3 4" xfId="33855" xr:uid="{00000000-0005-0000-0000-000022680000}"/>
    <cellStyle name="Normal 55 4 2 3 5" xfId="18622" xr:uid="{00000000-0005-0000-0000-000023680000}"/>
    <cellStyle name="Normal 55 4 2 4" xfId="5173" xr:uid="{00000000-0005-0000-0000-000024680000}"/>
    <cellStyle name="Normal 55 4 2 4 2" xfId="15225" xr:uid="{00000000-0005-0000-0000-000025680000}"/>
    <cellStyle name="Normal 55 4 2 4 2 2" xfId="45556" xr:uid="{00000000-0005-0000-0000-000026680000}"/>
    <cellStyle name="Normal 55 4 2 4 2 3" xfId="30323" xr:uid="{00000000-0005-0000-0000-000027680000}"/>
    <cellStyle name="Normal 55 4 2 4 3" xfId="10205" xr:uid="{00000000-0005-0000-0000-000028680000}"/>
    <cellStyle name="Normal 55 4 2 4 3 2" xfId="40539" xr:uid="{00000000-0005-0000-0000-000029680000}"/>
    <cellStyle name="Normal 55 4 2 4 3 3" xfId="25306" xr:uid="{00000000-0005-0000-0000-00002A680000}"/>
    <cellStyle name="Normal 55 4 2 4 4" xfId="35526" xr:uid="{00000000-0005-0000-0000-00002B680000}"/>
    <cellStyle name="Normal 55 4 2 4 5" xfId="20293" xr:uid="{00000000-0005-0000-0000-00002C680000}"/>
    <cellStyle name="Normal 55 4 2 5" xfId="11883" xr:uid="{00000000-0005-0000-0000-00002D680000}"/>
    <cellStyle name="Normal 55 4 2 5 2" xfId="42214" xr:uid="{00000000-0005-0000-0000-00002E680000}"/>
    <cellStyle name="Normal 55 4 2 5 3" xfId="26981" xr:uid="{00000000-0005-0000-0000-00002F680000}"/>
    <cellStyle name="Normal 55 4 2 6" xfId="6862" xr:uid="{00000000-0005-0000-0000-000030680000}"/>
    <cellStyle name="Normal 55 4 2 6 2" xfId="37197" xr:uid="{00000000-0005-0000-0000-000031680000}"/>
    <cellStyle name="Normal 55 4 2 6 3" xfId="21964" xr:uid="{00000000-0005-0000-0000-000032680000}"/>
    <cellStyle name="Normal 55 4 2 7" xfId="32185" xr:uid="{00000000-0005-0000-0000-000033680000}"/>
    <cellStyle name="Normal 55 4 2 8" xfId="16951" xr:uid="{00000000-0005-0000-0000-000034680000}"/>
    <cellStyle name="Normal 55 4 3" xfId="2209" xr:uid="{00000000-0005-0000-0000-000035680000}"/>
    <cellStyle name="Normal 55 4 3 2" xfId="3899" xr:uid="{00000000-0005-0000-0000-000036680000}"/>
    <cellStyle name="Normal 55 4 3 2 2" xfId="13972" xr:uid="{00000000-0005-0000-0000-000037680000}"/>
    <cellStyle name="Normal 55 4 3 2 2 2" xfId="44303" xr:uid="{00000000-0005-0000-0000-000038680000}"/>
    <cellStyle name="Normal 55 4 3 2 2 3" xfId="29070" xr:uid="{00000000-0005-0000-0000-000039680000}"/>
    <cellStyle name="Normal 55 4 3 2 3" xfId="8952" xr:uid="{00000000-0005-0000-0000-00003A680000}"/>
    <cellStyle name="Normal 55 4 3 2 3 2" xfId="39286" xr:uid="{00000000-0005-0000-0000-00003B680000}"/>
    <cellStyle name="Normal 55 4 3 2 3 3" xfId="24053" xr:uid="{00000000-0005-0000-0000-00003C680000}"/>
    <cellStyle name="Normal 55 4 3 2 4" xfId="34273" xr:uid="{00000000-0005-0000-0000-00003D680000}"/>
    <cellStyle name="Normal 55 4 3 2 5" xfId="19040" xr:uid="{00000000-0005-0000-0000-00003E680000}"/>
    <cellStyle name="Normal 55 4 3 3" xfId="5591" xr:uid="{00000000-0005-0000-0000-00003F680000}"/>
    <cellStyle name="Normal 55 4 3 3 2" xfId="15643" xr:uid="{00000000-0005-0000-0000-000040680000}"/>
    <cellStyle name="Normal 55 4 3 3 2 2" xfId="45974" xr:uid="{00000000-0005-0000-0000-000041680000}"/>
    <cellStyle name="Normal 55 4 3 3 2 3" xfId="30741" xr:uid="{00000000-0005-0000-0000-000042680000}"/>
    <cellStyle name="Normal 55 4 3 3 3" xfId="10623" xr:uid="{00000000-0005-0000-0000-000043680000}"/>
    <cellStyle name="Normal 55 4 3 3 3 2" xfId="40957" xr:uid="{00000000-0005-0000-0000-000044680000}"/>
    <cellStyle name="Normal 55 4 3 3 3 3" xfId="25724" xr:uid="{00000000-0005-0000-0000-000045680000}"/>
    <cellStyle name="Normal 55 4 3 3 4" xfId="35944" xr:uid="{00000000-0005-0000-0000-000046680000}"/>
    <cellStyle name="Normal 55 4 3 3 5" xfId="20711" xr:uid="{00000000-0005-0000-0000-000047680000}"/>
    <cellStyle name="Normal 55 4 3 4" xfId="12301" xr:uid="{00000000-0005-0000-0000-000048680000}"/>
    <cellStyle name="Normal 55 4 3 4 2" xfId="42632" xr:uid="{00000000-0005-0000-0000-000049680000}"/>
    <cellStyle name="Normal 55 4 3 4 3" xfId="27399" xr:uid="{00000000-0005-0000-0000-00004A680000}"/>
    <cellStyle name="Normal 55 4 3 5" xfId="7280" xr:uid="{00000000-0005-0000-0000-00004B680000}"/>
    <cellStyle name="Normal 55 4 3 5 2" xfId="37615" xr:uid="{00000000-0005-0000-0000-00004C680000}"/>
    <cellStyle name="Normal 55 4 3 5 3" xfId="22382" xr:uid="{00000000-0005-0000-0000-00004D680000}"/>
    <cellStyle name="Normal 55 4 3 6" xfId="32603" xr:uid="{00000000-0005-0000-0000-00004E680000}"/>
    <cellStyle name="Normal 55 4 3 7" xfId="17369" xr:uid="{00000000-0005-0000-0000-00004F680000}"/>
    <cellStyle name="Normal 55 4 4" xfId="3062" xr:uid="{00000000-0005-0000-0000-000050680000}"/>
    <cellStyle name="Normal 55 4 4 2" xfId="13136" xr:uid="{00000000-0005-0000-0000-000051680000}"/>
    <cellStyle name="Normal 55 4 4 2 2" xfId="43467" xr:uid="{00000000-0005-0000-0000-000052680000}"/>
    <cellStyle name="Normal 55 4 4 2 3" xfId="28234" xr:uid="{00000000-0005-0000-0000-000053680000}"/>
    <cellStyle name="Normal 55 4 4 3" xfId="8116" xr:uid="{00000000-0005-0000-0000-000054680000}"/>
    <cellStyle name="Normal 55 4 4 3 2" xfId="38450" xr:uid="{00000000-0005-0000-0000-000055680000}"/>
    <cellStyle name="Normal 55 4 4 3 3" xfId="23217" xr:uid="{00000000-0005-0000-0000-000056680000}"/>
    <cellStyle name="Normal 55 4 4 4" xfId="33437" xr:uid="{00000000-0005-0000-0000-000057680000}"/>
    <cellStyle name="Normal 55 4 4 5" xfId="18204" xr:uid="{00000000-0005-0000-0000-000058680000}"/>
    <cellStyle name="Normal 55 4 5" xfId="4755" xr:uid="{00000000-0005-0000-0000-000059680000}"/>
    <cellStyle name="Normal 55 4 5 2" xfId="14807" xr:uid="{00000000-0005-0000-0000-00005A680000}"/>
    <cellStyle name="Normal 55 4 5 2 2" xfId="45138" xr:uid="{00000000-0005-0000-0000-00005B680000}"/>
    <cellStyle name="Normal 55 4 5 2 3" xfId="29905" xr:uid="{00000000-0005-0000-0000-00005C680000}"/>
    <cellStyle name="Normal 55 4 5 3" xfId="9787" xr:uid="{00000000-0005-0000-0000-00005D680000}"/>
    <cellStyle name="Normal 55 4 5 3 2" xfId="40121" xr:uid="{00000000-0005-0000-0000-00005E680000}"/>
    <cellStyle name="Normal 55 4 5 3 3" xfId="24888" xr:uid="{00000000-0005-0000-0000-00005F680000}"/>
    <cellStyle name="Normal 55 4 5 4" xfId="35108" xr:uid="{00000000-0005-0000-0000-000060680000}"/>
    <cellStyle name="Normal 55 4 5 5" xfId="19875" xr:uid="{00000000-0005-0000-0000-000061680000}"/>
    <cellStyle name="Normal 55 4 6" xfId="11465" xr:uid="{00000000-0005-0000-0000-000062680000}"/>
    <cellStyle name="Normal 55 4 6 2" xfId="41796" xr:uid="{00000000-0005-0000-0000-000063680000}"/>
    <cellStyle name="Normal 55 4 6 3" xfId="26563" xr:uid="{00000000-0005-0000-0000-000064680000}"/>
    <cellStyle name="Normal 55 4 7" xfId="6444" xr:uid="{00000000-0005-0000-0000-000065680000}"/>
    <cellStyle name="Normal 55 4 7 2" xfId="36779" xr:uid="{00000000-0005-0000-0000-000066680000}"/>
    <cellStyle name="Normal 55 4 7 3" xfId="21546" xr:uid="{00000000-0005-0000-0000-000067680000}"/>
    <cellStyle name="Normal 55 4 8" xfId="31767" xr:uid="{00000000-0005-0000-0000-000068680000}"/>
    <cellStyle name="Normal 55 4 9" xfId="16533" xr:uid="{00000000-0005-0000-0000-000069680000}"/>
    <cellStyle name="Normal 55 5" xfId="1578" xr:uid="{00000000-0005-0000-0000-00006A680000}"/>
    <cellStyle name="Normal 55 5 2" xfId="2419" xr:uid="{00000000-0005-0000-0000-00006B680000}"/>
    <cellStyle name="Normal 55 5 2 2" xfId="4109" xr:uid="{00000000-0005-0000-0000-00006C680000}"/>
    <cellStyle name="Normal 55 5 2 2 2" xfId="14182" xr:uid="{00000000-0005-0000-0000-00006D680000}"/>
    <cellStyle name="Normal 55 5 2 2 2 2" xfId="44513" xr:uid="{00000000-0005-0000-0000-00006E680000}"/>
    <cellStyle name="Normal 55 5 2 2 2 3" xfId="29280" xr:uid="{00000000-0005-0000-0000-00006F680000}"/>
    <cellStyle name="Normal 55 5 2 2 3" xfId="9162" xr:uid="{00000000-0005-0000-0000-000070680000}"/>
    <cellStyle name="Normal 55 5 2 2 3 2" xfId="39496" xr:uid="{00000000-0005-0000-0000-000071680000}"/>
    <cellStyle name="Normal 55 5 2 2 3 3" xfId="24263" xr:uid="{00000000-0005-0000-0000-000072680000}"/>
    <cellStyle name="Normal 55 5 2 2 4" xfId="34483" xr:uid="{00000000-0005-0000-0000-000073680000}"/>
    <cellStyle name="Normal 55 5 2 2 5" xfId="19250" xr:uid="{00000000-0005-0000-0000-000074680000}"/>
    <cellStyle name="Normal 55 5 2 3" xfId="5801" xr:uid="{00000000-0005-0000-0000-000075680000}"/>
    <cellStyle name="Normal 55 5 2 3 2" xfId="15853" xr:uid="{00000000-0005-0000-0000-000076680000}"/>
    <cellStyle name="Normal 55 5 2 3 2 2" xfId="46184" xr:uid="{00000000-0005-0000-0000-000077680000}"/>
    <cellStyle name="Normal 55 5 2 3 2 3" xfId="30951" xr:uid="{00000000-0005-0000-0000-000078680000}"/>
    <cellStyle name="Normal 55 5 2 3 3" xfId="10833" xr:uid="{00000000-0005-0000-0000-000079680000}"/>
    <cellStyle name="Normal 55 5 2 3 3 2" xfId="41167" xr:uid="{00000000-0005-0000-0000-00007A680000}"/>
    <cellStyle name="Normal 55 5 2 3 3 3" xfId="25934" xr:uid="{00000000-0005-0000-0000-00007B680000}"/>
    <cellStyle name="Normal 55 5 2 3 4" xfId="36154" xr:uid="{00000000-0005-0000-0000-00007C680000}"/>
    <cellStyle name="Normal 55 5 2 3 5" xfId="20921" xr:uid="{00000000-0005-0000-0000-00007D680000}"/>
    <cellStyle name="Normal 55 5 2 4" xfId="12511" xr:uid="{00000000-0005-0000-0000-00007E680000}"/>
    <cellStyle name="Normal 55 5 2 4 2" xfId="42842" xr:uid="{00000000-0005-0000-0000-00007F680000}"/>
    <cellStyle name="Normal 55 5 2 4 3" xfId="27609" xr:uid="{00000000-0005-0000-0000-000080680000}"/>
    <cellStyle name="Normal 55 5 2 5" xfId="7490" xr:uid="{00000000-0005-0000-0000-000081680000}"/>
    <cellStyle name="Normal 55 5 2 5 2" xfId="37825" xr:uid="{00000000-0005-0000-0000-000082680000}"/>
    <cellStyle name="Normal 55 5 2 5 3" xfId="22592" xr:uid="{00000000-0005-0000-0000-000083680000}"/>
    <cellStyle name="Normal 55 5 2 6" xfId="32813" xr:uid="{00000000-0005-0000-0000-000084680000}"/>
    <cellStyle name="Normal 55 5 2 7" xfId="17579" xr:uid="{00000000-0005-0000-0000-000085680000}"/>
    <cellStyle name="Normal 55 5 3" xfId="3272" xr:uid="{00000000-0005-0000-0000-000086680000}"/>
    <cellStyle name="Normal 55 5 3 2" xfId="13346" xr:uid="{00000000-0005-0000-0000-000087680000}"/>
    <cellStyle name="Normal 55 5 3 2 2" xfId="43677" xr:uid="{00000000-0005-0000-0000-000088680000}"/>
    <cellStyle name="Normal 55 5 3 2 3" xfId="28444" xr:uid="{00000000-0005-0000-0000-000089680000}"/>
    <cellStyle name="Normal 55 5 3 3" xfId="8326" xr:uid="{00000000-0005-0000-0000-00008A680000}"/>
    <cellStyle name="Normal 55 5 3 3 2" xfId="38660" xr:uid="{00000000-0005-0000-0000-00008B680000}"/>
    <cellStyle name="Normal 55 5 3 3 3" xfId="23427" xr:uid="{00000000-0005-0000-0000-00008C680000}"/>
    <cellStyle name="Normal 55 5 3 4" xfId="33647" xr:uid="{00000000-0005-0000-0000-00008D680000}"/>
    <cellStyle name="Normal 55 5 3 5" xfId="18414" xr:uid="{00000000-0005-0000-0000-00008E680000}"/>
    <cellStyle name="Normal 55 5 4" xfId="4965" xr:uid="{00000000-0005-0000-0000-00008F680000}"/>
    <cellStyle name="Normal 55 5 4 2" xfId="15017" xr:uid="{00000000-0005-0000-0000-000090680000}"/>
    <cellStyle name="Normal 55 5 4 2 2" xfId="45348" xr:uid="{00000000-0005-0000-0000-000091680000}"/>
    <cellStyle name="Normal 55 5 4 2 3" xfId="30115" xr:uid="{00000000-0005-0000-0000-000092680000}"/>
    <cellStyle name="Normal 55 5 4 3" xfId="9997" xr:uid="{00000000-0005-0000-0000-000093680000}"/>
    <cellStyle name="Normal 55 5 4 3 2" xfId="40331" xr:uid="{00000000-0005-0000-0000-000094680000}"/>
    <cellStyle name="Normal 55 5 4 3 3" xfId="25098" xr:uid="{00000000-0005-0000-0000-000095680000}"/>
    <cellStyle name="Normal 55 5 4 4" xfId="35318" xr:uid="{00000000-0005-0000-0000-000096680000}"/>
    <cellStyle name="Normal 55 5 4 5" xfId="20085" xr:uid="{00000000-0005-0000-0000-000097680000}"/>
    <cellStyle name="Normal 55 5 5" xfId="11675" xr:uid="{00000000-0005-0000-0000-000098680000}"/>
    <cellStyle name="Normal 55 5 5 2" xfId="42006" xr:uid="{00000000-0005-0000-0000-000099680000}"/>
    <cellStyle name="Normal 55 5 5 3" xfId="26773" xr:uid="{00000000-0005-0000-0000-00009A680000}"/>
    <cellStyle name="Normal 55 5 6" xfId="6654" xr:uid="{00000000-0005-0000-0000-00009B680000}"/>
    <cellStyle name="Normal 55 5 6 2" xfId="36989" xr:uid="{00000000-0005-0000-0000-00009C680000}"/>
    <cellStyle name="Normal 55 5 6 3" xfId="21756" xr:uid="{00000000-0005-0000-0000-00009D680000}"/>
    <cellStyle name="Normal 55 5 7" xfId="31977" xr:uid="{00000000-0005-0000-0000-00009E680000}"/>
    <cellStyle name="Normal 55 5 8" xfId="16743" xr:uid="{00000000-0005-0000-0000-00009F680000}"/>
    <cellStyle name="Normal 55 6" xfId="1999" xr:uid="{00000000-0005-0000-0000-0000A0680000}"/>
    <cellStyle name="Normal 55 6 2" xfId="3691" xr:uid="{00000000-0005-0000-0000-0000A1680000}"/>
    <cellStyle name="Normal 55 6 2 2" xfId="13764" xr:uid="{00000000-0005-0000-0000-0000A2680000}"/>
    <cellStyle name="Normal 55 6 2 2 2" xfId="44095" xr:uid="{00000000-0005-0000-0000-0000A3680000}"/>
    <cellStyle name="Normal 55 6 2 2 3" xfId="28862" xr:uid="{00000000-0005-0000-0000-0000A4680000}"/>
    <cellStyle name="Normal 55 6 2 3" xfId="8744" xr:uid="{00000000-0005-0000-0000-0000A5680000}"/>
    <cellStyle name="Normal 55 6 2 3 2" xfId="39078" xr:uid="{00000000-0005-0000-0000-0000A6680000}"/>
    <cellStyle name="Normal 55 6 2 3 3" xfId="23845" xr:uid="{00000000-0005-0000-0000-0000A7680000}"/>
    <cellStyle name="Normal 55 6 2 4" xfId="34065" xr:uid="{00000000-0005-0000-0000-0000A8680000}"/>
    <cellStyle name="Normal 55 6 2 5" xfId="18832" xr:uid="{00000000-0005-0000-0000-0000A9680000}"/>
    <cellStyle name="Normal 55 6 3" xfId="5383" xr:uid="{00000000-0005-0000-0000-0000AA680000}"/>
    <cellStyle name="Normal 55 6 3 2" xfId="15435" xr:uid="{00000000-0005-0000-0000-0000AB680000}"/>
    <cellStyle name="Normal 55 6 3 2 2" xfId="45766" xr:uid="{00000000-0005-0000-0000-0000AC680000}"/>
    <cellStyle name="Normal 55 6 3 2 3" xfId="30533" xr:uid="{00000000-0005-0000-0000-0000AD680000}"/>
    <cellStyle name="Normal 55 6 3 3" xfId="10415" xr:uid="{00000000-0005-0000-0000-0000AE680000}"/>
    <cellStyle name="Normal 55 6 3 3 2" xfId="40749" xr:uid="{00000000-0005-0000-0000-0000AF680000}"/>
    <cellStyle name="Normal 55 6 3 3 3" xfId="25516" xr:uid="{00000000-0005-0000-0000-0000B0680000}"/>
    <cellStyle name="Normal 55 6 3 4" xfId="35736" xr:uid="{00000000-0005-0000-0000-0000B1680000}"/>
    <cellStyle name="Normal 55 6 3 5" xfId="20503" xr:uid="{00000000-0005-0000-0000-0000B2680000}"/>
    <cellStyle name="Normal 55 6 4" xfId="12093" xr:uid="{00000000-0005-0000-0000-0000B3680000}"/>
    <cellStyle name="Normal 55 6 4 2" xfId="42424" xr:uid="{00000000-0005-0000-0000-0000B4680000}"/>
    <cellStyle name="Normal 55 6 4 3" xfId="27191" xr:uid="{00000000-0005-0000-0000-0000B5680000}"/>
    <cellStyle name="Normal 55 6 5" xfId="7072" xr:uid="{00000000-0005-0000-0000-0000B6680000}"/>
    <cellStyle name="Normal 55 6 5 2" xfId="37407" xr:uid="{00000000-0005-0000-0000-0000B7680000}"/>
    <cellStyle name="Normal 55 6 5 3" xfId="22174" xr:uid="{00000000-0005-0000-0000-0000B8680000}"/>
    <cellStyle name="Normal 55 6 6" xfId="32395" xr:uid="{00000000-0005-0000-0000-0000B9680000}"/>
    <cellStyle name="Normal 55 6 7" xfId="17161" xr:uid="{00000000-0005-0000-0000-0000BA680000}"/>
    <cellStyle name="Normal 55 7" xfId="2850" xr:uid="{00000000-0005-0000-0000-0000BB680000}"/>
    <cellStyle name="Normal 55 7 2" xfId="12928" xr:uid="{00000000-0005-0000-0000-0000BC680000}"/>
    <cellStyle name="Normal 55 7 2 2" xfId="43259" xr:uid="{00000000-0005-0000-0000-0000BD680000}"/>
    <cellStyle name="Normal 55 7 2 3" xfId="28026" xr:uid="{00000000-0005-0000-0000-0000BE680000}"/>
    <cellStyle name="Normal 55 7 3" xfId="7908" xr:uid="{00000000-0005-0000-0000-0000BF680000}"/>
    <cellStyle name="Normal 55 7 3 2" xfId="38242" xr:uid="{00000000-0005-0000-0000-0000C0680000}"/>
    <cellStyle name="Normal 55 7 3 3" xfId="23009" xr:uid="{00000000-0005-0000-0000-0000C1680000}"/>
    <cellStyle name="Normal 55 7 4" xfId="33229" xr:uid="{00000000-0005-0000-0000-0000C2680000}"/>
    <cellStyle name="Normal 55 7 5" xfId="17996" xr:uid="{00000000-0005-0000-0000-0000C3680000}"/>
    <cellStyle name="Normal 55 8" xfId="4544" xr:uid="{00000000-0005-0000-0000-0000C4680000}"/>
    <cellStyle name="Normal 55 8 2" xfId="14599" xr:uid="{00000000-0005-0000-0000-0000C5680000}"/>
    <cellStyle name="Normal 55 8 2 2" xfId="44930" xr:uid="{00000000-0005-0000-0000-0000C6680000}"/>
    <cellStyle name="Normal 55 8 2 3" xfId="29697" xr:uid="{00000000-0005-0000-0000-0000C7680000}"/>
    <cellStyle name="Normal 55 8 3" xfId="9579" xr:uid="{00000000-0005-0000-0000-0000C8680000}"/>
    <cellStyle name="Normal 55 8 3 2" xfId="39913" xr:uid="{00000000-0005-0000-0000-0000C9680000}"/>
    <cellStyle name="Normal 55 8 3 3" xfId="24680" xr:uid="{00000000-0005-0000-0000-0000CA680000}"/>
    <cellStyle name="Normal 55 8 4" xfId="34900" xr:uid="{00000000-0005-0000-0000-0000CB680000}"/>
    <cellStyle name="Normal 55 8 5" xfId="19667" xr:uid="{00000000-0005-0000-0000-0000CC680000}"/>
    <cellStyle name="Normal 55 9" xfId="11255" xr:uid="{00000000-0005-0000-0000-0000CD680000}"/>
    <cellStyle name="Normal 55 9 2" xfId="41588" xr:uid="{00000000-0005-0000-0000-0000CE680000}"/>
    <cellStyle name="Normal 55 9 3" xfId="26355" xr:uid="{00000000-0005-0000-0000-0000CF680000}"/>
    <cellStyle name="Normal 56" xfId="877" xr:uid="{00000000-0005-0000-0000-0000D0680000}"/>
    <cellStyle name="Normal 56 10" xfId="6235" xr:uid="{00000000-0005-0000-0000-0000D1680000}"/>
    <cellStyle name="Normal 56 10 2" xfId="36572" xr:uid="{00000000-0005-0000-0000-0000D2680000}"/>
    <cellStyle name="Normal 56 10 3" xfId="21339" xr:uid="{00000000-0005-0000-0000-0000D3680000}"/>
    <cellStyle name="Normal 56 11" xfId="31563" xr:uid="{00000000-0005-0000-0000-0000D4680000}"/>
    <cellStyle name="Normal 56 12" xfId="16324" xr:uid="{00000000-0005-0000-0000-0000D5680000}"/>
    <cellStyle name="Normal 56 2" xfId="1199" xr:uid="{00000000-0005-0000-0000-0000D6680000}"/>
    <cellStyle name="Normal 56 2 10" xfId="31615" xr:uid="{00000000-0005-0000-0000-0000D7680000}"/>
    <cellStyle name="Normal 56 2 11" xfId="16378" xr:uid="{00000000-0005-0000-0000-0000D8680000}"/>
    <cellStyle name="Normal 56 2 2" xfId="1307" xr:uid="{00000000-0005-0000-0000-0000D9680000}"/>
    <cellStyle name="Normal 56 2 2 10" xfId="16482" xr:uid="{00000000-0005-0000-0000-0000DA680000}"/>
    <cellStyle name="Normal 56 2 2 2" xfId="1524" xr:uid="{00000000-0005-0000-0000-0000DB680000}"/>
    <cellStyle name="Normal 56 2 2 2 2" xfId="1945" xr:uid="{00000000-0005-0000-0000-0000DC680000}"/>
    <cellStyle name="Normal 56 2 2 2 2 2" xfId="2784" xr:uid="{00000000-0005-0000-0000-0000DD680000}"/>
    <cellStyle name="Normal 56 2 2 2 2 2 2" xfId="4474" xr:uid="{00000000-0005-0000-0000-0000DE680000}"/>
    <cellStyle name="Normal 56 2 2 2 2 2 2 2" xfId="14547" xr:uid="{00000000-0005-0000-0000-0000DF680000}"/>
    <cellStyle name="Normal 56 2 2 2 2 2 2 2 2" xfId="44878" xr:uid="{00000000-0005-0000-0000-0000E0680000}"/>
    <cellStyle name="Normal 56 2 2 2 2 2 2 2 3" xfId="29645" xr:uid="{00000000-0005-0000-0000-0000E1680000}"/>
    <cellStyle name="Normal 56 2 2 2 2 2 2 3" xfId="9527" xr:uid="{00000000-0005-0000-0000-0000E2680000}"/>
    <cellStyle name="Normal 56 2 2 2 2 2 2 3 2" xfId="39861" xr:uid="{00000000-0005-0000-0000-0000E3680000}"/>
    <cellStyle name="Normal 56 2 2 2 2 2 2 3 3" xfId="24628" xr:uid="{00000000-0005-0000-0000-0000E4680000}"/>
    <cellStyle name="Normal 56 2 2 2 2 2 2 4" xfId="34848" xr:uid="{00000000-0005-0000-0000-0000E5680000}"/>
    <cellStyle name="Normal 56 2 2 2 2 2 2 5" xfId="19615" xr:uid="{00000000-0005-0000-0000-0000E6680000}"/>
    <cellStyle name="Normal 56 2 2 2 2 2 3" xfId="6166" xr:uid="{00000000-0005-0000-0000-0000E7680000}"/>
    <cellStyle name="Normal 56 2 2 2 2 2 3 2" xfId="16218" xr:uid="{00000000-0005-0000-0000-0000E8680000}"/>
    <cellStyle name="Normal 56 2 2 2 2 2 3 2 2" xfId="46549" xr:uid="{00000000-0005-0000-0000-0000E9680000}"/>
    <cellStyle name="Normal 56 2 2 2 2 2 3 2 3" xfId="31316" xr:uid="{00000000-0005-0000-0000-0000EA680000}"/>
    <cellStyle name="Normal 56 2 2 2 2 2 3 3" xfId="11198" xr:uid="{00000000-0005-0000-0000-0000EB680000}"/>
    <cellStyle name="Normal 56 2 2 2 2 2 3 3 2" xfId="41532" xr:uid="{00000000-0005-0000-0000-0000EC680000}"/>
    <cellStyle name="Normal 56 2 2 2 2 2 3 3 3" xfId="26299" xr:uid="{00000000-0005-0000-0000-0000ED680000}"/>
    <cellStyle name="Normal 56 2 2 2 2 2 3 4" xfId="36519" xr:uid="{00000000-0005-0000-0000-0000EE680000}"/>
    <cellStyle name="Normal 56 2 2 2 2 2 3 5" xfId="21286" xr:uid="{00000000-0005-0000-0000-0000EF680000}"/>
    <cellStyle name="Normal 56 2 2 2 2 2 4" xfId="12876" xr:uid="{00000000-0005-0000-0000-0000F0680000}"/>
    <cellStyle name="Normal 56 2 2 2 2 2 4 2" xfId="43207" xr:uid="{00000000-0005-0000-0000-0000F1680000}"/>
    <cellStyle name="Normal 56 2 2 2 2 2 4 3" xfId="27974" xr:uid="{00000000-0005-0000-0000-0000F2680000}"/>
    <cellStyle name="Normal 56 2 2 2 2 2 5" xfId="7855" xr:uid="{00000000-0005-0000-0000-0000F3680000}"/>
    <cellStyle name="Normal 56 2 2 2 2 2 5 2" xfId="38190" xr:uid="{00000000-0005-0000-0000-0000F4680000}"/>
    <cellStyle name="Normal 56 2 2 2 2 2 5 3" xfId="22957" xr:uid="{00000000-0005-0000-0000-0000F5680000}"/>
    <cellStyle name="Normal 56 2 2 2 2 2 6" xfId="33178" xr:uid="{00000000-0005-0000-0000-0000F6680000}"/>
    <cellStyle name="Normal 56 2 2 2 2 2 7" xfId="17944" xr:uid="{00000000-0005-0000-0000-0000F7680000}"/>
    <cellStyle name="Normal 56 2 2 2 2 3" xfId="3637" xr:uid="{00000000-0005-0000-0000-0000F8680000}"/>
    <cellStyle name="Normal 56 2 2 2 2 3 2" xfId="13711" xr:uid="{00000000-0005-0000-0000-0000F9680000}"/>
    <cellStyle name="Normal 56 2 2 2 2 3 2 2" xfId="44042" xr:uid="{00000000-0005-0000-0000-0000FA680000}"/>
    <cellStyle name="Normal 56 2 2 2 2 3 2 3" xfId="28809" xr:uid="{00000000-0005-0000-0000-0000FB680000}"/>
    <cellStyle name="Normal 56 2 2 2 2 3 3" xfId="8691" xr:uid="{00000000-0005-0000-0000-0000FC680000}"/>
    <cellStyle name="Normal 56 2 2 2 2 3 3 2" xfId="39025" xr:uid="{00000000-0005-0000-0000-0000FD680000}"/>
    <cellStyle name="Normal 56 2 2 2 2 3 3 3" xfId="23792" xr:uid="{00000000-0005-0000-0000-0000FE680000}"/>
    <cellStyle name="Normal 56 2 2 2 2 3 4" xfId="34012" xr:uid="{00000000-0005-0000-0000-0000FF680000}"/>
    <cellStyle name="Normal 56 2 2 2 2 3 5" xfId="18779" xr:uid="{00000000-0005-0000-0000-000000690000}"/>
    <cellStyle name="Normal 56 2 2 2 2 4" xfId="5330" xr:uid="{00000000-0005-0000-0000-000001690000}"/>
    <cellStyle name="Normal 56 2 2 2 2 4 2" xfId="15382" xr:uid="{00000000-0005-0000-0000-000002690000}"/>
    <cellStyle name="Normal 56 2 2 2 2 4 2 2" xfId="45713" xr:uid="{00000000-0005-0000-0000-000003690000}"/>
    <cellStyle name="Normal 56 2 2 2 2 4 2 3" xfId="30480" xr:uid="{00000000-0005-0000-0000-000004690000}"/>
    <cellStyle name="Normal 56 2 2 2 2 4 3" xfId="10362" xr:uid="{00000000-0005-0000-0000-000005690000}"/>
    <cellStyle name="Normal 56 2 2 2 2 4 3 2" xfId="40696" xr:uid="{00000000-0005-0000-0000-000006690000}"/>
    <cellStyle name="Normal 56 2 2 2 2 4 3 3" xfId="25463" xr:uid="{00000000-0005-0000-0000-000007690000}"/>
    <cellStyle name="Normal 56 2 2 2 2 4 4" xfId="35683" xr:uid="{00000000-0005-0000-0000-000008690000}"/>
    <cellStyle name="Normal 56 2 2 2 2 4 5" xfId="20450" xr:uid="{00000000-0005-0000-0000-000009690000}"/>
    <cellStyle name="Normal 56 2 2 2 2 5" xfId="12040" xr:uid="{00000000-0005-0000-0000-00000A690000}"/>
    <cellStyle name="Normal 56 2 2 2 2 5 2" xfId="42371" xr:uid="{00000000-0005-0000-0000-00000B690000}"/>
    <cellStyle name="Normal 56 2 2 2 2 5 3" xfId="27138" xr:uid="{00000000-0005-0000-0000-00000C690000}"/>
    <cellStyle name="Normal 56 2 2 2 2 6" xfId="7019" xr:uid="{00000000-0005-0000-0000-00000D690000}"/>
    <cellStyle name="Normal 56 2 2 2 2 6 2" xfId="37354" xr:uid="{00000000-0005-0000-0000-00000E690000}"/>
    <cellStyle name="Normal 56 2 2 2 2 6 3" xfId="22121" xr:uid="{00000000-0005-0000-0000-00000F690000}"/>
    <cellStyle name="Normal 56 2 2 2 2 7" xfId="32342" xr:uid="{00000000-0005-0000-0000-000010690000}"/>
    <cellStyle name="Normal 56 2 2 2 2 8" xfId="17108" xr:uid="{00000000-0005-0000-0000-000011690000}"/>
    <cellStyle name="Normal 56 2 2 2 3" xfId="2366" xr:uid="{00000000-0005-0000-0000-000012690000}"/>
    <cellStyle name="Normal 56 2 2 2 3 2" xfId="4056" xr:uid="{00000000-0005-0000-0000-000013690000}"/>
    <cellStyle name="Normal 56 2 2 2 3 2 2" xfId="14129" xr:uid="{00000000-0005-0000-0000-000014690000}"/>
    <cellStyle name="Normal 56 2 2 2 3 2 2 2" xfId="44460" xr:uid="{00000000-0005-0000-0000-000015690000}"/>
    <cellStyle name="Normal 56 2 2 2 3 2 2 3" xfId="29227" xr:uid="{00000000-0005-0000-0000-000016690000}"/>
    <cellStyle name="Normal 56 2 2 2 3 2 3" xfId="9109" xr:uid="{00000000-0005-0000-0000-000017690000}"/>
    <cellStyle name="Normal 56 2 2 2 3 2 3 2" xfId="39443" xr:uid="{00000000-0005-0000-0000-000018690000}"/>
    <cellStyle name="Normal 56 2 2 2 3 2 3 3" xfId="24210" xr:uid="{00000000-0005-0000-0000-000019690000}"/>
    <cellStyle name="Normal 56 2 2 2 3 2 4" xfId="34430" xr:uid="{00000000-0005-0000-0000-00001A690000}"/>
    <cellStyle name="Normal 56 2 2 2 3 2 5" xfId="19197" xr:uid="{00000000-0005-0000-0000-00001B690000}"/>
    <cellStyle name="Normal 56 2 2 2 3 3" xfId="5748" xr:uid="{00000000-0005-0000-0000-00001C690000}"/>
    <cellStyle name="Normal 56 2 2 2 3 3 2" xfId="15800" xr:uid="{00000000-0005-0000-0000-00001D690000}"/>
    <cellStyle name="Normal 56 2 2 2 3 3 2 2" xfId="46131" xr:uid="{00000000-0005-0000-0000-00001E690000}"/>
    <cellStyle name="Normal 56 2 2 2 3 3 2 3" xfId="30898" xr:uid="{00000000-0005-0000-0000-00001F690000}"/>
    <cellStyle name="Normal 56 2 2 2 3 3 3" xfId="10780" xr:uid="{00000000-0005-0000-0000-000020690000}"/>
    <cellStyle name="Normal 56 2 2 2 3 3 3 2" xfId="41114" xr:uid="{00000000-0005-0000-0000-000021690000}"/>
    <cellStyle name="Normal 56 2 2 2 3 3 3 3" xfId="25881" xr:uid="{00000000-0005-0000-0000-000022690000}"/>
    <cellStyle name="Normal 56 2 2 2 3 3 4" xfId="36101" xr:uid="{00000000-0005-0000-0000-000023690000}"/>
    <cellStyle name="Normal 56 2 2 2 3 3 5" xfId="20868" xr:uid="{00000000-0005-0000-0000-000024690000}"/>
    <cellStyle name="Normal 56 2 2 2 3 4" xfId="12458" xr:uid="{00000000-0005-0000-0000-000025690000}"/>
    <cellStyle name="Normal 56 2 2 2 3 4 2" xfId="42789" xr:uid="{00000000-0005-0000-0000-000026690000}"/>
    <cellStyle name="Normal 56 2 2 2 3 4 3" xfId="27556" xr:uid="{00000000-0005-0000-0000-000027690000}"/>
    <cellStyle name="Normal 56 2 2 2 3 5" xfId="7437" xr:uid="{00000000-0005-0000-0000-000028690000}"/>
    <cellStyle name="Normal 56 2 2 2 3 5 2" xfId="37772" xr:uid="{00000000-0005-0000-0000-000029690000}"/>
    <cellStyle name="Normal 56 2 2 2 3 5 3" xfId="22539" xr:uid="{00000000-0005-0000-0000-00002A690000}"/>
    <cellStyle name="Normal 56 2 2 2 3 6" xfId="32760" xr:uid="{00000000-0005-0000-0000-00002B690000}"/>
    <cellStyle name="Normal 56 2 2 2 3 7" xfId="17526" xr:uid="{00000000-0005-0000-0000-00002C690000}"/>
    <cellStyle name="Normal 56 2 2 2 4" xfId="3219" xr:uid="{00000000-0005-0000-0000-00002D690000}"/>
    <cellStyle name="Normal 56 2 2 2 4 2" xfId="13293" xr:uid="{00000000-0005-0000-0000-00002E690000}"/>
    <cellStyle name="Normal 56 2 2 2 4 2 2" xfId="43624" xr:uid="{00000000-0005-0000-0000-00002F690000}"/>
    <cellStyle name="Normal 56 2 2 2 4 2 3" xfId="28391" xr:uid="{00000000-0005-0000-0000-000030690000}"/>
    <cellStyle name="Normal 56 2 2 2 4 3" xfId="8273" xr:uid="{00000000-0005-0000-0000-000031690000}"/>
    <cellStyle name="Normal 56 2 2 2 4 3 2" xfId="38607" xr:uid="{00000000-0005-0000-0000-000032690000}"/>
    <cellStyle name="Normal 56 2 2 2 4 3 3" xfId="23374" xr:uid="{00000000-0005-0000-0000-000033690000}"/>
    <cellStyle name="Normal 56 2 2 2 4 4" xfId="33594" xr:uid="{00000000-0005-0000-0000-000034690000}"/>
    <cellStyle name="Normal 56 2 2 2 4 5" xfId="18361" xr:uid="{00000000-0005-0000-0000-000035690000}"/>
    <cellStyle name="Normal 56 2 2 2 5" xfId="4912" xr:uid="{00000000-0005-0000-0000-000036690000}"/>
    <cellStyle name="Normal 56 2 2 2 5 2" xfId="14964" xr:uid="{00000000-0005-0000-0000-000037690000}"/>
    <cellStyle name="Normal 56 2 2 2 5 2 2" xfId="45295" xr:uid="{00000000-0005-0000-0000-000038690000}"/>
    <cellStyle name="Normal 56 2 2 2 5 2 3" xfId="30062" xr:uid="{00000000-0005-0000-0000-000039690000}"/>
    <cellStyle name="Normal 56 2 2 2 5 3" xfId="9944" xr:uid="{00000000-0005-0000-0000-00003A690000}"/>
    <cellStyle name="Normal 56 2 2 2 5 3 2" xfId="40278" xr:uid="{00000000-0005-0000-0000-00003B690000}"/>
    <cellStyle name="Normal 56 2 2 2 5 3 3" xfId="25045" xr:uid="{00000000-0005-0000-0000-00003C690000}"/>
    <cellStyle name="Normal 56 2 2 2 5 4" xfId="35265" xr:uid="{00000000-0005-0000-0000-00003D690000}"/>
    <cellStyle name="Normal 56 2 2 2 5 5" xfId="20032" xr:uid="{00000000-0005-0000-0000-00003E690000}"/>
    <cellStyle name="Normal 56 2 2 2 6" xfId="11622" xr:uid="{00000000-0005-0000-0000-00003F690000}"/>
    <cellStyle name="Normal 56 2 2 2 6 2" xfId="41953" xr:uid="{00000000-0005-0000-0000-000040690000}"/>
    <cellStyle name="Normal 56 2 2 2 6 3" xfId="26720" xr:uid="{00000000-0005-0000-0000-000041690000}"/>
    <cellStyle name="Normal 56 2 2 2 7" xfId="6601" xr:uid="{00000000-0005-0000-0000-000042690000}"/>
    <cellStyle name="Normal 56 2 2 2 7 2" xfId="36936" xr:uid="{00000000-0005-0000-0000-000043690000}"/>
    <cellStyle name="Normal 56 2 2 2 7 3" xfId="21703" xr:uid="{00000000-0005-0000-0000-000044690000}"/>
    <cellStyle name="Normal 56 2 2 2 8" xfId="31924" xr:uid="{00000000-0005-0000-0000-000045690000}"/>
    <cellStyle name="Normal 56 2 2 2 9" xfId="16690" xr:uid="{00000000-0005-0000-0000-000046690000}"/>
    <cellStyle name="Normal 56 2 2 3" xfId="1737" xr:uid="{00000000-0005-0000-0000-000047690000}"/>
    <cellStyle name="Normal 56 2 2 3 2" xfId="2576" xr:uid="{00000000-0005-0000-0000-000048690000}"/>
    <cellStyle name="Normal 56 2 2 3 2 2" xfId="4266" xr:uid="{00000000-0005-0000-0000-000049690000}"/>
    <cellStyle name="Normal 56 2 2 3 2 2 2" xfId="14339" xr:uid="{00000000-0005-0000-0000-00004A690000}"/>
    <cellStyle name="Normal 56 2 2 3 2 2 2 2" xfId="44670" xr:uid="{00000000-0005-0000-0000-00004B690000}"/>
    <cellStyle name="Normal 56 2 2 3 2 2 2 3" xfId="29437" xr:uid="{00000000-0005-0000-0000-00004C690000}"/>
    <cellStyle name="Normal 56 2 2 3 2 2 3" xfId="9319" xr:uid="{00000000-0005-0000-0000-00004D690000}"/>
    <cellStyle name="Normal 56 2 2 3 2 2 3 2" xfId="39653" xr:uid="{00000000-0005-0000-0000-00004E690000}"/>
    <cellStyle name="Normal 56 2 2 3 2 2 3 3" xfId="24420" xr:uid="{00000000-0005-0000-0000-00004F690000}"/>
    <cellStyle name="Normal 56 2 2 3 2 2 4" xfId="34640" xr:uid="{00000000-0005-0000-0000-000050690000}"/>
    <cellStyle name="Normal 56 2 2 3 2 2 5" xfId="19407" xr:uid="{00000000-0005-0000-0000-000051690000}"/>
    <cellStyle name="Normal 56 2 2 3 2 3" xfId="5958" xr:uid="{00000000-0005-0000-0000-000052690000}"/>
    <cellStyle name="Normal 56 2 2 3 2 3 2" xfId="16010" xr:uid="{00000000-0005-0000-0000-000053690000}"/>
    <cellStyle name="Normal 56 2 2 3 2 3 2 2" xfId="46341" xr:uid="{00000000-0005-0000-0000-000054690000}"/>
    <cellStyle name="Normal 56 2 2 3 2 3 2 3" xfId="31108" xr:uid="{00000000-0005-0000-0000-000055690000}"/>
    <cellStyle name="Normal 56 2 2 3 2 3 3" xfId="10990" xr:uid="{00000000-0005-0000-0000-000056690000}"/>
    <cellStyle name="Normal 56 2 2 3 2 3 3 2" xfId="41324" xr:uid="{00000000-0005-0000-0000-000057690000}"/>
    <cellStyle name="Normal 56 2 2 3 2 3 3 3" xfId="26091" xr:uid="{00000000-0005-0000-0000-000058690000}"/>
    <cellStyle name="Normal 56 2 2 3 2 3 4" xfId="36311" xr:uid="{00000000-0005-0000-0000-000059690000}"/>
    <cellStyle name="Normal 56 2 2 3 2 3 5" xfId="21078" xr:uid="{00000000-0005-0000-0000-00005A690000}"/>
    <cellStyle name="Normal 56 2 2 3 2 4" xfId="12668" xr:uid="{00000000-0005-0000-0000-00005B690000}"/>
    <cellStyle name="Normal 56 2 2 3 2 4 2" xfId="42999" xr:uid="{00000000-0005-0000-0000-00005C690000}"/>
    <cellStyle name="Normal 56 2 2 3 2 4 3" xfId="27766" xr:uid="{00000000-0005-0000-0000-00005D690000}"/>
    <cellStyle name="Normal 56 2 2 3 2 5" xfId="7647" xr:uid="{00000000-0005-0000-0000-00005E690000}"/>
    <cellStyle name="Normal 56 2 2 3 2 5 2" xfId="37982" xr:uid="{00000000-0005-0000-0000-00005F690000}"/>
    <cellStyle name="Normal 56 2 2 3 2 5 3" xfId="22749" xr:uid="{00000000-0005-0000-0000-000060690000}"/>
    <cellStyle name="Normal 56 2 2 3 2 6" xfId="32970" xr:uid="{00000000-0005-0000-0000-000061690000}"/>
    <cellStyle name="Normal 56 2 2 3 2 7" xfId="17736" xr:uid="{00000000-0005-0000-0000-000062690000}"/>
    <cellStyle name="Normal 56 2 2 3 3" xfId="3429" xr:uid="{00000000-0005-0000-0000-000063690000}"/>
    <cellStyle name="Normal 56 2 2 3 3 2" xfId="13503" xr:uid="{00000000-0005-0000-0000-000064690000}"/>
    <cellStyle name="Normal 56 2 2 3 3 2 2" xfId="43834" xr:uid="{00000000-0005-0000-0000-000065690000}"/>
    <cellStyle name="Normal 56 2 2 3 3 2 3" xfId="28601" xr:uid="{00000000-0005-0000-0000-000066690000}"/>
    <cellStyle name="Normal 56 2 2 3 3 3" xfId="8483" xr:uid="{00000000-0005-0000-0000-000067690000}"/>
    <cellStyle name="Normal 56 2 2 3 3 3 2" xfId="38817" xr:uid="{00000000-0005-0000-0000-000068690000}"/>
    <cellStyle name="Normal 56 2 2 3 3 3 3" xfId="23584" xr:uid="{00000000-0005-0000-0000-000069690000}"/>
    <cellStyle name="Normal 56 2 2 3 3 4" xfId="33804" xr:uid="{00000000-0005-0000-0000-00006A690000}"/>
    <cellStyle name="Normal 56 2 2 3 3 5" xfId="18571" xr:uid="{00000000-0005-0000-0000-00006B690000}"/>
    <cellStyle name="Normal 56 2 2 3 4" xfId="5122" xr:uid="{00000000-0005-0000-0000-00006C690000}"/>
    <cellStyle name="Normal 56 2 2 3 4 2" xfId="15174" xr:uid="{00000000-0005-0000-0000-00006D690000}"/>
    <cellStyle name="Normal 56 2 2 3 4 2 2" xfId="45505" xr:uid="{00000000-0005-0000-0000-00006E690000}"/>
    <cellStyle name="Normal 56 2 2 3 4 2 3" xfId="30272" xr:uid="{00000000-0005-0000-0000-00006F690000}"/>
    <cellStyle name="Normal 56 2 2 3 4 3" xfId="10154" xr:uid="{00000000-0005-0000-0000-000070690000}"/>
    <cellStyle name="Normal 56 2 2 3 4 3 2" xfId="40488" xr:uid="{00000000-0005-0000-0000-000071690000}"/>
    <cellStyle name="Normal 56 2 2 3 4 3 3" xfId="25255" xr:uid="{00000000-0005-0000-0000-000072690000}"/>
    <cellStyle name="Normal 56 2 2 3 4 4" xfId="35475" xr:uid="{00000000-0005-0000-0000-000073690000}"/>
    <cellStyle name="Normal 56 2 2 3 4 5" xfId="20242" xr:uid="{00000000-0005-0000-0000-000074690000}"/>
    <cellStyle name="Normal 56 2 2 3 5" xfId="11832" xr:uid="{00000000-0005-0000-0000-000075690000}"/>
    <cellStyle name="Normal 56 2 2 3 5 2" xfId="42163" xr:uid="{00000000-0005-0000-0000-000076690000}"/>
    <cellStyle name="Normal 56 2 2 3 5 3" xfId="26930" xr:uid="{00000000-0005-0000-0000-000077690000}"/>
    <cellStyle name="Normal 56 2 2 3 6" xfId="6811" xr:uid="{00000000-0005-0000-0000-000078690000}"/>
    <cellStyle name="Normal 56 2 2 3 6 2" xfId="37146" xr:uid="{00000000-0005-0000-0000-000079690000}"/>
    <cellStyle name="Normal 56 2 2 3 6 3" xfId="21913" xr:uid="{00000000-0005-0000-0000-00007A690000}"/>
    <cellStyle name="Normal 56 2 2 3 7" xfId="32134" xr:uid="{00000000-0005-0000-0000-00007B690000}"/>
    <cellStyle name="Normal 56 2 2 3 8" xfId="16900" xr:uid="{00000000-0005-0000-0000-00007C690000}"/>
    <cellStyle name="Normal 56 2 2 4" xfId="2158" xr:uid="{00000000-0005-0000-0000-00007D690000}"/>
    <cellStyle name="Normal 56 2 2 4 2" xfId="3848" xr:uid="{00000000-0005-0000-0000-00007E690000}"/>
    <cellStyle name="Normal 56 2 2 4 2 2" xfId="13921" xr:uid="{00000000-0005-0000-0000-00007F690000}"/>
    <cellStyle name="Normal 56 2 2 4 2 2 2" xfId="44252" xr:uid="{00000000-0005-0000-0000-000080690000}"/>
    <cellStyle name="Normal 56 2 2 4 2 2 3" xfId="29019" xr:uid="{00000000-0005-0000-0000-000081690000}"/>
    <cellStyle name="Normal 56 2 2 4 2 3" xfId="8901" xr:uid="{00000000-0005-0000-0000-000082690000}"/>
    <cellStyle name="Normal 56 2 2 4 2 3 2" xfId="39235" xr:uid="{00000000-0005-0000-0000-000083690000}"/>
    <cellStyle name="Normal 56 2 2 4 2 3 3" xfId="24002" xr:uid="{00000000-0005-0000-0000-000084690000}"/>
    <cellStyle name="Normal 56 2 2 4 2 4" xfId="34222" xr:uid="{00000000-0005-0000-0000-000085690000}"/>
    <cellStyle name="Normal 56 2 2 4 2 5" xfId="18989" xr:uid="{00000000-0005-0000-0000-000086690000}"/>
    <cellStyle name="Normal 56 2 2 4 3" xfId="5540" xr:uid="{00000000-0005-0000-0000-000087690000}"/>
    <cellStyle name="Normal 56 2 2 4 3 2" xfId="15592" xr:uid="{00000000-0005-0000-0000-000088690000}"/>
    <cellStyle name="Normal 56 2 2 4 3 2 2" xfId="45923" xr:uid="{00000000-0005-0000-0000-000089690000}"/>
    <cellStyle name="Normal 56 2 2 4 3 2 3" xfId="30690" xr:uid="{00000000-0005-0000-0000-00008A690000}"/>
    <cellStyle name="Normal 56 2 2 4 3 3" xfId="10572" xr:uid="{00000000-0005-0000-0000-00008B690000}"/>
    <cellStyle name="Normal 56 2 2 4 3 3 2" xfId="40906" xr:uid="{00000000-0005-0000-0000-00008C690000}"/>
    <cellStyle name="Normal 56 2 2 4 3 3 3" xfId="25673" xr:uid="{00000000-0005-0000-0000-00008D690000}"/>
    <cellStyle name="Normal 56 2 2 4 3 4" xfId="35893" xr:uid="{00000000-0005-0000-0000-00008E690000}"/>
    <cellStyle name="Normal 56 2 2 4 3 5" xfId="20660" xr:uid="{00000000-0005-0000-0000-00008F690000}"/>
    <cellStyle name="Normal 56 2 2 4 4" xfId="12250" xr:uid="{00000000-0005-0000-0000-000090690000}"/>
    <cellStyle name="Normal 56 2 2 4 4 2" xfId="42581" xr:uid="{00000000-0005-0000-0000-000091690000}"/>
    <cellStyle name="Normal 56 2 2 4 4 3" xfId="27348" xr:uid="{00000000-0005-0000-0000-000092690000}"/>
    <cellStyle name="Normal 56 2 2 4 5" xfId="7229" xr:uid="{00000000-0005-0000-0000-000093690000}"/>
    <cellStyle name="Normal 56 2 2 4 5 2" xfId="37564" xr:uid="{00000000-0005-0000-0000-000094690000}"/>
    <cellStyle name="Normal 56 2 2 4 5 3" xfId="22331" xr:uid="{00000000-0005-0000-0000-000095690000}"/>
    <cellStyle name="Normal 56 2 2 4 6" xfId="32552" xr:uid="{00000000-0005-0000-0000-000096690000}"/>
    <cellStyle name="Normal 56 2 2 4 7" xfId="17318" xr:uid="{00000000-0005-0000-0000-000097690000}"/>
    <cellStyle name="Normal 56 2 2 5" xfId="3011" xr:uid="{00000000-0005-0000-0000-000098690000}"/>
    <cellStyle name="Normal 56 2 2 5 2" xfId="13085" xr:uid="{00000000-0005-0000-0000-000099690000}"/>
    <cellStyle name="Normal 56 2 2 5 2 2" xfId="43416" xr:uid="{00000000-0005-0000-0000-00009A690000}"/>
    <cellStyle name="Normal 56 2 2 5 2 3" xfId="28183" xr:uid="{00000000-0005-0000-0000-00009B690000}"/>
    <cellStyle name="Normal 56 2 2 5 3" xfId="8065" xr:uid="{00000000-0005-0000-0000-00009C690000}"/>
    <cellStyle name="Normal 56 2 2 5 3 2" xfId="38399" xr:uid="{00000000-0005-0000-0000-00009D690000}"/>
    <cellStyle name="Normal 56 2 2 5 3 3" xfId="23166" xr:uid="{00000000-0005-0000-0000-00009E690000}"/>
    <cellStyle name="Normal 56 2 2 5 4" xfId="33386" xr:uid="{00000000-0005-0000-0000-00009F690000}"/>
    <cellStyle name="Normal 56 2 2 5 5" xfId="18153" xr:uid="{00000000-0005-0000-0000-0000A0690000}"/>
    <cellStyle name="Normal 56 2 2 6" xfId="4704" xr:uid="{00000000-0005-0000-0000-0000A1690000}"/>
    <cellStyle name="Normal 56 2 2 6 2" xfId="14756" xr:uid="{00000000-0005-0000-0000-0000A2690000}"/>
    <cellStyle name="Normal 56 2 2 6 2 2" xfId="45087" xr:uid="{00000000-0005-0000-0000-0000A3690000}"/>
    <cellStyle name="Normal 56 2 2 6 2 3" xfId="29854" xr:uid="{00000000-0005-0000-0000-0000A4690000}"/>
    <cellStyle name="Normal 56 2 2 6 3" xfId="9736" xr:uid="{00000000-0005-0000-0000-0000A5690000}"/>
    <cellStyle name="Normal 56 2 2 6 3 2" xfId="40070" xr:uid="{00000000-0005-0000-0000-0000A6690000}"/>
    <cellStyle name="Normal 56 2 2 6 3 3" xfId="24837" xr:uid="{00000000-0005-0000-0000-0000A7690000}"/>
    <cellStyle name="Normal 56 2 2 6 4" xfId="35057" xr:uid="{00000000-0005-0000-0000-0000A8690000}"/>
    <cellStyle name="Normal 56 2 2 6 5" xfId="19824" xr:uid="{00000000-0005-0000-0000-0000A9690000}"/>
    <cellStyle name="Normal 56 2 2 7" xfId="11414" xr:uid="{00000000-0005-0000-0000-0000AA690000}"/>
    <cellStyle name="Normal 56 2 2 7 2" xfId="41745" xr:uid="{00000000-0005-0000-0000-0000AB690000}"/>
    <cellStyle name="Normal 56 2 2 7 3" xfId="26512" xr:uid="{00000000-0005-0000-0000-0000AC690000}"/>
    <cellStyle name="Normal 56 2 2 8" xfId="6393" xr:uid="{00000000-0005-0000-0000-0000AD690000}"/>
    <cellStyle name="Normal 56 2 2 8 2" xfId="36728" xr:uid="{00000000-0005-0000-0000-0000AE690000}"/>
    <cellStyle name="Normal 56 2 2 8 3" xfId="21495" xr:uid="{00000000-0005-0000-0000-0000AF690000}"/>
    <cellStyle name="Normal 56 2 2 9" xfId="31716" xr:uid="{00000000-0005-0000-0000-0000B0690000}"/>
    <cellStyle name="Normal 56 2 3" xfId="1420" xr:uid="{00000000-0005-0000-0000-0000B1690000}"/>
    <cellStyle name="Normal 56 2 3 2" xfId="1841" xr:uid="{00000000-0005-0000-0000-0000B2690000}"/>
    <cellStyle name="Normal 56 2 3 2 2" xfId="2680" xr:uid="{00000000-0005-0000-0000-0000B3690000}"/>
    <cellStyle name="Normal 56 2 3 2 2 2" xfId="4370" xr:uid="{00000000-0005-0000-0000-0000B4690000}"/>
    <cellStyle name="Normal 56 2 3 2 2 2 2" xfId="14443" xr:uid="{00000000-0005-0000-0000-0000B5690000}"/>
    <cellStyle name="Normal 56 2 3 2 2 2 2 2" xfId="44774" xr:uid="{00000000-0005-0000-0000-0000B6690000}"/>
    <cellStyle name="Normal 56 2 3 2 2 2 2 3" xfId="29541" xr:uid="{00000000-0005-0000-0000-0000B7690000}"/>
    <cellStyle name="Normal 56 2 3 2 2 2 3" xfId="9423" xr:uid="{00000000-0005-0000-0000-0000B8690000}"/>
    <cellStyle name="Normal 56 2 3 2 2 2 3 2" xfId="39757" xr:uid="{00000000-0005-0000-0000-0000B9690000}"/>
    <cellStyle name="Normal 56 2 3 2 2 2 3 3" xfId="24524" xr:uid="{00000000-0005-0000-0000-0000BA690000}"/>
    <cellStyle name="Normal 56 2 3 2 2 2 4" xfId="34744" xr:uid="{00000000-0005-0000-0000-0000BB690000}"/>
    <cellStyle name="Normal 56 2 3 2 2 2 5" xfId="19511" xr:uid="{00000000-0005-0000-0000-0000BC690000}"/>
    <cellStyle name="Normal 56 2 3 2 2 3" xfId="6062" xr:uid="{00000000-0005-0000-0000-0000BD690000}"/>
    <cellStyle name="Normal 56 2 3 2 2 3 2" xfId="16114" xr:uid="{00000000-0005-0000-0000-0000BE690000}"/>
    <cellStyle name="Normal 56 2 3 2 2 3 2 2" xfId="46445" xr:uid="{00000000-0005-0000-0000-0000BF690000}"/>
    <cellStyle name="Normal 56 2 3 2 2 3 2 3" xfId="31212" xr:uid="{00000000-0005-0000-0000-0000C0690000}"/>
    <cellStyle name="Normal 56 2 3 2 2 3 3" xfId="11094" xr:uid="{00000000-0005-0000-0000-0000C1690000}"/>
    <cellStyle name="Normal 56 2 3 2 2 3 3 2" xfId="41428" xr:uid="{00000000-0005-0000-0000-0000C2690000}"/>
    <cellStyle name="Normal 56 2 3 2 2 3 3 3" xfId="26195" xr:uid="{00000000-0005-0000-0000-0000C3690000}"/>
    <cellStyle name="Normal 56 2 3 2 2 3 4" xfId="36415" xr:uid="{00000000-0005-0000-0000-0000C4690000}"/>
    <cellStyle name="Normal 56 2 3 2 2 3 5" xfId="21182" xr:uid="{00000000-0005-0000-0000-0000C5690000}"/>
    <cellStyle name="Normal 56 2 3 2 2 4" xfId="12772" xr:uid="{00000000-0005-0000-0000-0000C6690000}"/>
    <cellStyle name="Normal 56 2 3 2 2 4 2" xfId="43103" xr:uid="{00000000-0005-0000-0000-0000C7690000}"/>
    <cellStyle name="Normal 56 2 3 2 2 4 3" xfId="27870" xr:uid="{00000000-0005-0000-0000-0000C8690000}"/>
    <cellStyle name="Normal 56 2 3 2 2 5" xfId="7751" xr:uid="{00000000-0005-0000-0000-0000C9690000}"/>
    <cellStyle name="Normal 56 2 3 2 2 5 2" xfId="38086" xr:uid="{00000000-0005-0000-0000-0000CA690000}"/>
    <cellStyle name="Normal 56 2 3 2 2 5 3" xfId="22853" xr:uid="{00000000-0005-0000-0000-0000CB690000}"/>
    <cellStyle name="Normal 56 2 3 2 2 6" xfId="33074" xr:uid="{00000000-0005-0000-0000-0000CC690000}"/>
    <cellStyle name="Normal 56 2 3 2 2 7" xfId="17840" xr:uid="{00000000-0005-0000-0000-0000CD690000}"/>
    <cellStyle name="Normal 56 2 3 2 3" xfId="3533" xr:uid="{00000000-0005-0000-0000-0000CE690000}"/>
    <cellStyle name="Normal 56 2 3 2 3 2" xfId="13607" xr:uid="{00000000-0005-0000-0000-0000CF690000}"/>
    <cellStyle name="Normal 56 2 3 2 3 2 2" xfId="43938" xr:uid="{00000000-0005-0000-0000-0000D0690000}"/>
    <cellStyle name="Normal 56 2 3 2 3 2 3" xfId="28705" xr:uid="{00000000-0005-0000-0000-0000D1690000}"/>
    <cellStyle name="Normal 56 2 3 2 3 3" xfId="8587" xr:uid="{00000000-0005-0000-0000-0000D2690000}"/>
    <cellStyle name="Normal 56 2 3 2 3 3 2" xfId="38921" xr:uid="{00000000-0005-0000-0000-0000D3690000}"/>
    <cellStyle name="Normal 56 2 3 2 3 3 3" xfId="23688" xr:uid="{00000000-0005-0000-0000-0000D4690000}"/>
    <cellStyle name="Normal 56 2 3 2 3 4" xfId="33908" xr:uid="{00000000-0005-0000-0000-0000D5690000}"/>
    <cellStyle name="Normal 56 2 3 2 3 5" xfId="18675" xr:uid="{00000000-0005-0000-0000-0000D6690000}"/>
    <cellStyle name="Normal 56 2 3 2 4" xfId="5226" xr:uid="{00000000-0005-0000-0000-0000D7690000}"/>
    <cellStyle name="Normal 56 2 3 2 4 2" xfId="15278" xr:uid="{00000000-0005-0000-0000-0000D8690000}"/>
    <cellStyle name="Normal 56 2 3 2 4 2 2" xfId="45609" xr:uid="{00000000-0005-0000-0000-0000D9690000}"/>
    <cellStyle name="Normal 56 2 3 2 4 2 3" xfId="30376" xr:uid="{00000000-0005-0000-0000-0000DA690000}"/>
    <cellStyle name="Normal 56 2 3 2 4 3" xfId="10258" xr:uid="{00000000-0005-0000-0000-0000DB690000}"/>
    <cellStyle name="Normal 56 2 3 2 4 3 2" xfId="40592" xr:uid="{00000000-0005-0000-0000-0000DC690000}"/>
    <cellStyle name="Normal 56 2 3 2 4 3 3" xfId="25359" xr:uid="{00000000-0005-0000-0000-0000DD690000}"/>
    <cellStyle name="Normal 56 2 3 2 4 4" xfId="35579" xr:uid="{00000000-0005-0000-0000-0000DE690000}"/>
    <cellStyle name="Normal 56 2 3 2 4 5" xfId="20346" xr:uid="{00000000-0005-0000-0000-0000DF690000}"/>
    <cellStyle name="Normal 56 2 3 2 5" xfId="11936" xr:uid="{00000000-0005-0000-0000-0000E0690000}"/>
    <cellStyle name="Normal 56 2 3 2 5 2" xfId="42267" xr:uid="{00000000-0005-0000-0000-0000E1690000}"/>
    <cellStyle name="Normal 56 2 3 2 5 3" xfId="27034" xr:uid="{00000000-0005-0000-0000-0000E2690000}"/>
    <cellStyle name="Normal 56 2 3 2 6" xfId="6915" xr:uid="{00000000-0005-0000-0000-0000E3690000}"/>
    <cellStyle name="Normal 56 2 3 2 6 2" xfId="37250" xr:uid="{00000000-0005-0000-0000-0000E4690000}"/>
    <cellStyle name="Normal 56 2 3 2 6 3" xfId="22017" xr:uid="{00000000-0005-0000-0000-0000E5690000}"/>
    <cellStyle name="Normal 56 2 3 2 7" xfId="32238" xr:uid="{00000000-0005-0000-0000-0000E6690000}"/>
    <cellStyle name="Normal 56 2 3 2 8" xfId="17004" xr:uid="{00000000-0005-0000-0000-0000E7690000}"/>
    <cellStyle name="Normal 56 2 3 3" xfId="2262" xr:uid="{00000000-0005-0000-0000-0000E8690000}"/>
    <cellStyle name="Normal 56 2 3 3 2" xfId="3952" xr:uid="{00000000-0005-0000-0000-0000E9690000}"/>
    <cellStyle name="Normal 56 2 3 3 2 2" xfId="14025" xr:uid="{00000000-0005-0000-0000-0000EA690000}"/>
    <cellStyle name="Normal 56 2 3 3 2 2 2" xfId="44356" xr:uid="{00000000-0005-0000-0000-0000EB690000}"/>
    <cellStyle name="Normal 56 2 3 3 2 2 3" xfId="29123" xr:uid="{00000000-0005-0000-0000-0000EC690000}"/>
    <cellStyle name="Normal 56 2 3 3 2 3" xfId="9005" xr:uid="{00000000-0005-0000-0000-0000ED690000}"/>
    <cellStyle name="Normal 56 2 3 3 2 3 2" xfId="39339" xr:uid="{00000000-0005-0000-0000-0000EE690000}"/>
    <cellStyle name="Normal 56 2 3 3 2 3 3" xfId="24106" xr:uid="{00000000-0005-0000-0000-0000EF690000}"/>
    <cellStyle name="Normal 56 2 3 3 2 4" xfId="34326" xr:uid="{00000000-0005-0000-0000-0000F0690000}"/>
    <cellStyle name="Normal 56 2 3 3 2 5" xfId="19093" xr:uid="{00000000-0005-0000-0000-0000F1690000}"/>
    <cellStyle name="Normal 56 2 3 3 3" xfId="5644" xr:uid="{00000000-0005-0000-0000-0000F2690000}"/>
    <cellStyle name="Normal 56 2 3 3 3 2" xfId="15696" xr:uid="{00000000-0005-0000-0000-0000F3690000}"/>
    <cellStyle name="Normal 56 2 3 3 3 2 2" xfId="46027" xr:uid="{00000000-0005-0000-0000-0000F4690000}"/>
    <cellStyle name="Normal 56 2 3 3 3 2 3" xfId="30794" xr:uid="{00000000-0005-0000-0000-0000F5690000}"/>
    <cellStyle name="Normal 56 2 3 3 3 3" xfId="10676" xr:uid="{00000000-0005-0000-0000-0000F6690000}"/>
    <cellStyle name="Normal 56 2 3 3 3 3 2" xfId="41010" xr:uid="{00000000-0005-0000-0000-0000F7690000}"/>
    <cellStyle name="Normal 56 2 3 3 3 3 3" xfId="25777" xr:uid="{00000000-0005-0000-0000-0000F8690000}"/>
    <cellStyle name="Normal 56 2 3 3 3 4" xfId="35997" xr:uid="{00000000-0005-0000-0000-0000F9690000}"/>
    <cellStyle name="Normal 56 2 3 3 3 5" xfId="20764" xr:uid="{00000000-0005-0000-0000-0000FA690000}"/>
    <cellStyle name="Normal 56 2 3 3 4" xfId="12354" xr:uid="{00000000-0005-0000-0000-0000FB690000}"/>
    <cellStyle name="Normal 56 2 3 3 4 2" xfId="42685" xr:uid="{00000000-0005-0000-0000-0000FC690000}"/>
    <cellStyle name="Normal 56 2 3 3 4 3" xfId="27452" xr:uid="{00000000-0005-0000-0000-0000FD690000}"/>
    <cellStyle name="Normal 56 2 3 3 5" xfId="7333" xr:uid="{00000000-0005-0000-0000-0000FE690000}"/>
    <cellStyle name="Normal 56 2 3 3 5 2" xfId="37668" xr:uid="{00000000-0005-0000-0000-0000FF690000}"/>
    <cellStyle name="Normal 56 2 3 3 5 3" xfId="22435" xr:uid="{00000000-0005-0000-0000-0000006A0000}"/>
    <cellStyle name="Normal 56 2 3 3 6" xfId="32656" xr:uid="{00000000-0005-0000-0000-0000016A0000}"/>
    <cellStyle name="Normal 56 2 3 3 7" xfId="17422" xr:uid="{00000000-0005-0000-0000-0000026A0000}"/>
    <cellStyle name="Normal 56 2 3 4" xfId="3115" xr:uid="{00000000-0005-0000-0000-0000036A0000}"/>
    <cellStyle name="Normal 56 2 3 4 2" xfId="13189" xr:uid="{00000000-0005-0000-0000-0000046A0000}"/>
    <cellStyle name="Normal 56 2 3 4 2 2" xfId="43520" xr:uid="{00000000-0005-0000-0000-0000056A0000}"/>
    <cellStyle name="Normal 56 2 3 4 2 3" xfId="28287" xr:uid="{00000000-0005-0000-0000-0000066A0000}"/>
    <cellStyle name="Normal 56 2 3 4 3" xfId="8169" xr:uid="{00000000-0005-0000-0000-0000076A0000}"/>
    <cellStyle name="Normal 56 2 3 4 3 2" xfId="38503" xr:uid="{00000000-0005-0000-0000-0000086A0000}"/>
    <cellStyle name="Normal 56 2 3 4 3 3" xfId="23270" xr:uid="{00000000-0005-0000-0000-0000096A0000}"/>
    <cellStyle name="Normal 56 2 3 4 4" xfId="33490" xr:uid="{00000000-0005-0000-0000-00000A6A0000}"/>
    <cellStyle name="Normal 56 2 3 4 5" xfId="18257" xr:uid="{00000000-0005-0000-0000-00000B6A0000}"/>
    <cellStyle name="Normal 56 2 3 5" xfId="4808" xr:uid="{00000000-0005-0000-0000-00000C6A0000}"/>
    <cellStyle name="Normal 56 2 3 5 2" xfId="14860" xr:uid="{00000000-0005-0000-0000-00000D6A0000}"/>
    <cellStyle name="Normal 56 2 3 5 2 2" xfId="45191" xr:uid="{00000000-0005-0000-0000-00000E6A0000}"/>
    <cellStyle name="Normal 56 2 3 5 2 3" xfId="29958" xr:uid="{00000000-0005-0000-0000-00000F6A0000}"/>
    <cellStyle name="Normal 56 2 3 5 3" xfId="9840" xr:uid="{00000000-0005-0000-0000-0000106A0000}"/>
    <cellStyle name="Normal 56 2 3 5 3 2" xfId="40174" xr:uid="{00000000-0005-0000-0000-0000116A0000}"/>
    <cellStyle name="Normal 56 2 3 5 3 3" xfId="24941" xr:uid="{00000000-0005-0000-0000-0000126A0000}"/>
    <cellStyle name="Normal 56 2 3 5 4" xfId="35161" xr:uid="{00000000-0005-0000-0000-0000136A0000}"/>
    <cellStyle name="Normal 56 2 3 5 5" xfId="19928" xr:uid="{00000000-0005-0000-0000-0000146A0000}"/>
    <cellStyle name="Normal 56 2 3 6" xfId="11518" xr:uid="{00000000-0005-0000-0000-0000156A0000}"/>
    <cellStyle name="Normal 56 2 3 6 2" xfId="41849" xr:uid="{00000000-0005-0000-0000-0000166A0000}"/>
    <cellStyle name="Normal 56 2 3 6 3" xfId="26616" xr:uid="{00000000-0005-0000-0000-0000176A0000}"/>
    <cellStyle name="Normal 56 2 3 7" xfId="6497" xr:uid="{00000000-0005-0000-0000-0000186A0000}"/>
    <cellStyle name="Normal 56 2 3 7 2" xfId="36832" xr:uid="{00000000-0005-0000-0000-0000196A0000}"/>
    <cellStyle name="Normal 56 2 3 7 3" xfId="21599" xr:uid="{00000000-0005-0000-0000-00001A6A0000}"/>
    <cellStyle name="Normal 56 2 3 8" xfId="31820" xr:uid="{00000000-0005-0000-0000-00001B6A0000}"/>
    <cellStyle name="Normal 56 2 3 9" xfId="16586" xr:uid="{00000000-0005-0000-0000-00001C6A0000}"/>
    <cellStyle name="Normal 56 2 4" xfId="1633" xr:uid="{00000000-0005-0000-0000-00001D6A0000}"/>
    <cellStyle name="Normal 56 2 4 2" xfId="2472" xr:uid="{00000000-0005-0000-0000-00001E6A0000}"/>
    <cellStyle name="Normal 56 2 4 2 2" xfId="4162" xr:uid="{00000000-0005-0000-0000-00001F6A0000}"/>
    <cellStyle name="Normal 56 2 4 2 2 2" xfId="14235" xr:uid="{00000000-0005-0000-0000-0000206A0000}"/>
    <cellStyle name="Normal 56 2 4 2 2 2 2" xfId="44566" xr:uid="{00000000-0005-0000-0000-0000216A0000}"/>
    <cellStyle name="Normal 56 2 4 2 2 2 3" xfId="29333" xr:uid="{00000000-0005-0000-0000-0000226A0000}"/>
    <cellStyle name="Normal 56 2 4 2 2 3" xfId="9215" xr:uid="{00000000-0005-0000-0000-0000236A0000}"/>
    <cellStyle name="Normal 56 2 4 2 2 3 2" xfId="39549" xr:uid="{00000000-0005-0000-0000-0000246A0000}"/>
    <cellStyle name="Normal 56 2 4 2 2 3 3" xfId="24316" xr:uid="{00000000-0005-0000-0000-0000256A0000}"/>
    <cellStyle name="Normal 56 2 4 2 2 4" xfId="34536" xr:uid="{00000000-0005-0000-0000-0000266A0000}"/>
    <cellStyle name="Normal 56 2 4 2 2 5" xfId="19303" xr:uid="{00000000-0005-0000-0000-0000276A0000}"/>
    <cellStyle name="Normal 56 2 4 2 3" xfId="5854" xr:uid="{00000000-0005-0000-0000-0000286A0000}"/>
    <cellStyle name="Normal 56 2 4 2 3 2" xfId="15906" xr:uid="{00000000-0005-0000-0000-0000296A0000}"/>
    <cellStyle name="Normal 56 2 4 2 3 2 2" xfId="46237" xr:uid="{00000000-0005-0000-0000-00002A6A0000}"/>
    <cellStyle name="Normal 56 2 4 2 3 2 3" xfId="31004" xr:uid="{00000000-0005-0000-0000-00002B6A0000}"/>
    <cellStyle name="Normal 56 2 4 2 3 3" xfId="10886" xr:uid="{00000000-0005-0000-0000-00002C6A0000}"/>
    <cellStyle name="Normal 56 2 4 2 3 3 2" xfId="41220" xr:uid="{00000000-0005-0000-0000-00002D6A0000}"/>
    <cellStyle name="Normal 56 2 4 2 3 3 3" xfId="25987" xr:uid="{00000000-0005-0000-0000-00002E6A0000}"/>
    <cellStyle name="Normal 56 2 4 2 3 4" xfId="36207" xr:uid="{00000000-0005-0000-0000-00002F6A0000}"/>
    <cellStyle name="Normal 56 2 4 2 3 5" xfId="20974" xr:uid="{00000000-0005-0000-0000-0000306A0000}"/>
    <cellStyle name="Normal 56 2 4 2 4" xfId="12564" xr:uid="{00000000-0005-0000-0000-0000316A0000}"/>
    <cellStyle name="Normal 56 2 4 2 4 2" xfId="42895" xr:uid="{00000000-0005-0000-0000-0000326A0000}"/>
    <cellStyle name="Normal 56 2 4 2 4 3" xfId="27662" xr:uid="{00000000-0005-0000-0000-0000336A0000}"/>
    <cellStyle name="Normal 56 2 4 2 5" xfId="7543" xr:uid="{00000000-0005-0000-0000-0000346A0000}"/>
    <cellStyle name="Normal 56 2 4 2 5 2" xfId="37878" xr:uid="{00000000-0005-0000-0000-0000356A0000}"/>
    <cellStyle name="Normal 56 2 4 2 5 3" xfId="22645" xr:uid="{00000000-0005-0000-0000-0000366A0000}"/>
    <cellStyle name="Normal 56 2 4 2 6" xfId="32866" xr:uid="{00000000-0005-0000-0000-0000376A0000}"/>
    <cellStyle name="Normal 56 2 4 2 7" xfId="17632" xr:uid="{00000000-0005-0000-0000-0000386A0000}"/>
    <cellStyle name="Normal 56 2 4 3" xfId="3325" xr:uid="{00000000-0005-0000-0000-0000396A0000}"/>
    <cellStyle name="Normal 56 2 4 3 2" xfId="13399" xr:uid="{00000000-0005-0000-0000-00003A6A0000}"/>
    <cellStyle name="Normal 56 2 4 3 2 2" xfId="43730" xr:uid="{00000000-0005-0000-0000-00003B6A0000}"/>
    <cellStyle name="Normal 56 2 4 3 2 3" xfId="28497" xr:uid="{00000000-0005-0000-0000-00003C6A0000}"/>
    <cellStyle name="Normal 56 2 4 3 3" xfId="8379" xr:uid="{00000000-0005-0000-0000-00003D6A0000}"/>
    <cellStyle name="Normal 56 2 4 3 3 2" xfId="38713" xr:uid="{00000000-0005-0000-0000-00003E6A0000}"/>
    <cellStyle name="Normal 56 2 4 3 3 3" xfId="23480" xr:uid="{00000000-0005-0000-0000-00003F6A0000}"/>
    <cellStyle name="Normal 56 2 4 3 4" xfId="33700" xr:uid="{00000000-0005-0000-0000-0000406A0000}"/>
    <cellStyle name="Normal 56 2 4 3 5" xfId="18467" xr:uid="{00000000-0005-0000-0000-0000416A0000}"/>
    <cellStyle name="Normal 56 2 4 4" xfId="5018" xr:uid="{00000000-0005-0000-0000-0000426A0000}"/>
    <cellStyle name="Normal 56 2 4 4 2" xfId="15070" xr:uid="{00000000-0005-0000-0000-0000436A0000}"/>
    <cellStyle name="Normal 56 2 4 4 2 2" xfId="45401" xr:uid="{00000000-0005-0000-0000-0000446A0000}"/>
    <cellStyle name="Normal 56 2 4 4 2 3" xfId="30168" xr:uid="{00000000-0005-0000-0000-0000456A0000}"/>
    <cellStyle name="Normal 56 2 4 4 3" xfId="10050" xr:uid="{00000000-0005-0000-0000-0000466A0000}"/>
    <cellStyle name="Normal 56 2 4 4 3 2" xfId="40384" xr:uid="{00000000-0005-0000-0000-0000476A0000}"/>
    <cellStyle name="Normal 56 2 4 4 3 3" xfId="25151" xr:uid="{00000000-0005-0000-0000-0000486A0000}"/>
    <cellStyle name="Normal 56 2 4 4 4" xfId="35371" xr:uid="{00000000-0005-0000-0000-0000496A0000}"/>
    <cellStyle name="Normal 56 2 4 4 5" xfId="20138" xr:uid="{00000000-0005-0000-0000-00004A6A0000}"/>
    <cellStyle name="Normal 56 2 4 5" xfId="11728" xr:uid="{00000000-0005-0000-0000-00004B6A0000}"/>
    <cellStyle name="Normal 56 2 4 5 2" xfId="42059" xr:uid="{00000000-0005-0000-0000-00004C6A0000}"/>
    <cellStyle name="Normal 56 2 4 5 3" xfId="26826" xr:uid="{00000000-0005-0000-0000-00004D6A0000}"/>
    <cellStyle name="Normal 56 2 4 6" xfId="6707" xr:uid="{00000000-0005-0000-0000-00004E6A0000}"/>
    <cellStyle name="Normal 56 2 4 6 2" xfId="37042" xr:uid="{00000000-0005-0000-0000-00004F6A0000}"/>
    <cellStyle name="Normal 56 2 4 6 3" xfId="21809" xr:uid="{00000000-0005-0000-0000-0000506A0000}"/>
    <cellStyle name="Normal 56 2 4 7" xfId="32030" xr:uid="{00000000-0005-0000-0000-0000516A0000}"/>
    <cellStyle name="Normal 56 2 4 8" xfId="16796" xr:uid="{00000000-0005-0000-0000-0000526A0000}"/>
    <cellStyle name="Normal 56 2 5" xfId="2054" xr:uid="{00000000-0005-0000-0000-0000536A0000}"/>
    <cellStyle name="Normal 56 2 5 2" xfId="3744" xr:uid="{00000000-0005-0000-0000-0000546A0000}"/>
    <cellStyle name="Normal 56 2 5 2 2" xfId="13817" xr:uid="{00000000-0005-0000-0000-0000556A0000}"/>
    <cellStyle name="Normal 56 2 5 2 2 2" xfId="44148" xr:uid="{00000000-0005-0000-0000-0000566A0000}"/>
    <cellStyle name="Normal 56 2 5 2 2 3" xfId="28915" xr:uid="{00000000-0005-0000-0000-0000576A0000}"/>
    <cellStyle name="Normal 56 2 5 2 3" xfId="8797" xr:uid="{00000000-0005-0000-0000-0000586A0000}"/>
    <cellStyle name="Normal 56 2 5 2 3 2" xfId="39131" xr:uid="{00000000-0005-0000-0000-0000596A0000}"/>
    <cellStyle name="Normal 56 2 5 2 3 3" xfId="23898" xr:uid="{00000000-0005-0000-0000-00005A6A0000}"/>
    <cellStyle name="Normal 56 2 5 2 4" xfId="34118" xr:uid="{00000000-0005-0000-0000-00005B6A0000}"/>
    <cellStyle name="Normal 56 2 5 2 5" xfId="18885" xr:uid="{00000000-0005-0000-0000-00005C6A0000}"/>
    <cellStyle name="Normal 56 2 5 3" xfId="5436" xr:uid="{00000000-0005-0000-0000-00005D6A0000}"/>
    <cellStyle name="Normal 56 2 5 3 2" xfId="15488" xr:uid="{00000000-0005-0000-0000-00005E6A0000}"/>
    <cellStyle name="Normal 56 2 5 3 2 2" xfId="45819" xr:uid="{00000000-0005-0000-0000-00005F6A0000}"/>
    <cellStyle name="Normal 56 2 5 3 2 3" xfId="30586" xr:uid="{00000000-0005-0000-0000-0000606A0000}"/>
    <cellStyle name="Normal 56 2 5 3 3" xfId="10468" xr:uid="{00000000-0005-0000-0000-0000616A0000}"/>
    <cellStyle name="Normal 56 2 5 3 3 2" xfId="40802" xr:uid="{00000000-0005-0000-0000-0000626A0000}"/>
    <cellStyle name="Normal 56 2 5 3 3 3" xfId="25569" xr:uid="{00000000-0005-0000-0000-0000636A0000}"/>
    <cellStyle name="Normal 56 2 5 3 4" xfId="35789" xr:uid="{00000000-0005-0000-0000-0000646A0000}"/>
    <cellStyle name="Normal 56 2 5 3 5" xfId="20556" xr:uid="{00000000-0005-0000-0000-0000656A0000}"/>
    <cellStyle name="Normal 56 2 5 4" xfId="12146" xr:uid="{00000000-0005-0000-0000-0000666A0000}"/>
    <cellStyle name="Normal 56 2 5 4 2" xfId="42477" xr:uid="{00000000-0005-0000-0000-0000676A0000}"/>
    <cellStyle name="Normal 56 2 5 4 3" xfId="27244" xr:uid="{00000000-0005-0000-0000-0000686A0000}"/>
    <cellStyle name="Normal 56 2 5 5" xfId="7125" xr:uid="{00000000-0005-0000-0000-0000696A0000}"/>
    <cellStyle name="Normal 56 2 5 5 2" xfId="37460" xr:uid="{00000000-0005-0000-0000-00006A6A0000}"/>
    <cellStyle name="Normal 56 2 5 5 3" xfId="22227" xr:uid="{00000000-0005-0000-0000-00006B6A0000}"/>
    <cellStyle name="Normal 56 2 5 6" xfId="32448" xr:uid="{00000000-0005-0000-0000-00006C6A0000}"/>
    <cellStyle name="Normal 56 2 5 7" xfId="17214" xr:uid="{00000000-0005-0000-0000-00006D6A0000}"/>
    <cellStyle name="Normal 56 2 6" xfId="2907" xr:uid="{00000000-0005-0000-0000-00006E6A0000}"/>
    <cellStyle name="Normal 56 2 6 2" xfId="12981" xr:uid="{00000000-0005-0000-0000-00006F6A0000}"/>
    <cellStyle name="Normal 56 2 6 2 2" xfId="43312" xr:uid="{00000000-0005-0000-0000-0000706A0000}"/>
    <cellStyle name="Normal 56 2 6 2 3" xfId="28079" xr:uid="{00000000-0005-0000-0000-0000716A0000}"/>
    <cellStyle name="Normal 56 2 6 3" xfId="7961" xr:uid="{00000000-0005-0000-0000-0000726A0000}"/>
    <cellStyle name="Normal 56 2 6 3 2" xfId="38295" xr:uid="{00000000-0005-0000-0000-0000736A0000}"/>
    <cellStyle name="Normal 56 2 6 3 3" xfId="23062" xr:uid="{00000000-0005-0000-0000-0000746A0000}"/>
    <cellStyle name="Normal 56 2 6 4" xfId="33282" xr:uid="{00000000-0005-0000-0000-0000756A0000}"/>
    <cellStyle name="Normal 56 2 6 5" xfId="18049" xr:uid="{00000000-0005-0000-0000-0000766A0000}"/>
    <cellStyle name="Normal 56 2 7" xfId="4600" xr:uid="{00000000-0005-0000-0000-0000776A0000}"/>
    <cellStyle name="Normal 56 2 7 2" xfId="14652" xr:uid="{00000000-0005-0000-0000-0000786A0000}"/>
    <cellStyle name="Normal 56 2 7 2 2" xfId="44983" xr:uid="{00000000-0005-0000-0000-0000796A0000}"/>
    <cellStyle name="Normal 56 2 7 2 3" xfId="29750" xr:uid="{00000000-0005-0000-0000-00007A6A0000}"/>
    <cellStyle name="Normal 56 2 7 3" xfId="9632" xr:uid="{00000000-0005-0000-0000-00007B6A0000}"/>
    <cellStyle name="Normal 56 2 7 3 2" xfId="39966" xr:uid="{00000000-0005-0000-0000-00007C6A0000}"/>
    <cellStyle name="Normal 56 2 7 3 3" xfId="24733" xr:uid="{00000000-0005-0000-0000-00007D6A0000}"/>
    <cellStyle name="Normal 56 2 7 4" xfId="34953" xr:uid="{00000000-0005-0000-0000-00007E6A0000}"/>
    <cellStyle name="Normal 56 2 7 5" xfId="19720" xr:uid="{00000000-0005-0000-0000-00007F6A0000}"/>
    <cellStyle name="Normal 56 2 8" xfId="11310" xr:uid="{00000000-0005-0000-0000-0000806A0000}"/>
    <cellStyle name="Normal 56 2 8 2" xfId="41641" xr:uid="{00000000-0005-0000-0000-0000816A0000}"/>
    <cellStyle name="Normal 56 2 8 3" xfId="26408" xr:uid="{00000000-0005-0000-0000-0000826A0000}"/>
    <cellStyle name="Normal 56 2 9" xfId="6289" xr:uid="{00000000-0005-0000-0000-0000836A0000}"/>
    <cellStyle name="Normal 56 2 9 2" xfId="36624" xr:uid="{00000000-0005-0000-0000-0000846A0000}"/>
    <cellStyle name="Normal 56 2 9 3" xfId="21391" xr:uid="{00000000-0005-0000-0000-0000856A0000}"/>
    <cellStyle name="Normal 56 3" xfId="1253" xr:uid="{00000000-0005-0000-0000-0000866A0000}"/>
    <cellStyle name="Normal 56 3 10" xfId="16430" xr:uid="{00000000-0005-0000-0000-0000876A0000}"/>
    <cellStyle name="Normal 56 3 2" xfId="1472" xr:uid="{00000000-0005-0000-0000-0000886A0000}"/>
    <cellStyle name="Normal 56 3 2 2" xfId="1893" xr:uid="{00000000-0005-0000-0000-0000896A0000}"/>
    <cellStyle name="Normal 56 3 2 2 2" xfId="2732" xr:uid="{00000000-0005-0000-0000-00008A6A0000}"/>
    <cellStyle name="Normal 56 3 2 2 2 2" xfId="4422" xr:uid="{00000000-0005-0000-0000-00008B6A0000}"/>
    <cellStyle name="Normal 56 3 2 2 2 2 2" xfId="14495" xr:uid="{00000000-0005-0000-0000-00008C6A0000}"/>
    <cellStyle name="Normal 56 3 2 2 2 2 2 2" xfId="44826" xr:uid="{00000000-0005-0000-0000-00008D6A0000}"/>
    <cellStyle name="Normal 56 3 2 2 2 2 2 3" xfId="29593" xr:uid="{00000000-0005-0000-0000-00008E6A0000}"/>
    <cellStyle name="Normal 56 3 2 2 2 2 3" xfId="9475" xr:uid="{00000000-0005-0000-0000-00008F6A0000}"/>
    <cellStyle name="Normal 56 3 2 2 2 2 3 2" xfId="39809" xr:uid="{00000000-0005-0000-0000-0000906A0000}"/>
    <cellStyle name="Normal 56 3 2 2 2 2 3 3" xfId="24576" xr:uid="{00000000-0005-0000-0000-0000916A0000}"/>
    <cellStyle name="Normal 56 3 2 2 2 2 4" xfId="34796" xr:uid="{00000000-0005-0000-0000-0000926A0000}"/>
    <cellStyle name="Normal 56 3 2 2 2 2 5" xfId="19563" xr:uid="{00000000-0005-0000-0000-0000936A0000}"/>
    <cellStyle name="Normal 56 3 2 2 2 3" xfId="6114" xr:uid="{00000000-0005-0000-0000-0000946A0000}"/>
    <cellStyle name="Normal 56 3 2 2 2 3 2" xfId="16166" xr:uid="{00000000-0005-0000-0000-0000956A0000}"/>
    <cellStyle name="Normal 56 3 2 2 2 3 2 2" xfId="46497" xr:uid="{00000000-0005-0000-0000-0000966A0000}"/>
    <cellStyle name="Normal 56 3 2 2 2 3 2 3" xfId="31264" xr:uid="{00000000-0005-0000-0000-0000976A0000}"/>
    <cellStyle name="Normal 56 3 2 2 2 3 3" xfId="11146" xr:uid="{00000000-0005-0000-0000-0000986A0000}"/>
    <cellStyle name="Normal 56 3 2 2 2 3 3 2" xfId="41480" xr:uid="{00000000-0005-0000-0000-0000996A0000}"/>
    <cellStyle name="Normal 56 3 2 2 2 3 3 3" xfId="26247" xr:uid="{00000000-0005-0000-0000-00009A6A0000}"/>
    <cellStyle name="Normal 56 3 2 2 2 3 4" xfId="36467" xr:uid="{00000000-0005-0000-0000-00009B6A0000}"/>
    <cellStyle name="Normal 56 3 2 2 2 3 5" xfId="21234" xr:uid="{00000000-0005-0000-0000-00009C6A0000}"/>
    <cellStyle name="Normal 56 3 2 2 2 4" xfId="12824" xr:uid="{00000000-0005-0000-0000-00009D6A0000}"/>
    <cellStyle name="Normal 56 3 2 2 2 4 2" xfId="43155" xr:uid="{00000000-0005-0000-0000-00009E6A0000}"/>
    <cellStyle name="Normal 56 3 2 2 2 4 3" xfId="27922" xr:uid="{00000000-0005-0000-0000-00009F6A0000}"/>
    <cellStyle name="Normal 56 3 2 2 2 5" xfId="7803" xr:uid="{00000000-0005-0000-0000-0000A06A0000}"/>
    <cellStyle name="Normal 56 3 2 2 2 5 2" xfId="38138" xr:uid="{00000000-0005-0000-0000-0000A16A0000}"/>
    <cellStyle name="Normal 56 3 2 2 2 5 3" xfId="22905" xr:uid="{00000000-0005-0000-0000-0000A26A0000}"/>
    <cellStyle name="Normal 56 3 2 2 2 6" xfId="33126" xr:uid="{00000000-0005-0000-0000-0000A36A0000}"/>
    <cellStyle name="Normal 56 3 2 2 2 7" xfId="17892" xr:uid="{00000000-0005-0000-0000-0000A46A0000}"/>
    <cellStyle name="Normal 56 3 2 2 3" xfId="3585" xr:uid="{00000000-0005-0000-0000-0000A56A0000}"/>
    <cellStyle name="Normal 56 3 2 2 3 2" xfId="13659" xr:uid="{00000000-0005-0000-0000-0000A66A0000}"/>
    <cellStyle name="Normal 56 3 2 2 3 2 2" xfId="43990" xr:uid="{00000000-0005-0000-0000-0000A76A0000}"/>
    <cellStyle name="Normal 56 3 2 2 3 2 3" xfId="28757" xr:uid="{00000000-0005-0000-0000-0000A86A0000}"/>
    <cellStyle name="Normal 56 3 2 2 3 3" xfId="8639" xr:uid="{00000000-0005-0000-0000-0000A96A0000}"/>
    <cellStyle name="Normal 56 3 2 2 3 3 2" xfId="38973" xr:uid="{00000000-0005-0000-0000-0000AA6A0000}"/>
    <cellStyle name="Normal 56 3 2 2 3 3 3" xfId="23740" xr:uid="{00000000-0005-0000-0000-0000AB6A0000}"/>
    <cellStyle name="Normal 56 3 2 2 3 4" xfId="33960" xr:uid="{00000000-0005-0000-0000-0000AC6A0000}"/>
    <cellStyle name="Normal 56 3 2 2 3 5" xfId="18727" xr:uid="{00000000-0005-0000-0000-0000AD6A0000}"/>
    <cellStyle name="Normal 56 3 2 2 4" xfId="5278" xr:uid="{00000000-0005-0000-0000-0000AE6A0000}"/>
    <cellStyle name="Normal 56 3 2 2 4 2" xfId="15330" xr:uid="{00000000-0005-0000-0000-0000AF6A0000}"/>
    <cellStyle name="Normal 56 3 2 2 4 2 2" xfId="45661" xr:uid="{00000000-0005-0000-0000-0000B06A0000}"/>
    <cellStyle name="Normal 56 3 2 2 4 2 3" xfId="30428" xr:uid="{00000000-0005-0000-0000-0000B16A0000}"/>
    <cellStyle name="Normal 56 3 2 2 4 3" xfId="10310" xr:uid="{00000000-0005-0000-0000-0000B26A0000}"/>
    <cellStyle name="Normal 56 3 2 2 4 3 2" xfId="40644" xr:uid="{00000000-0005-0000-0000-0000B36A0000}"/>
    <cellStyle name="Normal 56 3 2 2 4 3 3" xfId="25411" xr:uid="{00000000-0005-0000-0000-0000B46A0000}"/>
    <cellStyle name="Normal 56 3 2 2 4 4" xfId="35631" xr:uid="{00000000-0005-0000-0000-0000B56A0000}"/>
    <cellStyle name="Normal 56 3 2 2 4 5" xfId="20398" xr:uid="{00000000-0005-0000-0000-0000B66A0000}"/>
    <cellStyle name="Normal 56 3 2 2 5" xfId="11988" xr:uid="{00000000-0005-0000-0000-0000B76A0000}"/>
    <cellStyle name="Normal 56 3 2 2 5 2" xfId="42319" xr:uid="{00000000-0005-0000-0000-0000B86A0000}"/>
    <cellStyle name="Normal 56 3 2 2 5 3" xfId="27086" xr:uid="{00000000-0005-0000-0000-0000B96A0000}"/>
    <cellStyle name="Normal 56 3 2 2 6" xfId="6967" xr:uid="{00000000-0005-0000-0000-0000BA6A0000}"/>
    <cellStyle name="Normal 56 3 2 2 6 2" xfId="37302" xr:uid="{00000000-0005-0000-0000-0000BB6A0000}"/>
    <cellStyle name="Normal 56 3 2 2 6 3" xfId="22069" xr:uid="{00000000-0005-0000-0000-0000BC6A0000}"/>
    <cellStyle name="Normal 56 3 2 2 7" xfId="32290" xr:uid="{00000000-0005-0000-0000-0000BD6A0000}"/>
    <cellStyle name="Normal 56 3 2 2 8" xfId="17056" xr:uid="{00000000-0005-0000-0000-0000BE6A0000}"/>
    <cellStyle name="Normal 56 3 2 3" xfId="2314" xr:uid="{00000000-0005-0000-0000-0000BF6A0000}"/>
    <cellStyle name="Normal 56 3 2 3 2" xfId="4004" xr:uid="{00000000-0005-0000-0000-0000C06A0000}"/>
    <cellStyle name="Normal 56 3 2 3 2 2" xfId="14077" xr:uid="{00000000-0005-0000-0000-0000C16A0000}"/>
    <cellStyle name="Normal 56 3 2 3 2 2 2" xfId="44408" xr:uid="{00000000-0005-0000-0000-0000C26A0000}"/>
    <cellStyle name="Normal 56 3 2 3 2 2 3" xfId="29175" xr:uid="{00000000-0005-0000-0000-0000C36A0000}"/>
    <cellStyle name="Normal 56 3 2 3 2 3" xfId="9057" xr:uid="{00000000-0005-0000-0000-0000C46A0000}"/>
    <cellStyle name="Normal 56 3 2 3 2 3 2" xfId="39391" xr:uid="{00000000-0005-0000-0000-0000C56A0000}"/>
    <cellStyle name="Normal 56 3 2 3 2 3 3" xfId="24158" xr:uid="{00000000-0005-0000-0000-0000C66A0000}"/>
    <cellStyle name="Normal 56 3 2 3 2 4" xfId="34378" xr:uid="{00000000-0005-0000-0000-0000C76A0000}"/>
    <cellStyle name="Normal 56 3 2 3 2 5" xfId="19145" xr:uid="{00000000-0005-0000-0000-0000C86A0000}"/>
    <cellStyle name="Normal 56 3 2 3 3" xfId="5696" xr:uid="{00000000-0005-0000-0000-0000C96A0000}"/>
    <cellStyle name="Normal 56 3 2 3 3 2" xfId="15748" xr:uid="{00000000-0005-0000-0000-0000CA6A0000}"/>
    <cellStyle name="Normal 56 3 2 3 3 2 2" xfId="46079" xr:uid="{00000000-0005-0000-0000-0000CB6A0000}"/>
    <cellStyle name="Normal 56 3 2 3 3 2 3" xfId="30846" xr:uid="{00000000-0005-0000-0000-0000CC6A0000}"/>
    <cellStyle name="Normal 56 3 2 3 3 3" xfId="10728" xr:uid="{00000000-0005-0000-0000-0000CD6A0000}"/>
    <cellStyle name="Normal 56 3 2 3 3 3 2" xfId="41062" xr:uid="{00000000-0005-0000-0000-0000CE6A0000}"/>
    <cellStyle name="Normal 56 3 2 3 3 3 3" xfId="25829" xr:uid="{00000000-0005-0000-0000-0000CF6A0000}"/>
    <cellStyle name="Normal 56 3 2 3 3 4" xfId="36049" xr:uid="{00000000-0005-0000-0000-0000D06A0000}"/>
    <cellStyle name="Normal 56 3 2 3 3 5" xfId="20816" xr:uid="{00000000-0005-0000-0000-0000D16A0000}"/>
    <cellStyle name="Normal 56 3 2 3 4" xfId="12406" xr:uid="{00000000-0005-0000-0000-0000D26A0000}"/>
    <cellStyle name="Normal 56 3 2 3 4 2" xfId="42737" xr:uid="{00000000-0005-0000-0000-0000D36A0000}"/>
    <cellStyle name="Normal 56 3 2 3 4 3" xfId="27504" xr:uid="{00000000-0005-0000-0000-0000D46A0000}"/>
    <cellStyle name="Normal 56 3 2 3 5" xfId="7385" xr:uid="{00000000-0005-0000-0000-0000D56A0000}"/>
    <cellStyle name="Normal 56 3 2 3 5 2" xfId="37720" xr:uid="{00000000-0005-0000-0000-0000D66A0000}"/>
    <cellStyle name="Normal 56 3 2 3 5 3" xfId="22487" xr:uid="{00000000-0005-0000-0000-0000D76A0000}"/>
    <cellStyle name="Normal 56 3 2 3 6" xfId="32708" xr:uid="{00000000-0005-0000-0000-0000D86A0000}"/>
    <cellStyle name="Normal 56 3 2 3 7" xfId="17474" xr:uid="{00000000-0005-0000-0000-0000D96A0000}"/>
    <cellStyle name="Normal 56 3 2 4" xfId="3167" xr:uid="{00000000-0005-0000-0000-0000DA6A0000}"/>
    <cellStyle name="Normal 56 3 2 4 2" xfId="13241" xr:uid="{00000000-0005-0000-0000-0000DB6A0000}"/>
    <cellStyle name="Normal 56 3 2 4 2 2" xfId="43572" xr:uid="{00000000-0005-0000-0000-0000DC6A0000}"/>
    <cellStyle name="Normal 56 3 2 4 2 3" xfId="28339" xr:uid="{00000000-0005-0000-0000-0000DD6A0000}"/>
    <cellStyle name="Normal 56 3 2 4 3" xfId="8221" xr:uid="{00000000-0005-0000-0000-0000DE6A0000}"/>
    <cellStyle name="Normal 56 3 2 4 3 2" xfId="38555" xr:uid="{00000000-0005-0000-0000-0000DF6A0000}"/>
    <cellStyle name="Normal 56 3 2 4 3 3" xfId="23322" xr:uid="{00000000-0005-0000-0000-0000E06A0000}"/>
    <cellStyle name="Normal 56 3 2 4 4" xfId="33542" xr:uid="{00000000-0005-0000-0000-0000E16A0000}"/>
    <cellStyle name="Normal 56 3 2 4 5" xfId="18309" xr:uid="{00000000-0005-0000-0000-0000E26A0000}"/>
    <cellStyle name="Normal 56 3 2 5" xfId="4860" xr:uid="{00000000-0005-0000-0000-0000E36A0000}"/>
    <cellStyle name="Normal 56 3 2 5 2" xfId="14912" xr:uid="{00000000-0005-0000-0000-0000E46A0000}"/>
    <cellStyle name="Normal 56 3 2 5 2 2" xfId="45243" xr:uid="{00000000-0005-0000-0000-0000E56A0000}"/>
    <cellStyle name="Normal 56 3 2 5 2 3" xfId="30010" xr:uid="{00000000-0005-0000-0000-0000E66A0000}"/>
    <cellStyle name="Normal 56 3 2 5 3" xfId="9892" xr:uid="{00000000-0005-0000-0000-0000E76A0000}"/>
    <cellStyle name="Normal 56 3 2 5 3 2" xfId="40226" xr:uid="{00000000-0005-0000-0000-0000E86A0000}"/>
    <cellStyle name="Normal 56 3 2 5 3 3" xfId="24993" xr:uid="{00000000-0005-0000-0000-0000E96A0000}"/>
    <cellStyle name="Normal 56 3 2 5 4" xfId="35213" xr:uid="{00000000-0005-0000-0000-0000EA6A0000}"/>
    <cellStyle name="Normal 56 3 2 5 5" xfId="19980" xr:uid="{00000000-0005-0000-0000-0000EB6A0000}"/>
    <cellStyle name="Normal 56 3 2 6" xfId="11570" xr:uid="{00000000-0005-0000-0000-0000EC6A0000}"/>
    <cellStyle name="Normal 56 3 2 6 2" xfId="41901" xr:uid="{00000000-0005-0000-0000-0000ED6A0000}"/>
    <cellStyle name="Normal 56 3 2 6 3" xfId="26668" xr:uid="{00000000-0005-0000-0000-0000EE6A0000}"/>
    <cellStyle name="Normal 56 3 2 7" xfId="6549" xr:uid="{00000000-0005-0000-0000-0000EF6A0000}"/>
    <cellStyle name="Normal 56 3 2 7 2" xfId="36884" xr:uid="{00000000-0005-0000-0000-0000F06A0000}"/>
    <cellStyle name="Normal 56 3 2 7 3" xfId="21651" xr:uid="{00000000-0005-0000-0000-0000F16A0000}"/>
    <cellStyle name="Normal 56 3 2 8" xfId="31872" xr:uid="{00000000-0005-0000-0000-0000F26A0000}"/>
    <cellStyle name="Normal 56 3 2 9" xfId="16638" xr:uid="{00000000-0005-0000-0000-0000F36A0000}"/>
    <cellStyle name="Normal 56 3 3" xfId="1685" xr:uid="{00000000-0005-0000-0000-0000F46A0000}"/>
    <cellStyle name="Normal 56 3 3 2" xfId="2524" xr:uid="{00000000-0005-0000-0000-0000F56A0000}"/>
    <cellStyle name="Normal 56 3 3 2 2" xfId="4214" xr:uid="{00000000-0005-0000-0000-0000F66A0000}"/>
    <cellStyle name="Normal 56 3 3 2 2 2" xfId="14287" xr:uid="{00000000-0005-0000-0000-0000F76A0000}"/>
    <cellStyle name="Normal 56 3 3 2 2 2 2" xfId="44618" xr:uid="{00000000-0005-0000-0000-0000F86A0000}"/>
    <cellStyle name="Normal 56 3 3 2 2 2 3" xfId="29385" xr:uid="{00000000-0005-0000-0000-0000F96A0000}"/>
    <cellStyle name="Normal 56 3 3 2 2 3" xfId="9267" xr:uid="{00000000-0005-0000-0000-0000FA6A0000}"/>
    <cellStyle name="Normal 56 3 3 2 2 3 2" xfId="39601" xr:uid="{00000000-0005-0000-0000-0000FB6A0000}"/>
    <cellStyle name="Normal 56 3 3 2 2 3 3" xfId="24368" xr:uid="{00000000-0005-0000-0000-0000FC6A0000}"/>
    <cellStyle name="Normal 56 3 3 2 2 4" xfId="34588" xr:uid="{00000000-0005-0000-0000-0000FD6A0000}"/>
    <cellStyle name="Normal 56 3 3 2 2 5" xfId="19355" xr:uid="{00000000-0005-0000-0000-0000FE6A0000}"/>
    <cellStyle name="Normal 56 3 3 2 3" xfId="5906" xr:uid="{00000000-0005-0000-0000-0000FF6A0000}"/>
    <cellStyle name="Normal 56 3 3 2 3 2" xfId="15958" xr:uid="{00000000-0005-0000-0000-0000006B0000}"/>
    <cellStyle name="Normal 56 3 3 2 3 2 2" xfId="46289" xr:uid="{00000000-0005-0000-0000-0000016B0000}"/>
    <cellStyle name="Normal 56 3 3 2 3 2 3" xfId="31056" xr:uid="{00000000-0005-0000-0000-0000026B0000}"/>
    <cellStyle name="Normal 56 3 3 2 3 3" xfId="10938" xr:uid="{00000000-0005-0000-0000-0000036B0000}"/>
    <cellStyle name="Normal 56 3 3 2 3 3 2" xfId="41272" xr:uid="{00000000-0005-0000-0000-0000046B0000}"/>
    <cellStyle name="Normal 56 3 3 2 3 3 3" xfId="26039" xr:uid="{00000000-0005-0000-0000-0000056B0000}"/>
    <cellStyle name="Normal 56 3 3 2 3 4" xfId="36259" xr:uid="{00000000-0005-0000-0000-0000066B0000}"/>
    <cellStyle name="Normal 56 3 3 2 3 5" xfId="21026" xr:uid="{00000000-0005-0000-0000-0000076B0000}"/>
    <cellStyle name="Normal 56 3 3 2 4" xfId="12616" xr:uid="{00000000-0005-0000-0000-0000086B0000}"/>
    <cellStyle name="Normal 56 3 3 2 4 2" xfId="42947" xr:uid="{00000000-0005-0000-0000-0000096B0000}"/>
    <cellStyle name="Normal 56 3 3 2 4 3" xfId="27714" xr:uid="{00000000-0005-0000-0000-00000A6B0000}"/>
    <cellStyle name="Normal 56 3 3 2 5" xfId="7595" xr:uid="{00000000-0005-0000-0000-00000B6B0000}"/>
    <cellStyle name="Normal 56 3 3 2 5 2" xfId="37930" xr:uid="{00000000-0005-0000-0000-00000C6B0000}"/>
    <cellStyle name="Normal 56 3 3 2 5 3" xfId="22697" xr:uid="{00000000-0005-0000-0000-00000D6B0000}"/>
    <cellStyle name="Normal 56 3 3 2 6" xfId="32918" xr:uid="{00000000-0005-0000-0000-00000E6B0000}"/>
    <cellStyle name="Normal 56 3 3 2 7" xfId="17684" xr:uid="{00000000-0005-0000-0000-00000F6B0000}"/>
    <cellStyle name="Normal 56 3 3 3" xfId="3377" xr:uid="{00000000-0005-0000-0000-0000106B0000}"/>
    <cellStyle name="Normal 56 3 3 3 2" xfId="13451" xr:uid="{00000000-0005-0000-0000-0000116B0000}"/>
    <cellStyle name="Normal 56 3 3 3 2 2" xfId="43782" xr:uid="{00000000-0005-0000-0000-0000126B0000}"/>
    <cellStyle name="Normal 56 3 3 3 2 3" xfId="28549" xr:uid="{00000000-0005-0000-0000-0000136B0000}"/>
    <cellStyle name="Normal 56 3 3 3 3" xfId="8431" xr:uid="{00000000-0005-0000-0000-0000146B0000}"/>
    <cellStyle name="Normal 56 3 3 3 3 2" xfId="38765" xr:uid="{00000000-0005-0000-0000-0000156B0000}"/>
    <cellStyle name="Normal 56 3 3 3 3 3" xfId="23532" xr:uid="{00000000-0005-0000-0000-0000166B0000}"/>
    <cellStyle name="Normal 56 3 3 3 4" xfId="33752" xr:uid="{00000000-0005-0000-0000-0000176B0000}"/>
    <cellStyle name="Normal 56 3 3 3 5" xfId="18519" xr:uid="{00000000-0005-0000-0000-0000186B0000}"/>
    <cellStyle name="Normal 56 3 3 4" xfId="5070" xr:uid="{00000000-0005-0000-0000-0000196B0000}"/>
    <cellStyle name="Normal 56 3 3 4 2" xfId="15122" xr:uid="{00000000-0005-0000-0000-00001A6B0000}"/>
    <cellStyle name="Normal 56 3 3 4 2 2" xfId="45453" xr:uid="{00000000-0005-0000-0000-00001B6B0000}"/>
    <cellStyle name="Normal 56 3 3 4 2 3" xfId="30220" xr:uid="{00000000-0005-0000-0000-00001C6B0000}"/>
    <cellStyle name="Normal 56 3 3 4 3" xfId="10102" xr:uid="{00000000-0005-0000-0000-00001D6B0000}"/>
    <cellStyle name="Normal 56 3 3 4 3 2" xfId="40436" xr:uid="{00000000-0005-0000-0000-00001E6B0000}"/>
    <cellStyle name="Normal 56 3 3 4 3 3" xfId="25203" xr:uid="{00000000-0005-0000-0000-00001F6B0000}"/>
    <cellStyle name="Normal 56 3 3 4 4" xfId="35423" xr:uid="{00000000-0005-0000-0000-0000206B0000}"/>
    <cellStyle name="Normal 56 3 3 4 5" xfId="20190" xr:uid="{00000000-0005-0000-0000-0000216B0000}"/>
    <cellStyle name="Normal 56 3 3 5" xfId="11780" xr:uid="{00000000-0005-0000-0000-0000226B0000}"/>
    <cellStyle name="Normal 56 3 3 5 2" xfId="42111" xr:uid="{00000000-0005-0000-0000-0000236B0000}"/>
    <cellStyle name="Normal 56 3 3 5 3" xfId="26878" xr:uid="{00000000-0005-0000-0000-0000246B0000}"/>
    <cellStyle name="Normal 56 3 3 6" xfId="6759" xr:uid="{00000000-0005-0000-0000-0000256B0000}"/>
    <cellStyle name="Normal 56 3 3 6 2" xfId="37094" xr:uid="{00000000-0005-0000-0000-0000266B0000}"/>
    <cellStyle name="Normal 56 3 3 6 3" xfId="21861" xr:uid="{00000000-0005-0000-0000-0000276B0000}"/>
    <cellStyle name="Normal 56 3 3 7" xfId="32082" xr:uid="{00000000-0005-0000-0000-0000286B0000}"/>
    <cellStyle name="Normal 56 3 3 8" xfId="16848" xr:uid="{00000000-0005-0000-0000-0000296B0000}"/>
    <cellStyle name="Normal 56 3 4" xfId="2106" xr:uid="{00000000-0005-0000-0000-00002A6B0000}"/>
    <cellStyle name="Normal 56 3 4 2" xfId="3796" xr:uid="{00000000-0005-0000-0000-00002B6B0000}"/>
    <cellStyle name="Normal 56 3 4 2 2" xfId="13869" xr:uid="{00000000-0005-0000-0000-00002C6B0000}"/>
    <cellStyle name="Normal 56 3 4 2 2 2" xfId="44200" xr:uid="{00000000-0005-0000-0000-00002D6B0000}"/>
    <cellStyle name="Normal 56 3 4 2 2 3" xfId="28967" xr:uid="{00000000-0005-0000-0000-00002E6B0000}"/>
    <cellStyle name="Normal 56 3 4 2 3" xfId="8849" xr:uid="{00000000-0005-0000-0000-00002F6B0000}"/>
    <cellStyle name="Normal 56 3 4 2 3 2" xfId="39183" xr:uid="{00000000-0005-0000-0000-0000306B0000}"/>
    <cellStyle name="Normal 56 3 4 2 3 3" xfId="23950" xr:uid="{00000000-0005-0000-0000-0000316B0000}"/>
    <cellStyle name="Normal 56 3 4 2 4" xfId="34170" xr:uid="{00000000-0005-0000-0000-0000326B0000}"/>
    <cellStyle name="Normal 56 3 4 2 5" xfId="18937" xr:uid="{00000000-0005-0000-0000-0000336B0000}"/>
    <cellStyle name="Normal 56 3 4 3" xfId="5488" xr:uid="{00000000-0005-0000-0000-0000346B0000}"/>
    <cellStyle name="Normal 56 3 4 3 2" xfId="15540" xr:uid="{00000000-0005-0000-0000-0000356B0000}"/>
    <cellStyle name="Normal 56 3 4 3 2 2" xfId="45871" xr:uid="{00000000-0005-0000-0000-0000366B0000}"/>
    <cellStyle name="Normal 56 3 4 3 2 3" xfId="30638" xr:uid="{00000000-0005-0000-0000-0000376B0000}"/>
    <cellStyle name="Normal 56 3 4 3 3" xfId="10520" xr:uid="{00000000-0005-0000-0000-0000386B0000}"/>
    <cellStyle name="Normal 56 3 4 3 3 2" xfId="40854" xr:uid="{00000000-0005-0000-0000-0000396B0000}"/>
    <cellStyle name="Normal 56 3 4 3 3 3" xfId="25621" xr:uid="{00000000-0005-0000-0000-00003A6B0000}"/>
    <cellStyle name="Normal 56 3 4 3 4" xfId="35841" xr:uid="{00000000-0005-0000-0000-00003B6B0000}"/>
    <cellStyle name="Normal 56 3 4 3 5" xfId="20608" xr:uid="{00000000-0005-0000-0000-00003C6B0000}"/>
    <cellStyle name="Normal 56 3 4 4" xfId="12198" xr:uid="{00000000-0005-0000-0000-00003D6B0000}"/>
    <cellStyle name="Normal 56 3 4 4 2" xfId="42529" xr:uid="{00000000-0005-0000-0000-00003E6B0000}"/>
    <cellStyle name="Normal 56 3 4 4 3" xfId="27296" xr:uid="{00000000-0005-0000-0000-00003F6B0000}"/>
    <cellStyle name="Normal 56 3 4 5" xfId="7177" xr:uid="{00000000-0005-0000-0000-0000406B0000}"/>
    <cellStyle name="Normal 56 3 4 5 2" xfId="37512" xr:uid="{00000000-0005-0000-0000-0000416B0000}"/>
    <cellStyle name="Normal 56 3 4 5 3" xfId="22279" xr:uid="{00000000-0005-0000-0000-0000426B0000}"/>
    <cellStyle name="Normal 56 3 4 6" xfId="32500" xr:uid="{00000000-0005-0000-0000-0000436B0000}"/>
    <cellStyle name="Normal 56 3 4 7" xfId="17266" xr:uid="{00000000-0005-0000-0000-0000446B0000}"/>
    <cellStyle name="Normal 56 3 5" xfId="2959" xr:uid="{00000000-0005-0000-0000-0000456B0000}"/>
    <cellStyle name="Normal 56 3 5 2" xfId="13033" xr:uid="{00000000-0005-0000-0000-0000466B0000}"/>
    <cellStyle name="Normal 56 3 5 2 2" xfId="43364" xr:uid="{00000000-0005-0000-0000-0000476B0000}"/>
    <cellStyle name="Normal 56 3 5 2 3" xfId="28131" xr:uid="{00000000-0005-0000-0000-0000486B0000}"/>
    <cellStyle name="Normal 56 3 5 3" xfId="8013" xr:uid="{00000000-0005-0000-0000-0000496B0000}"/>
    <cellStyle name="Normal 56 3 5 3 2" xfId="38347" xr:uid="{00000000-0005-0000-0000-00004A6B0000}"/>
    <cellStyle name="Normal 56 3 5 3 3" xfId="23114" xr:uid="{00000000-0005-0000-0000-00004B6B0000}"/>
    <cellStyle name="Normal 56 3 5 4" xfId="33334" xr:uid="{00000000-0005-0000-0000-00004C6B0000}"/>
    <cellStyle name="Normal 56 3 5 5" xfId="18101" xr:uid="{00000000-0005-0000-0000-00004D6B0000}"/>
    <cellStyle name="Normal 56 3 6" xfId="4652" xr:uid="{00000000-0005-0000-0000-00004E6B0000}"/>
    <cellStyle name="Normal 56 3 6 2" xfId="14704" xr:uid="{00000000-0005-0000-0000-00004F6B0000}"/>
    <cellStyle name="Normal 56 3 6 2 2" xfId="45035" xr:uid="{00000000-0005-0000-0000-0000506B0000}"/>
    <cellStyle name="Normal 56 3 6 2 3" xfId="29802" xr:uid="{00000000-0005-0000-0000-0000516B0000}"/>
    <cellStyle name="Normal 56 3 6 3" xfId="9684" xr:uid="{00000000-0005-0000-0000-0000526B0000}"/>
    <cellStyle name="Normal 56 3 6 3 2" xfId="40018" xr:uid="{00000000-0005-0000-0000-0000536B0000}"/>
    <cellStyle name="Normal 56 3 6 3 3" xfId="24785" xr:uid="{00000000-0005-0000-0000-0000546B0000}"/>
    <cellStyle name="Normal 56 3 6 4" xfId="35005" xr:uid="{00000000-0005-0000-0000-0000556B0000}"/>
    <cellStyle name="Normal 56 3 6 5" xfId="19772" xr:uid="{00000000-0005-0000-0000-0000566B0000}"/>
    <cellStyle name="Normal 56 3 7" xfId="11362" xr:uid="{00000000-0005-0000-0000-0000576B0000}"/>
    <cellStyle name="Normal 56 3 7 2" xfId="41693" xr:uid="{00000000-0005-0000-0000-0000586B0000}"/>
    <cellStyle name="Normal 56 3 7 3" xfId="26460" xr:uid="{00000000-0005-0000-0000-0000596B0000}"/>
    <cellStyle name="Normal 56 3 8" xfId="6341" xr:uid="{00000000-0005-0000-0000-00005A6B0000}"/>
    <cellStyle name="Normal 56 3 8 2" xfId="36676" xr:uid="{00000000-0005-0000-0000-00005B6B0000}"/>
    <cellStyle name="Normal 56 3 8 3" xfId="21443" xr:uid="{00000000-0005-0000-0000-00005C6B0000}"/>
    <cellStyle name="Normal 56 3 9" xfId="31665" xr:uid="{00000000-0005-0000-0000-00005D6B0000}"/>
    <cellStyle name="Normal 56 4" xfId="1366" xr:uid="{00000000-0005-0000-0000-00005E6B0000}"/>
    <cellStyle name="Normal 56 4 2" xfId="1789" xr:uid="{00000000-0005-0000-0000-00005F6B0000}"/>
    <cellStyle name="Normal 56 4 2 2" xfId="2628" xr:uid="{00000000-0005-0000-0000-0000606B0000}"/>
    <cellStyle name="Normal 56 4 2 2 2" xfId="4318" xr:uid="{00000000-0005-0000-0000-0000616B0000}"/>
    <cellStyle name="Normal 56 4 2 2 2 2" xfId="14391" xr:uid="{00000000-0005-0000-0000-0000626B0000}"/>
    <cellStyle name="Normal 56 4 2 2 2 2 2" xfId="44722" xr:uid="{00000000-0005-0000-0000-0000636B0000}"/>
    <cellStyle name="Normal 56 4 2 2 2 2 3" xfId="29489" xr:uid="{00000000-0005-0000-0000-0000646B0000}"/>
    <cellStyle name="Normal 56 4 2 2 2 3" xfId="9371" xr:uid="{00000000-0005-0000-0000-0000656B0000}"/>
    <cellStyle name="Normal 56 4 2 2 2 3 2" xfId="39705" xr:uid="{00000000-0005-0000-0000-0000666B0000}"/>
    <cellStyle name="Normal 56 4 2 2 2 3 3" xfId="24472" xr:uid="{00000000-0005-0000-0000-0000676B0000}"/>
    <cellStyle name="Normal 56 4 2 2 2 4" xfId="34692" xr:uid="{00000000-0005-0000-0000-0000686B0000}"/>
    <cellStyle name="Normal 56 4 2 2 2 5" xfId="19459" xr:uid="{00000000-0005-0000-0000-0000696B0000}"/>
    <cellStyle name="Normal 56 4 2 2 3" xfId="6010" xr:uid="{00000000-0005-0000-0000-00006A6B0000}"/>
    <cellStyle name="Normal 56 4 2 2 3 2" xfId="16062" xr:uid="{00000000-0005-0000-0000-00006B6B0000}"/>
    <cellStyle name="Normal 56 4 2 2 3 2 2" xfId="46393" xr:uid="{00000000-0005-0000-0000-00006C6B0000}"/>
    <cellStyle name="Normal 56 4 2 2 3 2 3" xfId="31160" xr:uid="{00000000-0005-0000-0000-00006D6B0000}"/>
    <cellStyle name="Normal 56 4 2 2 3 3" xfId="11042" xr:uid="{00000000-0005-0000-0000-00006E6B0000}"/>
    <cellStyle name="Normal 56 4 2 2 3 3 2" xfId="41376" xr:uid="{00000000-0005-0000-0000-00006F6B0000}"/>
    <cellStyle name="Normal 56 4 2 2 3 3 3" xfId="26143" xr:uid="{00000000-0005-0000-0000-0000706B0000}"/>
    <cellStyle name="Normal 56 4 2 2 3 4" xfId="36363" xr:uid="{00000000-0005-0000-0000-0000716B0000}"/>
    <cellStyle name="Normal 56 4 2 2 3 5" xfId="21130" xr:uid="{00000000-0005-0000-0000-0000726B0000}"/>
    <cellStyle name="Normal 56 4 2 2 4" xfId="12720" xr:uid="{00000000-0005-0000-0000-0000736B0000}"/>
    <cellStyle name="Normal 56 4 2 2 4 2" xfId="43051" xr:uid="{00000000-0005-0000-0000-0000746B0000}"/>
    <cellStyle name="Normal 56 4 2 2 4 3" xfId="27818" xr:uid="{00000000-0005-0000-0000-0000756B0000}"/>
    <cellStyle name="Normal 56 4 2 2 5" xfId="7699" xr:uid="{00000000-0005-0000-0000-0000766B0000}"/>
    <cellStyle name="Normal 56 4 2 2 5 2" xfId="38034" xr:uid="{00000000-0005-0000-0000-0000776B0000}"/>
    <cellStyle name="Normal 56 4 2 2 5 3" xfId="22801" xr:uid="{00000000-0005-0000-0000-0000786B0000}"/>
    <cellStyle name="Normal 56 4 2 2 6" xfId="33022" xr:uid="{00000000-0005-0000-0000-0000796B0000}"/>
    <cellStyle name="Normal 56 4 2 2 7" xfId="17788" xr:uid="{00000000-0005-0000-0000-00007A6B0000}"/>
    <cellStyle name="Normal 56 4 2 3" xfId="3481" xr:uid="{00000000-0005-0000-0000-00007B6B0000}"/>
    <cellStyle name="Normal 56 4 2 3 2" xfId="13555" xr:uid="{00000000-0005-0000-0000-00007C6B0000}"/>
    <cellStyle name="Normal 56 4 2 3 2 2" xfId="43886" xr:uid="{00000000-0005-0000-0000-00007D6B0000}"/>
    <cellStyle name="Normal 56 4 2 3 2 3" xfId="28653" xr:uid="{00000000-0005-0000-0000-00007E6B0000}"/>
    <cellStyle name="Normal 56 4 2 3 3" xfId="8535" xr:uid="{00000000-0005-0000-0000-00007F6B0000}"/>
    <cellStyle name="Normal 56 4 2 3 3 2" xfId="38869" xr:uid="{00000000-0005-0000-0000-0000806B0000}"/>
    <cellStyle name="Normal 56 4 2 3 3 3" xfId="23636" xr:uid="{00000000-0005-0000-0000-0000816B0000}"/>
    <cellStyle name="Normal 56 4 2 3 4" xfId="33856" xr:uid="{00000000-0005-0000-0000-0000826B0000}"/>
    <cellStyle name="Normal 56 4 2 3 5" xfId="18623" xr:uid="{00000000-0005-0000-0000-0000836B0000}"/>
    <cellStyle name="Normal 56 4 2 4" xfId="5174" xr:uid="{00000000-0005-0000-0000-0000846B0000}"/>
    <cellStyle name="Normal 56 4 2 4 2" xfId="15226" xr:uid="{00000000-0005-0000-0000-0000856B0000}"/>
    <cellStyle name="Normal 56 4 2 4 2 2" xfId="45557" xr:uid="{00000000-0005-0000-0000-0000866B0000}"/>
    <cellStyle name="Normal 56 4 2 4 2 3" xfId="30324" xr:uid="{00000000-0005-0000-0000-0000876B0000}"/>
    <cellStyle name="Normal 56 4 2 4 3" xfId="10206" xr:uid="{00000000-0005-0000-0000-0000886B0000}"/>
    <cellStyle name="Normal 56 4 2 4 3 2" xfId="40540" xr:uid="{00000000-0005-0000-0000-0000896B0000}"/>
    <cellStyle name="Normal 56 4 2 4 3 3" xfId="25307" xr:uid="{00000000-0005-0000-0000-00008A6B0000}"/>
    <cellStyle name="Normal 56 4 2 4 4" xfId="35527" xr:uid="{00000000-0005-0000-0000-00008B6B0000}"/>
    <cellStyle name="Normal 56 4 2 4 5" xfId="20294" xr:uid="{00000000-0005-0000-0000-00008C6B0000}"/>
    <cellStyle name="Normal 56 4 2 5" xfId="11884" xr:uid="{00000000-0005-0000-0000-00008D6B0000}"/>
    <cellStyle name="Normal 56 4 2 5 2" xfId="42215" xr:uid="{00000000-0005-0000-0000-00008E6B0000}"/>
    <cellStyle name="Normal 56 4 2 5 3" xfId="26982" xr:uid="{00000000-0005-0000-0000-00008F6B0000}"/>
    <cellStyle name="Normal 56 4 2 6" xfId="6863" xr:uid="{00000000-0005-0000-0000-0000906B0000}"/>
    <cellStyle name="Normal 56 4 2 6 2" xfId="37198" xr:uid="{00000000-0005-0000-0000-0000916B0000}"/>
    <cellStyle name="Normal 56 4 2 6 3" xfId="21965" xr:uid="{00000000-0005-0000-0000-0000926B0000}"/>
    <cellStyle name="Normal 56 4 2 7" xfId="32186" xr:uid="{00000000-0005-0000-0000-0000936B0000}"/>
    <cellStyle name="Normal 56 4 2 8" xfId="16952" xr:uid="{00000000-0005-0000-0000-0000946B0000}"/>
    <cellStyle name="Normal 56 4 3" xfId="2210" xr:uid="{00000000-0005-0000-0000-0000956B0000}"/>
    <cellStyle name="Normal 56 4 3 2" xfId="3900" xr:uid="{00000000-0005-0000-0000-0000966B0000}"/>
    <cellStyle name="Normal 56 4 3 2 2" xfId="13973" xr:uid="{00000000-0005-0000-0000-0000976B0000}"/>
    <cellStyle name="Normal 56 4 3 2 2 2" xfId="44304" xr:uid="{00000000-0005-0000-0000-0000986B0000}"/>
    <cellStyle name="Normal 56 4 3 2 2 3" xfId="29071" xr:uid="{00000000-0005-0000-0000-0000996B0000}"/>
    <cellStyle name="Normal 56 4 3 2 3" xfId="8953" xr:uid="{00000000-0005-0000-0000-00009A6B0000}"/>
    <cellStyle name="Normal 56 4 3 2 3 2" xfId="39287" xr:uid="{00000000-0005-0000-0000-00009B6B0000}"/>
    <cellStyle name="Normal 56 4 3 2 3 3" xfId="24054" xr:uid="{00000000-0005-0000-0000-00009C6B0000}"/>
    <cellStyle name="Normal 56 4 3 2 4" xfId="34274" xr:uid="{00000000-0005-0000-0000-00009D6B0000}"/>
    <cellStyle name="Normal 56 4 3 2 5" xfId="19041" xr:uid="{00000000-0005-0000-0000-00009E6B0000}"/>
    <cellStyle name="Normal 56 4 3 3" xfId="5592" xr:uid="{00000000-0005-0000-0000-00009F6B0000}"/>
    <cellStyle name="Normal 56 4 3 3 2" xfId="15644" xr:uid="{00000000-0005-0000-0000-0000A06B0000}"/>
    <cellStyle name="Normal 56 4 3 3 2 2" xfId="45975" xr:uid="{00000000-0005-0000-0000-0000A16B0000}"/>
    <cellStyle name="Normal 56 4 3 3 2 3" xfId="30742" xr:uid="{00000000-0005-0000-0000-0000A26B0000}"/>
    <cellStyle name="Normal 56 4 3 3 3" xfId="10624" xr:uid="{00000000-0005-0000-0000-0000A36B0000}"/>
    <cellStyle name="Normal 56 4 3 3 3 2" xfId="40958" xr:uid="{00000000-0005-0000-0000-0000A46B0000}"/>
    <cellStyle name="Normal 56 4 3 3 3 3" xfId="25725" xr:uid="{00000000-0005-0000-0000-0000A56B0000}"/>
    <cellStyle name="Normal 56 4 3 3 4" xfId="35945" xr:uid="{00000000-0005-0000-0000-0000A66B0000}"/>
    <cellStyle name="Normal 56 4 3 3 5" xfId="20712" xr:uid="{00000000-0005-0000-0000-0000A76B0000}"/>
    <cellStyle name="Normal 56 4 3 4" xfId="12302" xr:uid="{00000000-0005-0000-0000-0000A86B0000}"/>
    <cellStyle name="Normal 56 4 3 4 2" xfId="42633" xr:uid="{00000000-0005-0000-0000-0000A96B0000}"/>
    <cellStyle name="Normal 56 4 3 4 3" xfId="27400" xr:uid="{00000000-0005-0000-0000-0000AA6B0000}"/>
    <cellStyle name="Normal 56 4 3 5" xfId="7281" xr:uid="{00000000-0005-0000-0000-0000AB6B0000}"/>
    <cellStyle name="Normal 56 4 3 5 2" xfId="37616" xr:uid="{00000000-0005-0000-0000-0000AC6B0000}"/>
    <cellStyle name="Normal 56 4 3 5 3" xfId="22383" xr:uid="{00000000-0005-0000-0000-0000AD6B0000}"/>
    <cellStyle name="Normal 56 4 3 6" xfId="32604" xr:uid="{00000000-0005-0000-0000-0000AE6B0000}"/>
    <cellStyle name="Normal 56 4 3 7" xfId="17370" xr:uid="{00000000-0005-0000-0000-0000AF6B0000}"/>
    <cellStyle name="Normal 56 4 4" xfId="3063" xr:uid="{00000000-0005-0000-0000-0000B06B0000}"/>
    <cellStyle name="Normal 56 4 4 2" xfId="13137" xr:uid="{00000000-0005-0000-0000-0000B16B0000}"/>
    <cellStyle name="Normal 56 4 4 2 2" xfId="43468" xr:uid="{00000000-0005-0000-0000-0000B26B0000}"/>
    <cellStyle name="Normal 56 4 4 2 3" xfId="28235" xr:uid="{00000000-0005-0000-0000-0000B36B0000}"/>
    <cellStyle name="Normal 56 4 4 3" xfId="8117" xr:uid="{00000000-0005-0000-0000-0000B46B0000}"/>
    <cellStyle name="Normal 56 4 4 3 2" xfId="38451" xr:uid="{00000000-0005-0000-0000-0000B56B0000}"/>
    <cellStyle name="Normal 56 4 4 3 3" xfId="23218" xr:uid="{00000000-0005-0000-0000-0000B66B0000}"/>
    <cellStyle name="Normal 56 4 4 4" xfId="33438" xr:uid="{00000000-0005-0000-0000-0000B76B0000}"/>
    <cellStyle name="Normal 56 4 4 5" xfId="18205" xr:uid="{00000000-0005-0000-0000-0000B86B0000}"/>
    <cellStyle name="Normal 56 4 5" xfId="4756" xr:uid="{00000000-0005-0000-0000-0000B96B0000}"/>
    <cellStyle name="Normal 56 4 5 2" xfId="14808" xr:uid="{00000000-0005-0000-0000-0000BA6B0000}"/>
    <cellStyle name="Normal 56 4 5 2 2" xfId="45139" xr:uid="{00000000-0005-0000-0000-0000BB6B0000}"/>
    <cellStyle name="Normal 56 4 5 2 3" xfId="29906" xr:uid="{00000000-0005-0000-0000-0000BC6B0000}"/>
    <cellStyle name="Normal 56 4 5 3" xfId="9788" xr:uid="{00000000-0005-0000-0000-0000BD6B0000}"/>
    <cellStyle name="Normal 56 4 5 3 2" xfId="40122" xr:uid="{00000000-0005-0000-0000-0000BE6B0000}"/>
    <cellStyle name="Normal 56 4 5 3 3" xfId="24889" xr:uid="{00000000-0005-0000-0000-0000BF6B0000}"/>
    <cellStyle name="Normal 56 4 5 4" xfId="35109" xr:uid="{00000000-0005-0000-0000-0000C06B0000}"/>
    <cellStyle name="Normal 56 4 5 5" xfId="19876" xr:uid="{00000000-0005-0000-0000-0000C16B0000}"/>
    <cellStyle name="Normal 56 4 6" xfId="11466" xr:uid="{00000000-0005-0000-0000-0000C26B0000}"/>
    <cellStyle name="Normal 56 4 6 2" xfId="41797" xr:uid="{00000000-0005-0000-0000-0000C36B0000}"/>
    <cellStyle name="Normal 56 4 6 3" xfId="26564" xr:uid="{00000000-0005-0000-0000-0000C46B0000}"/>
    <cellStyle name="Normal 56 4 7" xfId="6445" xr:uid="{00000000-0005-0000-0000-0000C56B0000}"/>
    <cellStyle name="Normal 56 4 7 2" xfId="36780" xr:uid="{00000000-0005-0000-0000-0000C66B0000}"/>
    <cellStyle name="Normal 56 4 7 3" xfId="21547" xr:uid="{00000000-0005-0000-0000-0000C76B0000}"/>
    <cellStyle name="Normal 56 4 8" xfId="31768" xr:uid="{00000000-0005-0000-0000-0000C86B0000}"/>
    <cellStyle name="Normal 56 4 9" xfId="16534" xr:uid="{00000000-0005-0000-0000-0000C96B0000}"/>
    <cellStyle name="Normal 56 5" xfId="1579" xr:uid="{00000000-0005-0000-0000-0000CA6B0000}"/>
    <cellStyle name="Normal 56 5 2" xfId="2420" xr:uid="{00000000-0005-0000-0000-0000CB6B0000}"/>
    <cellStyle name="Normal 56 5 2 2" xfId="4110" xr:uid="{00000000-0005-0000-0000-0000CC6B0000}"/>
    <cellStyle name="Normal 56 5 2 2 2" xfId="14183" xr:uid="{00000000-0005-0000-0000-0000CD6B0000}"/>
    <cellStyle name="Normal 56 5 2 2 2 2" xfId="44514" xr:uid="{00000000-0005-0000-0000-0000CE6B0000}"/>
    <cellStyle name="Normal 56 5 2 2 2 3" xfId="29281" xr:uid="{00000000-0005-0000-0000-0000CF6B0000}"/>
    <cellStyle name="Normal 56 5 2 2 3" xfId="9163" xr:uid="{00000000-0005-0000-0000-0000D06B0000}"/>
    <cellStyle name="Normal 56 5 2 2 3 2" xfId="39497" xr:uid="{00000000-0005-0000-0000-0000D16B0000}"/>
    <cellStyle name="Normal 56 5 2 2 3 3" xfId="24264" xr:uid="{00000000-0005-0000-0000-0000D26B0000}"/>
    <cellStyle name="Normal 56 5 2 2 4" xfId="34484" xr:uid="{00000000-0005-0000-0000-0000D36B0000}"/>
    <cellStyle name="Normal 56 5 2 2 5" xfId="19251" xr:uid="{00000000-0005-0000-0000-0000D46B0000}"/>
    <cellStyle name="Normal 56 5 2 3" xfId="5802" xr:uid="{00000000-0005-0000-0000-0000D56B0000}"/>
    <cellStyle name="Normal 56 5 2 3 2" xfId="15854" xr:uid="{00000000-0005-0000-0000-0000D66B0000}"/>
    <cellStyle name="Normal 56 5 2 3 2 2" xfId="46185" xr:uid="{00000000-0005-0000-0000-0000D76B0000}"/>
    <cellStyle name="Normal 56 5 2 3 2 3" xfId="30952" xr:uid="{00000000-0005-0000-0000-0000D86B0000}"/>
    <cellStyle name="Normal 56 5 2 3 3" xfId="10834" xr:uid="{00000000-0005-0000-0000-0000D96B0000}"/>
    <cellStyle name="Normal 56 5 2 3 3 2" xfId="41168" xr:uid="{00000000-0005-0000-0000-0000DA6B0000}"/>
    <cellStyle name="Normal 56 5 2 3 3 3" xfId="25935" xr:uid="{00000000-0005-0000-0000-0000DB6B0000}"/>
    <cellStyle name="Normal 56 5 2 3 4" xfId="36155" xr:uid="{00000000-0005-0000-0000-0000DC6B0000}"/>
    <cellStyle name="Normal 56 5 2 3 5" xfId="20922" xr:uid="{00000000-0005-0000-0000-0000DD6B0000}"/>
    <cellStyle name="Normal 56 5 2 4" xfId="12512" xr:uid="{00000000-0005-0000-0000-0000DE6B0000}"/>
    <cellStyle name="Normal 56 5 2 4 2" xfId="42843" xr:uid="{00000000-0005-0000-0000-0000DF6B0000}"/>
    <cellStyle name="Normal 56 5 2 4 3" xfId="27610" xr:uid="{00000000-0005-0000-0000-0000E06B0000}"/>
    <cellStyle name="Normal 56 5 2 5" xfId="7491" xr:uid="{00000000-0005-0000-0000-0000E16B0000}"/>
    <cellStyle name="Normal 56 5 2 5 2" xfId="37826" xr:uid="{00000000-0005-0000-0000-0000E26B0000}"/>
    <cellStyle name="Normal 56 5 2 5 3" xfId="22593" xr:uid="{00000000-0005-0000-0000-0000E36B0000}"/>
    <cellStyle name="Normal 56 5 2 6" xfId="32814" xr:uid="{00000000-0005-0000-0000-0000E46B0000}"/>
    <cellStyle name="Normal 56 5 2 7" xfId="17580" xr:uid="{00000000-0005-0000-0000-0000E56B0000}"/>
    <cellStyle name="Normal 56 5 3" xfId="3273" xr:uid="{00000000-0005-0000-0000-0000E66B0000}"/>
    <cellStyle name="Normal 56 5 3 2" xfId="13347" xr:uid="{00000000-0005-0000-0000-0000E76B0000}"/>
    <cellStyle name="Normal 56 5 3 2 2" xfId="43678" xr:uid="{00000000-0005-0000-0000-0000E86B0000}"/>
    <cellStyle name="Normal 56 5 3 2 3" xfId="28445" xr:uid="{00000000-0005-0000-0000-0000E96B0000}"/>
    <cellStyle name="Normal 56 5 3 3" xfId="8327" xr:uid="{00000000-0005-0000-0000-0000EA6B0000}"/>
    <cellStyle name="Normal 56 5 3 3 2" xfId="38661" xr:uid="{00000000-0005-0000-0000-0000EB6B0000}"/>
    <cellStyle name="Normal 56 5 3 3 3" xfId="23428" xr:uid="{00000000-0005-0000-0000-0000EC6B0000}"/>
    <cellStyle name="Normal 56 5 3 4" xfId="33648" xr:uid="{00000000-0005-0000-0000-0000ED6B0000}"/>
    <cellStyle name="Normal 56 5 3 5" xfId="18415" xr:uid="{00000000-0005-0000-0000-0000EE6B0000}"/>
    <cellStyle name="Normal 56 5 4" xfId="4966" xr:uid="{00000000-0005-0000-0000-0000EF6B0000}"/>
    <cellStyle name="Normal 56 5 4 2" xfId="15018" xr:uid="{00000000-0005-0000-0000-0000F06B0000}"/>
    <cellStyle name="Normal 56 5 4 2 2" xfId="45349" xr:uid="{00000000-0005-0000-0000-0000F16B0000}"/>
    <cellStyle name="Normal 56 5 4 2 3" xfId="30116" xr:uid="{00000000-0005-0000-0000-0000F26B0000}"/>
    <cellStyle name="Normal 56 5 4 3" xfId="9998" xr:uid="{00000000-0005-0000-0000-0000F36B0000}"/>
    <cellStyle name="Normal 56 5 4 3 2" xfId="40332" xr:uid="{00000000-0005-0000-0000-0000F46B0000}"/>
    <cellStyle name="Normal 56 5 4 3 3" xfId="25099" xr:uid="{00000000-0005-0000-0000-0000F56B0000}"/>
    <cellStyle name="Normal 56 5 4 4" xfId="35319" xr:uid="{00000000-0005-0000-0000-0000F66B0000}"/>
    <cellStyle name="Normal 56 5 4 5" xfId="20086" xr:uid="{00000000-0005-0000-0000-0000F76B0000}"/>
    <cellStyle name="Normal 56 5 5" xfId="11676" xr:uid="{00000000-0005-0000-0000-0000F86B0000}"/>
    <cellStyle name="Normal 56 5 5 2" xfId="42007" xr:uid="{00000000-0005-0000-0000-0000F96B0000}"/>
    <cellStyle name="Normal 56 5 5 3" xfId="26774" xr:uid="{00000000-0005-0000-0000-0000FA6B0000}"/>
    <cellStyle name="Normal 56 5 6" xfId="6655" xr:uid="{00000000-0005-0000-0000-0000FB6B0000}"/>
    <cellStyle name="Normal 56 5 6 2" xfId="36990" xr:uid="{00000000-0005-0000-0000-0000FC6B0000}"/>
    <cellStyle name="Normal 56 5 6 3" xfId="21757" xr:uid="{00000000-0005-0000-0000-0000FD6B0000}"/>
    <cellStyle name="Normal 56 5 7" xfId="31978" xr:uid="{00000000-0005-0000-0000-0000FE6B0000}"/>
    <cellStyle name="Normal 56 5 8" xfId="16744" xr:uid="{00000000-0005-0000-0000-0000FF6B0000}"/>
    <cellStyle name="Normal 56 6" xfId="2000" xr:uid="{00000000-0005-0000-0000-0000006C0000}"/>
    <cellStyle name="Normal 56 6 2" xfId="3692" xr:uid="{00000000-0005-0000-0000-0000016C0000}"/>
    <cellStyle name="Normal 56 6 2 2" xfId="13765" xr:uid="{00000000-0005-0000-0000-0000026C0000}"/>
    <cellStyle name="Normal 56 6 2 2 2" xfId="44096" xr:uid="{00000000-0005-0000-0000-0000036C0000}"/>
    <cellStyle name="Normal 56 6 2 2 3" xfId="28863" xr:uid="{00000000-0005-0000-0000-0000046C0000}"/>
    <cellStyle name="Normal 56 6 2 3" xfId="8745" xr:uid="{00000000-0005-0000-0000-0000056C0000}"/>
    <cellStyle name="Normal 56 6 2 3 2" xfId="39079" xr:uid="{00000000-0005-0000-0000-0000066C0000}"/>
    <cellStyle name="Normal 56 6 2 3 3" xfId="23846" xr:uid="{00000000-0005-0000-0000-0000076C0000}"/>
    <cellStyle name="Normal 56 6 2 4" xfId="34066" xr:uid="{00000000-0005-0000-0000-0000086C0000}"/>
    <cellStyle name="Normal 56 6 2 5" xfId="18833" xr:uid="{00000000-0005-0000-0000-0000096C0000}"/>
    <cellStyle name="Normal 56 6 3" xfId="5384" xr:uid="{00000000-0005-0000-0000-00000A6C0000}"/>
    <cellStyle name="Normal 56 6 3 2" xfId="15436" xr:uid="{00000000-0005-0000-0000-00000B6C0000}"/>
    <cellStyle name="Normal 56 6 3 2 2" xfId="45767" xr:uid="{00000000-0005-0000-0000-00000C6C0000}"/>
    <cellStyle name="Normal 56 6 3 2 3" xfId="30534" xr:uid="{00000000-0005-0000-0000-00000D6C0000}"/>
    <cellStyle name="Normal 56 6 3 3" xfId="10416" xr:uid="{00000000-0005-0000-0000-00000E6C0000}"/>
    <cellStyle name="Normal 56 6 3 3 2" xfId="40750" xr:uid="{00000000-0005-0000-0000-00000F6C0000}"/>
    <cellStyle name="Normal 56 6 3 3 3" xfId="25517" xr:uid="{00000000-0005-0000-0000-0000106C0000}"/>
    <cellStyle name="Normal 56 6 3 4" xfId="35737" xr:uid="{00000000-0005-0000-0000-0000116C0000}"/>
    <cellStyle name="Normal 56 6 3 5" xfId="20504" xr:uid="{00000000-0005-0000-0000-0000126C0000}"/>
    <cellStyle name="Normal 56 6 4" xfId="12094" xr:uid="{00000000-0005-0000-0000-0000136C0000}"/>
    <cellStyle name="Normal 56 6 4 2" xfId="42425" xr:uid="{00000000-0005-0000-0000-0000146C0000}"/>
    <cellStyle name="Normal 56 6 4 3" xfId="27192" xr:uid="{00000000-0005-0000-0000-0000156C0000}"/>
    <cellStyle name="Normal 56 6 5" xfId="7073" xr:uid="{00000000-0005-0000-0000-0000166C0000}"/>
    <cellStyle name="Normal 56 6 5 2" xfId="37408" xr:uid="{00000000-0005-0000-0000-0000176C0000}"/>
    <cellStyle name="Normal 56 6 5 3" xfId="22175" xr:uid="{00000000-0005-0000-0000-0000186C0000}"/>
    <cellStyle name="Normal 56 6 6" xfId="32396" xr:uid="{00000000-0005-0000-0000-0000196C0000}"/>
    <cellStyle name="Normal 56 6 7" xfId="17162" xr:uid="{00000000-0005-0000-0000-00001A6C0000}"/>
    <cellStyle name="Normal 56 7" xfId="2851" xr:uid="{00000000-0005-0000-0000-00001B6C0000}"/>
    <cellStyle name="Normal 56 7 2" xfId="12929" xr:uid="{00000000-0005-0000-0000-00001C6C0000}"/>
    <cellStyle name="Normal 56 7 2 2" xfId="43260" xr:uid="{00000000-0005-0000-0000-00001D6C0000}"/>
    <cellStyle name="Normal 56 7 2 3" xfId="28027" xr:uid="{00000000-0005-0000-0000-00001E6C0000}"/>
    <cellStyle name="Normal 56 7 3" xfId="7909" xr:uid="{00000000-0005-0000-0000-00001F6C0000}"/>
    <cellStyle name="Normal 56 7 3 2" xfId="38243" xr:uid="{00000000-0005-0000-0000-0000206C0000}"/>
    <cellStyle name="Normal 56 7 3 3" xfId="23010" xr:uid="{00000000-0005-0000-0000-0000216C0000}"/>
    <cellStyle name="Normal 56 7 4" xfId="33230" xr:uid="{00000000-0005-0000-0000-0000226C0000}"/>
    <cellStyle name="Normal 56 7 5" xfId="17997" xr:uid="{00000000-0005-0000-0000-0000236C0000}"/>
    <cellStyle name="Normal 56 8" xfId="4545" xr:uid="{00000000-0005-0000-0000-0000246C0000}"/>
    <cellStyle name="Normal 56 8 2" xfId="14600" xr:uid="{00000000-0005-0000-0000-0000256C0000}"/>
    <cellStyle name="Normal 56 8 2 2" xfId="44931" xr:uid="{00000000-0005-0000-0000-0000266C0000}"/>
    <cellStyle name="Normal 56 8 2 3" xfId="29698" xr:uid="{00000000-0005-0000-0000-0000276C0000}"/>
    <cellStyle name="Normal 56 8 3" xfId="9580" xr:uid="{00000000-0005-0000-0000-0000286C0000}"/>
    <cellStyle name="Normal 56 8 3 2" xfId="39914" xr:uid="{00000000-0005-0000-0000-0000296C0000}"/>
    <cellStyle name="Normal 56 8 3 3" xfId="24681" xr:uid="{00000000-0005-0000-0000-00002A6C0000}"/>
    <cellStyle name="Normal 56 8 4" xfId="34901" xr:uid="{00000000-0005-0000-0000-00002B6C0000}"/>
    <cellStyle name="Normal 56 8 5" xfId="19668" xr:uid="{00000000-0005-0000-0000-00002C6C0000}"/>
    <cellStyle name="Normal 56 9" xfId="11256" xr:uid="{00000000-0005-0000-0000-00002D6C0000}"/>
    <cellStyle name="Normal 56 9 2" xfId="41589" xr:uid="{00000000-0005-0000-0000-00002E6C0000}"/>
    <cellStyle name="Normal 56 9 3" xfId="26356" xr:uid="{00000000-0005-0000-0000-00002F6C0000}"/>
    <cellStyle name="Normal 57" xfId="878" xr:uid="{00000000-0005-0000-0000-0000306C0000}"/>
    <cellStyle name="Normal 57 10" xfId="6236" xr:uid="{00000000-0005-0000-0000-0000316C0000}"/>
    <cellStyle name="Normal 57 10 2" xfId="36573" xr:uid="{00000000-0005-0000-0000-0000326C0000}"/>
    <cellStyle name="Normal 57 10 3" xfId="21340" xr:uid="{00000000-0005-0000-0000-0000336C0000}"/>
    <cellStyle name="Normal 57 11" xfId="31564" xr:uid="{00000000-0005-0000-0000-0000346C0000}"/>
    <cellStyle name="Normal 57 12" xfId="16325" xr:uid="{00000000-0005-0000-0000-0000356C0000}"/>
    <cellStyle name="Normal 57 2" xfId="1200" xr:uid="{00000000-0005-0000-0000-0000366C0000}"/>
    <cellStyle name="Normal 57 2 10" xfId="31616" xr:uid="{00000000-0005-0000-0000-0000376C0000}"/>
    <cellStyle name="Normal 57 2 11" xfId="16379" xr:uid="{00000000-0005-0000-0000-0000386C0000}"/>
    <cellStyle name="Normal 57 2 2" xfId="1308" xr:uid="{00000000-0005-0000-0000-0000396C0000}"/>
    <cellStyle name="Normal 57 2 2 10" xfId="16483" xr:uid="{00000000-0005-0000-0000-00003A6C0000}"/>
    <cellStyle name="Normal 57 2 2 2" xfId="1525" xr:uid="{00000000-0005-0000-0000-00003B6C0000}"/>
    <cellStyle name="Normal 57 2 2 2 2" xfId="1946" xr:uid="{00000000-0005-0000-0000-00003C6C0000}"/>
    <cellStyle name="Normal 57 2 2 2 2 2" xfId="2785" xr:uid="{00000000-0005-0000-0000-00003D6C0000}"/>
    <cellStyle name="Normal 57 2 2 2 2 2 2" xfId="4475" xr:uid="{00000000-0005-0000-0000-00003E6C0000}"/>
    <cellStyle name="Normal 57 2 2 2 2 2 2 2" xfId="14548" xr:uid="{00000000-0005-0000-0000-00003F6C0000}"/>
    <cellStyle name="Normal 57 2 2 2 2 2 2 2 2" xfId="44879" xr:uid="{00000000-0005-0000-0000-0000406C0000}"/>
    <cellStyle name="Normal 57 2 2 2 2 2 2 2 3" xfId="29646" xr:uid="{00000000-0005-0000-0000-0000416C0000}"/>
    <cellStyle name="Normal 57 2 2 2 2 2 2 3" xfId="9528" xr:uid="{00000000-0005-0000-0000-0000426C0000}"/>
    <cellStyle name="Normal 57 2 2 2 2 2 2 3 2" xfId="39862" xr:uid="{00000000-0005-0000-0000-0000436C0000}"/>
    <cellStyle name="Normal 57 2 2 2 2 2 2 3 3" xfId="24629" xr:uid="{00000000-0005-0000-0000-0000446C0000}"/>
    <cellStyle name="Normal 57 2 2 2 2 2 2 4" xfId="34849" xr:uid="{00000000-0005-0000-0000-0000456C0000}"/>
    <cellStyle name="Normal 57 2 2 2 2 2 2 5" xfId="19616" xr:uid="{00000000-0005-0000-0000-0000466C0000}"/>
    <cellStyle name="Normal 57 2 2 2 2 2 3" xfId="6167" xr:uid="{00000000-0005-0000-0000-0000476C0000}"/>
    <cellStyle name="Normal 57 2 2 2 2 2 3 2" xfId="16219" xr:uid="{00000000-0005-0000-0000-0000486C0000}"/>
    <cellStyle name="Normal 57 2 2 2 2 2 3 2 2" xfId="46550" xr:uid="{00000000-0005-0000-0000-0000496C0000}"/>
    <cellStyle name="Normal 57 2 2 2 2 2 3 2 3" xfId="31317" xr:uid="{00000000-0005-0000-0000-00004A6C0000}"/>
    <cellStyle name="Normal 57 2 2 2 2 2 3 3" xfId="11199" xr:uid="{00000000-0005-0000-0000-00004B6C0000}"/>
    <cellStyle name="Normal 57 2 2 2 2 2 3 3 2" xfId="41533" xr:uid="{00000000-0005-0000-0000-00004C6C0000}"/>
    <cellStyle name="Normal 57 2 2 2 2 2 3 3 3" xfId="26300" xr:uid="{00000000-0005-0000-0000-00004D6C0000}"/>
    <cellStyle name="Normal 57 2 2 2 2 2 3 4" xfId="36520" xr:uid="{00000000-0005-0000-0000-00004E6C0000}"/>
    <cellStyle name="Normal 57 2 2 2 2 2 3 5" xfId="21287" xr:uid="{00000000-0005-0000-0000-00004F6C0000}"/>
    <cellStyle name="Normal 57 2 2 2 2 2 4" xfId="12877" xr:uid="{00000000-0005-0000-0000-0000506C0000}"/>
    <cellStyle name="Normal 57 2 2 2 2 2 4 2" xfId="43208" xr:uid="{00000000-0005-0000-0000-0000516C0000}"/>
    <cellStyle name="Normal 57 2 2 2 2 2 4 3" xfId="27975" xr:uid="{00000000-0005-0000-0000-0000526C0000}"/>
    <cellStyle name="Normal 57 2 2 2 2 2 5" xfId="7856" xr:uid="{00000000-0005-0000-0000-0000536C0000}"/>
    <cellStyle name="Normal 57 2 2 2 2 2 5 2" xfId="38191" xr:uid="{00000000-0005-0000-0000-0000546C0000}"/>
    <cellStyle name="Normal 57 2 2 2 2 2 5 3" xfId="22958" xr:uid="{00000000-0005-0000-0000-0000556C0000}"/>
    <cellStyle name="Normal 57 2 2 2 2 2 6" xfId="33179" xr:uid="{00000000-0005-0000-0000-0000566C0000}"/>
    <cellStyle name="Normal 57 2 2 2 2 2 7" xfId="17945" xr:uid="{00000000-0005-0000-0000-0000576C0000}"/>
    <cellStyle name="Normal 57 2 2 2 2 3" xfId="3638" xr:uid="{00000000-0005-0000-0000-0000586C0000}"/>
    <cellStyle name="Normal 57 2 2 2 2 3 2" xfId="13712" xr:uid="{00000000-0005-0000-0000-0000596C0000}"/>
    <cellStyle name="Normal 57 2 2 2 2 3 2 2" xfId="44043" xr:uid="{00000000-0005-0000-0000-00005A6C0000}"/>
    <cellStyle name="Normal 57 2 2 2 2 3 2 3" xfId="28810" xr:uid="{00000000-0005-0000-0000-00005B6C0000}"/>
    <cellStyle name="Normal 57 2 2 2 2 3 3" xfId="8692" xr:uid="{00000000-0005-0000-0000-00005C6C0000}"/>
    <cellStyle name="Normal 57 2 2 2 2 3 3 2" xfId="39026" xr:uid="{00000000-0005-0000-0000-00005D6C0000}"/>
    <cellStyle name="Normal 57 2 2 2 2 3 3 3" xfId="23793" xr:uid="{00000000-0005-0000-0000-00005E6C0000}"/>
    <cellStyle name="Normal 57 2 2 2 2 3 4" xfId="34013" xr:uid="{00000000-0005-0000-0000-00005F6C0000}"/>
    <cellStyle name="Normal 57 2 2 2 2 3 5" xfId="18780" xr:uid="{00000000-0005-0000-0000-0000606C0000}"/>
    <cellStyle name="Normal 57 2 2 2 2 4" xfId="5331" xr:uid="{00000000-0005-0000-0000-0000616C0000}"/>
    <cellStyle name="Normal 57 2 2 2 2 4 2" xfId="15383" xr:uid="{00000000-0005-0000-0000-0000626C0000}"/>
    <cellStyle name="Normal 57 2 2 2 2 4 2 2" xfId="45714" xr:uid="{00000000-0005-0000-0000-0000636C0000}"/>
    <cellStyle name="Normal 57 2 2 2 2 4 2 3" xfId="30481" xr:uid="{00000000-0005-0000-0000-0000646C0000}"/>
    <cellStyle name="Normal 57 2 2 2 2 4 3" xfId="10363" xr:uid="{00000000-0005-0000-0000-0000656C0000}"/>
    <cellStyle name="Normal 57 2 2 2 2 4 3 2" xfId="40697" xr:uid="{00000000-0005-0000-0000-0000666C0000}"/>
    <cellStyle name="Normal 57 2 2 2 2 4 3 3" xfId="25464" xr:uid="{00000000-0005-0000-0000-0000676C0000}"/>
    <cellStyle name="Normal 57 2 2 2 2 4 4" xfId="35684" xr:uid="{00000000-0005-0000-0000-0000686C0000}"/>
    <cellStyle name="Normal 57 2 2 2 2 4 5" xfId="20451" xr:uid="{00000000-0005-0000-0000-0000696C0000}"/>
    <cellStyle name="Normal 57 2 2 2 2 5" xfId="12041" xr:uid="{00000000-0005-0000-0000-00006A6C0000}"/>
    <cellStyle name="Normal 57 2 2 2 2 5 2" xfId="42372" xr:uid="{00000000-0005-0000-0000-00006B6C0000}"/>
    <cellStyle name="Normal 57 2 2 2 2 5 3" xfId="27139" xr:uid="{00000000-0005-0000-0000-00006C6C0000}"/>
    <cellStyle name="Normal 57 2 2 2 2 6" xfId="7020" xr:uid="{00000000-0005-0000-0000-00006D6C0000}"/>
    <cellStyle name="Normal 57 2 2 2 2 6 2" xfId="37355" xr:uid="{00000000-0005-0000-0000-00006E6C0000}"/>
    <cellStyle name="Normal 57 2 2 2 2 6 3" xfId="22122" xr:uid="{00000000-0005-0000-0000-00006F6C0000}"/>
    <cellStyle name="Normal 57 2 2 2 2 7" xfId="32343" xr:uid="{00000000-0005-0000-0000-0000706C0000}"/>
    <cellStyle name="Normal 57 2 2 2 2 8" xfId="17109" xr:uid="{00000000-0005-0000-0000-0000716C0000}"/>
    <cellStyle name="Normal 57 2 2 2 3" xfId="2367" xr:uid="{00000000-0005-0000-0000-0000726C0000}"/>
    <cellStyle name="Normal 57 2 2 2 3 2" xfId="4057" xr:uid="{00000000-0005-0000-0000-0000736C0000}"/>
    <cellStyle name="Normal 57 2 2 2 3 2 2" xfId="14130" xr:uid="{00000000-0005-0000-0000-0000746C0000}"/>
    <cellStyle name="Normal 57 2 2 2 3 2 2 2" xfId="44461" xr:uid="{00000000-0005-0000-0000-0000756C0000}"/>
    <cellStyle name="Normal 57 2 2 2 3 2 2 3" xfId="29228" xr:uid="{00000000-0005-0000-0000-0000766C0000}"/>
    <cellStyle name="Normal 57 2 2 2 3 2 3" xfId="9110" xr:uid="{00000000-0005-0000-0000-0000776C0000}"/>
    <cellStyle name="Normal 57 2 2 2 3 2 3 2" xfId="39444" xr:uid="{00000000-0005-0000-0000-0000786C0000}"/>
    <cellStyle name="Normal 57 2 2 2 3 2 3 3" xfId="24211" xr:uid="{00000000-0005-0000-0000-0000796C0000}"/>
    <cellStyle name="Normal 57 2 2 2 3 2 4" xfId="34431" xr:uid="{00000000-0005-0000-0000-00007A6C0000}"/>
    <cellStyle name="Normal 57 2 2 2 3 2 5" xfId="19198" xr:uid="{00000000-0005-0000-0000-00007B6C0000}"/>
    <cellStyle name="Normal 57 2 2 2 3 3" xfId="5749" xr:uid="{00000000-0005-0000-0000-00007C6C0000}"/>
    <cellStyle name="Normal 57 2 2 2 3 3 2" xfId="15801" xr:uid="{00000000-0005-0000-0000-00007D6C0000}"/>
    <cellStyle name="Normal 57 2 2 2 3 3 2 2" xfId="46132" xr:uid="{00000000-0005-0000-0000-00007E6C0000}"/>
    <cellStyle name="Normal 57 2 2 2 3 3 2 3" xfId="30899" xr:uid="{00000000-0005-0000-0000-00007F6C0000}"/>
    <cellStyle name="Normal 57 2 2 2 3 3 3" xfId="10781" xr:uid="{00000000-0005-0000-0000-0000806C0000}"/>
    <cellStyle name="Normal 57 2 2 2 3 3 3 2" xfId="41115" xr:uid="{00000000-0005-0000-0000-0000816C0000}"/>
    <cellStyle name="Normal 57 2 2 2 3 3 3 3" xfId="25882" xr:uid="{00000000-0005-0000-0000-0000826C0000}"/>
    <cellStyle name="Normal 57 2 2 2 3 3 4" xfId="36102" xr:uid="{00000000-0005-0000-0000-0000836C0000}"/>
    <cellStyle name="Normal 57 2 2 2 3 3 5" xfId="20869" xr:uid="{00000000-0005-0000-0000-0000846C0000}"/>
    <cellStyle name="Normal 57 2 2 2 3 4" xfId="12459" xr:uid="{00000000-0005-0000-0000-0000856C0000}"/>
    <cellStyle name="Normal 57 2 2 2 3 4 2" xfId="42790" xr:uid="{00000000-0005-0000-0000-0000866C0000}"/>
    <cellStyle name="Normal 57 2 2 2 3 4 3" xfId="27557" xr:uid="{00000000-0005-0000-0000-0000876C0000}"/>
    <cellStyle name="Normal 57 2 2 2 3 5" xfId="7438" xr:uid="{00000000-0005-0000-0000-0000886C0000}"/>
    <cellStyle name="Normal 57 2 2 2 3 5 2" xfId="37773" xr:uid="{00000000-0005-0000-0000-0000896C0000}"/>
    <cellStyle name="Normal 57 2 2 2 3 5 3" xfId="22540" xr:uid="{00000000-0005-0000-0000-00008A6C0000}"/>
    <cellStyle name="Normal 57 2 2 2 3 6" xfId="32761" xr:uid="{00000000-0005-0000-0000-00008B6C0000}"/>
    <cellStyle name="Normal 57 2 2 2 3 7" xfId="17527" xr:uid="{00000000-0005-0000-0000-00008C6C0000}"/>
    <cellStyle name="Normal 57 2 2 2 4" xfId="3220" xr:uid="{00000000-0005-0000-0000-00008D6C0000}"/>
    <cellStyle name="Normal 57 2 2 2 4 2" xfId="13294" xr:uid="{00000000-0005-0000-0000-00008E6C0000}"/>
    <cellStyle name="Normal 57 2 2 2 4 2 2" xfId="43625" xr:uid="{00000000-0005-0000-0000-00008F6C0000}"/>
    <cellStyle name="Normal 57 2 2 2 4 2 3" xfId="28392" xr:uid="{00000000-0005-0000-0000-0000906C0000}"/>
    <cellStyle name="Normal 57 2 2 2 4 3" xfId="8274" xr:uid="{00000000-0005-0000-0000-0000916C0000}"/>
    <cellStyle name="Normal 57 2 2 2 4 3 2" xfId="38608" xr:uid="{00000000-0005-0000-0000-0000926C0000}"/>
    <cellStyle name="Normal 57 2 2 2 4 3 3" xfId="23375" xr:uid="{00000000-0005-0000-0000-0000936C0000}"/>
    <cellStyle name="Normal 57 2 2 2 4 4" xfId="33595" xr:uid="{00000000-0005-0000-0000-0000946C0000}"/>
    <cellStyle name="Normal 57 2 2 2 4 5" xfId="18362" xr:uid="{00000000-0005-0000-0000-0000956C0000}"/>
    <cellStyle name="Normal 57 2 2 2 5" xfId="4913" xr:uid="{00000000-0005-0000-0000-0000966C0000}"/>
    <cellStyle name="Normal 57 2 2 2 5 2" xfId="14965" xr:uid="{00000000-0005-0000-0000-0000976C0000}"/>
    <cellStyle name="Normal 57 2 2 2 5 2 2" xfId="45296" xr:uid="{00000000-0005-0000-0000-0000986C0000}"/>
    <cellStyle name="Normal 57 2 2 2 5 2 3" xfId="30063" xr:uid="{00000000-0005-0000-0000-0000996C0000}"/>
    <cellStyle name="Normal 57 2 2 2 5 3" xfId="9945" xr:uid="{00000000-0005-0000-0000-00009A6C0000}"/>
    <cellStyle name="Normal 57 2 2 2 5 3 2" xfId="40279" xr:uid="{00000000-0005-0000-0000-00009B6C0000}"/>
    <cellStyle name="Normal 57 2 2 2 5 3 3" xfId="25046" xr:uid="{00000000-0005-0000-0000-00009C6C0000}"/>
    <cellStyle name="Normal 57 2 2 2 5 4" xfId="35266" xr:uid="{00000000-0005-0000-0000-00009D6C0000}"/>
    <cellStyle name="Normal 57 2 2 2 5 5" xfId="20033" xr:uid="{00000000-0005-0000-0000-00009E6C0000}"/>
    <cellStyle name="Normal 57 2 2 2 6" xfId="11623" xr:uid="{00000000-0005-0000-0000-00009F6C0000}"/>
    <cellStyle name="Normal 57 2 2 2 6 2" xfId="41954" xr:uid="{00000000-0005-0000-0000-0000A06C0000}"/>
    <cellStyle name="Normal 57 2 2 2 6 3" xfId="26721" xr:uid="{00000000-0005-0000-0000-0000A16C0000}"/>
    <cellStyle name="Normal 57 2 2 2 7" xfId="6602" xr:uid="{00000000-0005-0000-0000-0000A26C0000}"/>
    <cellStyle name="Normal 57 2 2 2 7 2" xfId="36937" xr:uid="{00000000-0005-0000-0000-0000A36C0000}"/>
    <cellStyle name="Normal 57 2 2 2 7 3" xfId="21704" xr:uid="{00000000-0005-0000-0000-0000A46C0000}"/>
    <cellStyle name="Normal 57 2 2 2 8" xfId="31925" xr:uid="{00000000-0005-0000-0000-0000A56C0000}"/>
    <cellStyle name="Normal 57 2 2 2 9" xfId="16691" xr:uid="{00000000-0005-0000-0000-0000A66C0000}"/>
    <cellStyle name="Normal 57 2 2 3" xfId="1738" xr:uid="{00000000-0005-0000-0000-0000A76C0000}"/>
    <cellStyle name="Normal 57 2 2 3 2" xfId="2577" xr:uid="{00000000-0005-0000-0000-0000A86C0000}"/>
    <cellStyle name="Normal 57 2 2 3 2 2" xfId="4267" xr:uid="{00000000-0005-0000-0000-0000A96C0000}"/>
    <cellStyle name="Normal 57 2 2 3 2 2 2" xfId="14340" xr:uid="{00000000-0005-0000-0000-0000AA6C0000}"/>
    <cellStyle name="Normal 57 2 2 3 2 2 2 2" xfId="44671" xr:uid="{00000000-0005-0000-0000-0000AB6C0000}"/>
    <cellStyle name="Normal 57 2 2 3 2 2 2 3" xfId="29438" xr:uid="{00000000-0005-0000-0000-0000AC6C0000}"/>
    <cellStyle name="Normal 57 2 2 3 2 2 3" xfId="9320" xr:uid="{00000000-0005-0000-0000-0000AD6C0000}"/>
    <cellStyle name="Normal 57 2 2 3 2 2 3 2" xfId="39654" xr:uid="{00000000-0005-0000-0000-0000AE6C0000}"/>
    <cellStyle name="Normal 57 2 2 3 2 2 3 3" xfId="24421" xr:uid="{00000000-0005-0000-0000-0000AF6C0000}"/>
    <cellStyle name="Normal 57 2 2 3 2 2 4" xfId="34641" xr:uid="{00000000-0005-0000-0000-0000B06C0000}"/>
    <cellStyle name="Normal 57 2 2 3 2 2 5" xfId="19408" xr:uid="{00000000-0005-0000-0000-0000B16C0000}"/>
    <cellStyle name="Normal 57 2 2 3 2 3" xfId="5959" xr:uid="{00000000-0005-0000-0000-0000B26C0000}"/>
    <cellStyle name="Normal 57 2 2 3 2 3 2" xfId="16011" xr:uid="{00000000-0005-0000-0000-0000B36C0000}"/>
    <cellStyle name="Normal 57 2 2 3 2 3 2 2" xfId="46342" xr:uid="{00000000-0005-0000-0000-0000B46C0000}"/>
    <cellStyle name="Normal 57 2 2 3 2 3 2 3" xfId="31109" xr:uid="{00000000-0005-0000-0000-0000B56C0000}"/>
    <cellStyle name="Normal 57 2 2 3 2 3 3" xfId="10991" xr:uid="{00000000-0005-0000-0000-0000B66C0000}"/>
    <cellStyle name="Normal 57 2 2 3 2 3 3 2" xfId="41325" xr:uid="{00000000-0005-0000-0000-0000B76C0000}"/>
    <cellStyle name="Normal 57 2 2 3 2 3 3 3" xfId="26092" xr:uid="{00000000-0005-0000-0000-0000B86C0000}"/>
    <cellStyle name="Normal 57 2 2 3 2 3 4" xfId="36312" xr:uid="{00000000-0005-0000-0000-0000B96C0000}"/>
    <cellStyle name="Normal 57 2 2 3 2 3 5" xfId="21079" xr:uid="{00000000-0005-0000-0000-0000BA6C0000}"/>
    <cellStyle name="Normal 57 2 2 3 2 4" xfId="12669" xr:uid="{00000000-0005-0000-0000-0000BB6C0000}"/>
    <cellStyle name="Normal 57 2 2 3 2 4 2" xfId="43000" xr:uid="{00000000-0005-0000-0000-0000BC6C0000}"/>
    <cellStyle name="Normal 57 2 2 3 2 4 3" xfId="27767" xr:uid="{00000000-0005-0000-0000-0000BD6C0000}"/>
    <cellStyle name="Normal 57 2 2 3 2 5" xfId="7648" xr:uid="{00000000-0005-0000-0000-0000BE6C0000}"/>
    <cellStyle name="Normal 57 2 2 3 2 5 2" xfId="37983" xr:uid="{00000000-0005-0000-0000-0000BF6C0000}"/>
    <cellStyle name="Normal 57 2 2 3 2 5 3" xfId="22750" xr:uid="{00000000-0005-0000-0000-0000C06C0000}"/>
    <cellStyle name="Normal 57 2 2 3 2 6" xfId="32971" xr:uid="{00000000-0005-0000-0000-0000C16C0000}"/>
    <cellStyle name="Normal 57 2 2 3 2 7" xfId="17737" xr:uid="{00000000-0005-0000-0000-0000C26C0000}"/>
    <cellStyle name="Normal 57 2 2 3 3" xfId="3430" xr:uid="{00000000-0005-0000-0000-0000C36C0000}"/>
    <cellStyle name="Normal 57 2 2 3 3 2" xfId="13504" xr:uid="{00000000-0005-0000-0000-0000C46C0000}"/>
    <cellStyle name="Normal 57 2 2 3 3 2 2" xfId="43835" xr:uid="{00000000-0005-0000-0000-0000C56C0000}"/>
    <cellStyle name="Normal 57 2 2 3 3 2 3" xfId="28602" xr:uid="{00000000-0005-0000-0000-0000C66C0000}"/>
    <cellStyle name="Normal 57 2 2 3 3 3" xfId="8484" xr:uid="{00000000-0005-0000-0000-0000C76C0000}"/>
    <cellStyle name="Normal 57 2 2 3 3 3 2" xfId="38818" xr:uid="{00000000-0005-0000-0000-0000C86C0000}"/>
    <cellStyle name="Normal 57 2 2 3 3 3 3" xfId="23585" xr:uid="{00000000-0005-0000-0000-0000C96C0000}"/>
    <cellStyle name="Normal 57 2 2 3 3 4" xfId="33805" xr:uid="{00000000-0005-0000-0000-0000CA6C0000}"/>
    <cellStyle name="Normal 57 2 2 3 3 5" xfId="18572" xr:uid="{00000000-0005-0000-0000-0000CB6C0000}"/>
    <cellStyle name="Normal 57 2 2 3 4" xfId="5123" xr:uid="{00000000-0005-0000-0000-0000CC6C0000}"/>
    <cellStyle name="Normal 57 2 2 3 4 2" xfId="15175" xr:uid="{00000000-0005-0000-0000-0000CD6C0000}"/>
    <cellStyle name="Normal 57 2 2 3 4 2 2" xfId="45506" xr:uid="{00000000-0005-0000-0000-0000CE6C0000}"/>
    <cellStyle name="Normal 57 2 2 3 4 2 3" xfId="30273" xr:uid="{00000000-0005-0000-0000-0000CF6C0000}"/>
    <cellStyle name="Normal 57 2 2 3 4 3" xfId="10155" xr:uid="{00000000-0005-0000-0000-0000D06C0000}"/>
    <cellStyle name="Normal 57 2 2 3 4 3 2" xfId="40489" xr:uid="{00000000-0005-0000-0000-0000D16C0000}"/>
    <cellStyle name="Normal 57 2 2 3 4 3 3" xfId="25256" xr:uid="{00000000-0005-0000-0000-0000D26C0000}"/>
    <cellStyle name="Normal 57 2 2 3 4 4" xfId="35476" xr:uid="{00000000-0005-0000-0000-0000D36C0000}"/>
    <cellStyle name="Normal 57 2 2 3 4 5" xfId="20243" xr:uid="{00000000-0005-0000-0000-0000D46C0000}"/>
    <cellStyle name="Normal 57 2 2 3 5" xfId="11833" xr:uid="{00000000-0005-0000-0000-0000D56C0000}"/>
    <cellStyle name="Normal 57 2 2 3 5 2" xfId="42164" xr:uid="{00000000-0005-0000-0000-0000D66C0000}"/>
    <cellStyle name="Normal 57 2 2 3 5 3" xfId="26931" xr:uid="{00000000-0005-0000-0000-0000D76C0000}"/>
    <cellStyle name="Normal 57 2 2 3 6" xfId="6812" xr:uid="{00000000-0005-0000-0000-0000D86C0000}"/>
    <cellStyle name="Normal 57 2 2 3 6 2" xfId="37147" xr:uid="{00000000-0005-0000-0000-0000D96C0000}"/>
    <cellStyle name="Normal 57 2 2 3 6 3" xfId="21914" xr:uid="{00000000-0005-0000-0000-0000DA6C0000}"/>
    <cellStyle name="Normal 57 2 2 3 7" xfId="32135" xr:uid="{00000000-0005-0000-0000-0000DB6C0000}"/>
    <cellStyle name="Normal 57 2 2 3 8" xfId="16901" xr:uid="{00000000-0005-0000-0000-0000DC6C0000}"/>
    <cellStyle name="Normal 57 2 2 4" xfId="2159" xr:uid="{00000000-0005-0000-0000-0000DD6C0000}"/>
    <cellStyle name="Normal 57 2 2 4 2" xfId="3849" xr:uid="{00000000-0005-0000-0000-0000DE6C0000}"/>
    <cellStyle name="Normal 57 2 2 4 2 2" xfId="13922" xr:uid="{00000000-0005-0000-0000-0000DF6C0000}"/>
    <cellStyle name="Normal 57 2 2 4 2 2 2" xfId="44253" xr:uid="{00000000-0005-0000-0000-0000E06C0000}"/>
    <cellStyle name="Normal 57 2 2 4 2 2 3" xfId="29020" xr:uid="{00000000-0005-0000-0000-0000E16C0000}"/>
    <cellStyle name="Normal 57 2 2 4 2 3" xfId="8902" xr:uid="{00000000-0005-0000-0000-0000E26C0000}"/>
    <cellStyle name="Normal 57 2 2 4 2 3 2" xfId="39236" xr:uid="{00000000-0005-0000-0000-0000E36C0000}"/>
    <cellStyle name="Normal 57 2 2 4 2 3 3" xfId="24003" xr:uid="{00000000-0005-0000-0000-0000E46C0000}"/>
    <cellStyle name="Normal 57 2 2 4 2 4" xfId="34223" xr:uid="{00000000-0005-0000-0000-0000E56C0000}"/>
    <cellStyle name="Normal 57 2 2 4 2 5" xfId="18990" xr:uid="{00000000-0005-0000-0000-0000E66C0000}"/>
    <cellStyle name="Normal 57 2 2 4 3" xfId="5541" xr:uid="{00000000-0005-0000-0000-0000E76C0000}"/>
    <cellStyle name="Normal 57 2 2 4 3 2" xfId="15593" xr:uid="{00000000-0005-0000-0000-0000E86C0000}"/>
    <cellStyle name="Normal 57 2 2 4 3 2 2" xfId="45924" xr:uid="{00000000-0005-0000-0000-0000E96C0000}"/>
    <cellStyle name="Normal 57 2 2 4 3 2 3" xfId="30691" xr:uid="{00000000-0005-0000-0000-0000EA6C0000}"/>
    <cellStyle name="Normal 57 2 2 4 3 3" xfId="10573" xr:uid="{00000000-0005-0000-0000-0000EB6C0000}"/>
    <cellStyle name="Normal 57 2 2 4 3 3 2" xfId="40907" xr:uid="{00000000-0005-0000-0000-0000EC6C0000}"/>
    <cellStyle name="Normal 57 2 2 4 3 3 3" xfId="25674" xr:uid="{00000000-0005-0000-0000-0000ED6C0000}"/>
    <cellStyle name="Normal 57 2 2 4 3 4" xfId="35894" xr:uid="{00000000-0005-0000-0000-0000EE6C0000}"/>
    <cellStyle name="Normal 57 2 2 4 3 5" xfId="20661" xr:uid="{00000000-0005-0000-0000-0000EF6C0000}"/>
    <cellStyle name="Normal 57 2 2 4 4" xfId="12251" xr:uid="{00000000-0005-0000-0000-0000F06C0000}"/>
    <cellStyle name="Normal 57 2 2 4 4 2" xfId="42582" xr:uid="{00000000-0005-0000-0000-0000F16C0000}"/>
    <cellStyle name="Normal 57 2 2 4 4 3" xfId="27349" xr:uid="{00000000-0005-0000-0000-0000F26C0000}"/>
    <cellStyle name="Normal 57 2 2 4 5" xfId="7230" xr:uid="{00000000-0005-0000-0000-0000F36C0000}"/>
    <cellStyle name="Normal 57 2 2 4 5 2" xfId="37565" xr:uid="{00000000-0005-0000-0000-0000F46C0000}"/>
    <cellStyle name="Normal 57 2 2 4 5 3" xfId="22332" xr:uid="{00000000-0005-0000-0000-0000F56C0000}"/>
    <cellStyle name="Normal 57 2 2 4 6" xfId="32553" xr:uid="{00000000-0005-0000-0000-0000F66C0000}"/>
    <cellStyle name="Normal 57 2 2 4 7" xfId="17319" xr:uid="{00000000-0005-0000-0000-0000F76C0000}"/>
    <cellStyle name="Normal 57 2 2 5" xfId="3012" xr:uid="{00000000-0005-0000-0000-0000F86C0000}"/>
    <cellStyle name="Normal 57 2 2 5 2" xfId="13086" xr:uid="{00000000-0005-0000-0000-0000F96C0000}"/>
    <cellStyle name="Normal 57 2 2 5 2 2" xfId="43417" xr:uid="{00000000-0005-0000-0000-0000FA6C0000}"/>
    <cellStyle name="Normal 57 2 2 5 2 3" xfId="28184" xr:uid="{00000000-0005-0000-0000-0000FB6C0000}"/>
    <cellStyle name="Normal 57 2 2 5 3" xfId="8066" xr:uid="{00000000-0005-0000-0000-0000FC6C0000}"/>
    <cellStyle name="Normal 57 2 2 5 3 2" xfId="38400" xr:uid="{00000000-0005-0000-0000-0000FD6C0000}"/>
    <cellStyle name="Normal 57 2 2 5 3 3" xfId="23167" xr:uid="{00000000-0005-0000-0000-0000FE6C0000}"/>
    <cellStyle name="Normal 57 2 2 5 4" xfId="33387" xr:uid="{00000000-0005-0000-0000-0000FF6C0000}"/>
    <cellStyle name="Normal 57 2 2 5 5" xfId="18154" xr:uid="{00000000-0005-0000-0000-0000006D0000}"/>
    <cellStyle name="Normal 57 2 2 6" xfId="4705" xr:uid="{00000000-0005-0000-0000-0000016D0000}"/>
    <cellStyle name="Normal 57 2 2 6 2" xfId="14757" xr:uid="{00000000-0005-0000-0000-0000026D0000}"/>
    <cellStyle name="Normal 57 2 2 6 2 2" xfId="45088" xr:uid="{00000000-0005-0000-0000-0000036D0000}"/>
    <cellStyle name="Normal 57 2 2 6 2 3" xfId="29855" xr:uid="{00000000-0005-0000-0000-0000046D0000}"/>
    <cellStyle name="Normal 57 2 2 6 3" xfId="9737" xr:uid="{00000000-0005-0000-0000-0000056D0000}"/>
    <cellStyle name="Normal 57 2 2 6 3 2" xfId="40071" xr:uid="{00000000-0005-0000-0000-0000066D0000}"/>
    <cellStyle name="Normal 57 2 2 6 3 3" xfId="24838" xr:uid="{00000000-0005-0000-0000-0000076D0000}"/>
    <cellStyle name="Normal 57 2 2 6 4" xfId="35058" xr:uid="{00000000-0005-0000-0000-0000086D0000}"/>
    <cellStyle name="Normal 57 2 2 6 5" xfId="19825" xr:uid="{00000000-0005-0000-0000-0000096D0000}"/>
    <cellStyle name="Normal 57 2 2 7" xfId="11415" xr:uid="{00000000-0005-0000-0000-00000A6D0000}"/>
    <cellStyle name="Normal 57 2 2 7 2" xfId="41746" xr:uid="{00000000-0005-0000-0000-00000B6D0000}"/>
    <cellStyle name="Normal 57 2 2 7 3" xfId="26513" xr:uid="{00000000-0005-0000-0000-00000C6D0000}"/>
    <cellStyle name="Normal 57 2 2 8" xfId="6394" xr:uid="{00000000-0005-0000-0000-00000D6D0000}"/>
    <cellStyle name="Normal 57 2 2 8 2" xfId="36729" xr:uid="{00000000-0005-0000-0000-00000E6D0000}"/>
    <cellStyle name="Normal 57 2 2 8 3" xfId="21496" xr:uid="{00000000-0005-0000-0000-00000F6D0000}"/>
    <cellStyle name="Normal 57 2 2 9" xfId="31717" xr:uid="{00000000-0005-0000-0000-0000106D0000}"/>
    <cellStyle name="Normal 57 2 3" xfId="1421" xr:uid="{00000000-0005-0000-0000-0000116D0000}"/>
    <cellStyle name="Normal 57 2 3 2" xfId="1842" xr:uid="{00000000-0005-0000-0000-0000126D0000}"/>
    <cellStyle name="Normal 57 2 3 2 2" xfId="2681" xr:uid="{00000000-0005-0000-0000-0000136D0000}"/>
    <cellStyle name="Normal 57 2 3 2 2 2" xfId="4371" xr:uid="{00000000-0005-0000-0000-0000146D0000}"/>
    <cellStyle name="Normal 57 2 3 2 2 2 2" xfId="14444" xr:uid="{00000000-0005-0000-0000-0000156D0000}"/>
    <cellStyle name="Normal 57 2 3 2 2 2 2 2" xfId="44775" xr:uid="{00000000-0005-0000-0000-0000166D0000}"/>
    <cellStyle name="Normal 57 2 3 2 2 2 2 3" xfId="29542" xr:uid="{00000000-0005-0000-0000-0000176D0000}"/>
    <cellStyle name="Normal 57 2 3 2 2 2 3" xfId="9424" xr:uid="{00000000-0005-0000-0000-0000186D0000}"/>
    <cellStyle name="Normal 57 2 3 2 2 2 3 2" xfId="39758" xr:uid="{00000000-0005-0000-0000-0000196D0000}"/>
    <cellStyle name="Normal 57 2 3 2 2 2 3 3" xfId="24525" xr:uid="{00000000-0005-0000-0000-00001A6D0000}"/>
    <cellStyle name="Normal 57 2 3 2 2 2 4" xfId="34745" xr:uid="{00000000-0005-0000-0000-00001B6D0000}"/>
    <cellStyle name="Normal 57 2 3 2 2 2 5" xfId="19512" xr:uid="{00000000-0005-0000-0000-00001C6D0000}"/>
    <cellStyle name="Normal 57 2 3 2 2 3" xfId="6063" xr:uid="{00000000-0005-0000-0000-00001D6D0000}"/>
    <cellStyle name="Normal 57 2 3 2 2 3 2" xfId="16115" xr:uid="{00000000-0005-0000-0000-00001E6D0000}"/>
    <cellStyle name="Normal 57 2 3 2 2 3 2 2" xfId="46446" xr:uid="{00000000-0005-0000-0000-00001F6D0000}"/>
    <cellStyle name="Normal 57 2 3 2 2 3 2 3" xfId="31213" xr:uid="{00000000-0005-0000-0000-0000206D0000}"/>
    <cellStyle name="Normal 57 2 3 2 2 3 3" xfId="11095" xr:uid="{00000000-0005-0000-0000-0000216D0000}"/>
    <cellStyle name="Normal 57 2 3 2 2 3 3 2" xfId="41429" xr:uid="{00000000-0005-0000-0000-0000226D0000}"/>
    <cellStyle name="Normal 57 2 3 2 2 3 3 3" xfId="26196" xr:uid="{00000000-0005-0000-0000-0000236D0000}"/>
    <cellStyle name="Normal 57 2 3 2 2 3 4" xfId="36416" xr:uid="{00000000-0005-0000-0000-0000246D0000}"/>
    <cellStyle name="Normal 57 2 3 2 2 3 5" xfId="21183" xr:uid="{00000000-0005-0000-0000-0000256D0000}"/>
    <cellStyle name="Normal 57 2 3 2 2 4" xfId="12773" xr:uid="{00000000-0005-0000-0000-0000266D0000}"/>
    <cellStyle name="Normal 57 2 3 2 2 4 2" xfId="43104" xr:uid="{00000000-0005-0000-0000-0000276D0000}"/>
    <cellStyle name="Normal 57 2 3 2 2 4 3" xfId="27871" xr:uid="{00000000-0005-0000-0000-0000286D0000}"/>
    <cellStyle name="Normal 57 2 3 2 2 5" xfId="7752" xr:uid="{00000000-0005-0000-0000-0000296D0000}"/>
    <cellStyle name="Normal 57 2 3 2 2 5 2" xfId="38087" xr:uid="{00000000-0005-0000-0000-00002A6D0000}"/>
    <cellStyle name="Normal 57 2 3 2 2 5 3" xfId="22854" xr:uid="{00000000-0005-0000-0000-00002B6D0000}"/>
    <cellStyle name="Normal 57 2 3 2 2 6" xfId="33075" xr:uid="{00000000-0005-0000-0000-00002C6D0000}"/>
    <cellStyle name="Normal 57 2 3 2 2 7" xfId="17841" xr:uid="{00000000-0005-0000-0000-00002D6D0000}"/>
    <cellStyle name="Normal 57 2 3 2 3" xfId="3534" xr:uid="{00000000-0005-0000-0000-00002E6D0000}"/>
    <cellStyle name="Normal 57 2 3 2 3 2" xfId="13608" xr:uid="{00000000-0005-0000-0000-00002F6D0000}"/>
    <cellStyle name="Normal 57 2 3 2 3 2 2" xfId="43939" xr:uid="{00000000-0005-0000-0000-0000306D0000}"/>
    <cellStyle name="Normal 57 2 3 2 3 2 3" xfId="28706" xr:uid="{00000000-0005-0000-0000-0000316D0000}"/>
    <cellStyle name="Normal 57 2 3 2 3 3" xfId="8588" xr:uid="{00000000-0005-0000-0000-0000326D0000}"/>
    <cellStyle name="Normal 57 2 3 2 3 3 2" xfId="38922" xr:uid="{00000000-0005-0000-0000-0000336D0000}"/>
    <cellStyle name="Normal 57 2 3 2 3 3 3" xfId="23689" xr:uid="{00000000-0005-0000-0000-0000346D0000}"/>
    <cellStyle name="Normal 57 2 3 2 3 4" xfId="33909" xr:uid="{00000000-0005-0000-0000-0000356D0000}"/>
    <cellStyle name="Normal 57 2 3 2 3 5" xfId="18676" xr:uid="{00000000-0005-0000-0000-0000366D0000}"/>
    <cellStyle name="Normal 57 2 3 2 4" xfId="5227" xr:uid="{00000000-0005-0000-0000-0000376D0000}"/>
    <cellStyle name="Normal 57 2 3 2 4 2" xfId="15279" xr:uid="{00000000-0005-0000-0000-0000386D0000}"/>
    <cellStyle name="Normal 57 2 3 2 4 2 2" xfId="45610" xr:uid="{00000000-0005-0000-0000-0000396D0000}"/>
    <cellStyle name="Normal 57 2 3 2 4 2 3" xfId="30377" xr:uid="{00000000-0005-0000-0000-00003A6D0000}"/>
    <cellStyle name="Normal 57 2 3 2 4 3" xfId="10259" xr:uid="{00000000-0005-0000-0000-00003B6D0000}"/>
    <cellStyle name="Normal 57 2 3 2 4 3 2" xfId="40593" xr:uid="{00000000-0005-0000-0000-00003C6D0000}"/>
    <cellStyle name="Normal 57 2 3 2 4 3 3" xfId="25360" xr:uid="{00000000-0005-0000-0000-00003D6D0000}"/>
    <cellStyle name="Normal 57 2 3 2 4 4" xfId="35580" xr:uid="{00000000-0005-0000-0000-00003E6D0000}"/>
    <cellStyle name="Normal 57 2 3 2 4 5" xfId="20347" xr:uid="{00000000-0005-0000-0000-00003F6D0000}"/>
    <cellStyle name="Normal 57 2 3 2 5" xfId="11937" xr:uid="{00000000-0005-0000-0000-0000406D0000}"/>
    <cellStyle name="Normal 57 2 3 2 5 2" xfId="42268" xr:uid="{00000000-0005-0000-0000-0000416D0000}"/>
    <cellStyle name="Normal 57 2 3 2 5 3" xfId="27035" xr:uid="{00000000-0005-0000-0000-0000426D0000}"/>
    <cellStyle name="Normal 57 2 3 2 6" xfId="6916" xr:uid="{00000000-0005-0000-0000-0000436D0000}"/>
    <cellStyle name="Normal 57 2 3 2 6 2" xfId="37251" xr:uid="{00000000-0005-0000-0000-0000446D0000}"/>
    <cellStyle name="Normal 57 2 3 2 6 3" xfId="22018" xr:uid="{00000000-0005-0000-0000-0000456D0000}"/>
    <cellStyle name="Normal 57 2 3 2 7" xfId="32239" xr:uid="{00000000-0005-0000-0000-0000466D0000}"/>
    <cellStyle name="Normal 57 2 3 2 8" xfId="17005" xr:uid="{00000000-0005-0000-0000-0000476D0000}"/>
    <cellStyle name="Normal 57 2 3 3" xfId="2263" xr:uid="{00000000-0005-0000-0000-0000486D0000}"/>
    <cellStyle name="Normal 57 2 3 3 2" xfId="3953" xr:uid="{00000000-0005-0000-0000-0000496D0000}"/>
    <cellStyle name="Normal 57 2 3 3 2 2" xfId="14026" xr:uid="{00000000-0005-0000-0000-00004A6D0000}"/>
    <cellStyle name="Normal 57 2 3 3 2 2 2" xfId="44357" xr:uid="{00000000-0005-0000-0000-00004B6D0000}"/>
    <cellStyle name="Normal 57 2 3 3 2 2 3" xfId="29124" xr:uid="{00000000-0005-0000-0000-00004C6D0000}"/>
    <cellStyle name="Normal 57 2 3 3 2 3" xfId="9006" xr:uid="{00000000-0005-0000-0000-00004D6D0000}"/>
    <cellStyle name="Normal 57 2 3 3 2 3 2" xfId="39340" xr:uid="{00000000-0005-0000-0000-00004E6D0000}"/>
    <cellStyle name="Normal 57 2 3 3 2 3 3" xfId="24107" xr:uid="{00000000-0005-0000-0000-00004F6D0000}"/>
    <cellStyle name="Normal 57 2 3 3 2 4" xfId="34327" xr:uid="{00000000-0005-0000-0000-0000506D0000}"/>
    <cellStyle name="Normal 57 2 3 3 2 5" xfId="19094" xr:uid="{00000000-0005-0000-0000-0000516D0000}"/>
    <cellStyle name="Normal 57 2 3 3 3" xfId="5645" xr:uid="{00000000-0005-0000-0000-0000526D0000}"/>
    <cellStyle name="Normal 57 2 3 3 3 2" xfId="15697" xr:uid="{00000000-0005-0000-0000-0000536D0000}"/>
    <cellStyle name="Normal 57 2 3 3 3 2 2" xfId="46028" xr:uid="{00000000-0005-0000-0000-0000546D0000}"/>
    <cellStyle name="Normal 57 2 3 3 3 2 3" xfId="30795" xr:uid="{00000000-0005-0000-0000-0000556D0000}"/>
    <cellStyle name="Normal 57 2 3 3 3 3" xfId="10677" xr:uid="{00000000-0005-0000-0000-0000566D0000}"/>
    <cellStyle name="Normal 57 2 3 3 3 3 2" xfId="41011" xr:uid="{00000000-0005-0000-0000-0000576D0000}"/>
    <cellStyle name="Normal 57 2 3 3 3 3 3" xfId="25778" xr:uid="{00000000-0005-0000-0000-0000586D0000}"/>
    <cellStyle name="Normal 57 2 3 3 3 4" xfId="35998" xr:uid="{00000000-0005-0000-0000-0000596D0000}"/>
    <cellStyle name="Normal 57 2 3 3 3 5" xfId="20765" xr:uid="{00000000-0005-0000-0000-00005A6D0000}"/>
    <cellStyle name="Normal 57 2 3 3 4" xfId="12355" xr:uid="{00000000-0005-0000-0000-00005B6D0000}"/>
    <cellStyle name="Normal 57 2 3 3 4 2" xfId="42686" xr:uid="{00000000-0005-0000-0000-00005C6D0000}"/>
    <cellStyle name="Normal 57 2 3 3 4 3" xfId="27453" xr:uid="{00000000-0005-0000-0000-00005D6D0000}"/>
    <cellStyle name="Normal 57 2 3 3 5" xfId="7334" xr:uid="{00000000-0005-0000-0000-00005E6D0000}"/>
    <cellStyle name="Normal 57 2 3 3 5 2" xfId="37669" xr:uid="{00000000-0005-0000-0000-00005F6D0000}"/>
    <cellStyle name="Normal 57 2 3 3 5 3" xfId="22436" xr:uid="{00000000-0005-0000-0000-0000606D0000}"/>
    <cellStyle name="Normal 57 2 3 3 6" xfId="32657" xr:uid="{00000000-0005-0000-0000-0000616D0000}"/>
    <cellStyle name="Normal 57 2 3 3 7" xfId="17423" xr:uid="{00000000-0005-0000-0000-0000626D0000}"/>
    <cellStyle name="Normal 57 2 3 4" xfId="3116" xr:uid="{00000000-0005-0000-0000-0000636D0000}"/>
    <cellStyle name="Normal 57 2 3 4 2" xfId="13190" xr:uid="{00000000-0005-0000-0000-0000646D0000}"/>
    <cellStyle name="Normal 57 2 3 4 2 2" xfId="43521" xr:uid="{00000000-0005-0000-0000-0000656D0000}"/>
    <cellStyle name="Normal 57 2 3 4 2 3" xfId="28288" xr:uid="{00000000-0005-0000-0000-0000666D0000}"/>
    <cellStyle name="Normal 57 2 3 4 3" xfId="8170" xr:uid="{00000000-0005-0000-0000-0000676D0000}"/>
    <cellStyle name="Normal 57 2 3 4 3 2" xfId="38504" xr:uid="{00000000-0005-0000-0000-0000686D0000}"/>
    <cellStyle name="Normal 57 2 3 4 3 3" xfId="23271" xr:uid="{00000000-0005-0000-0000-0000696D0000}"/>
    <cellStyle name="Normal 57 2 3 4 4" xfId="33491" xr:uid="{00000000-0005-0000-0000-00006A6D0000}"/>
    <cellStyle name="Normal 57 2 3 4 5" xfId="18258" xr:uid="{00000000-0005-0000-0000-00006B6D0000}"/>
    <cellStyle name="Normal 57 2 3 5" xfId="4809" xr:uid="{00000000-0005-0000-0000-00006C6D0000}"/>
    <cellStyle name="Normal 57 2 3 5 2" xfId="14861" xr:uid="{00000000-0005-0000-0000-00006D6D0000}"/>
    <cellStyle name="Normal 57 2 3 5 2 2" xfId="45192" xr:uid="{00000000-0005-0000-0000-00006E6D0000}"/>
    <cellStyle name="Normal 57 2 3 5 2 3" xfId="29959" xr:uid="{00000000-0005-0000-0000-00006F6D0000}"/>
    <cellStyle name="Normal 57 2 3 5 3" xfId="9841" xr:uid="{00000000-0005-0000-0000-0000706D0000}"/>
    <cellStyle name="Normal 57 2 3 5 3 2" xfId="40175" xr:uid="{00000000-0005-0000-0000-0000716D0000}"/>
    <cellStyle name="Normal 57 2 3 5 3 3" xfId="24942" xr:uid="{00000000-0005-0000-0000-0000726D0000}"/>
    <cellStyle name="Normal 57 2 3 5 4" xfId="35162" xr:uid="{00000000-0005-0000-0000-0000736D0000}"/>
    <cellStyle name="Normal 57 2 3 5 5" xfId="19929" xr:uid="{00000000-0005-0000-0000-0000746D0000}"/>
    <cellStyle name="Normal 57 2 3 6" xfId="11519" xr:uid="{00000000-0005-0000-0000-0000756D0000}"/>
    <cellStyle name="Normal 57 2 3 6 2" xfId="41850" xr:uid="{00000000-0005-0000-0000-0000766D0000}"/>
    <cellStyle name="Normal 57 2 3 6 3" xfId="26617" xr:uid="{00000000-0005-0000-0000-0000776D0000}"/>
    <cellStyle name="Normal 57 2 3 7" xfId="6498" xr:uid="{00000000-0005-0000-0000-0000786D0000}"/>
    <cellStyle name="Normal 57 2 3 7 2" xfId="36833" xr:uid="{00000000-0005-0000-0000-0000796D0000}"/>
    <cellStyle name="Normal 57 2 3 7 3" xfId="21600" xr:uid="{00000000-0005-0000-0000-00007A6D0000}"/>
    <cellStyle name="Normal 57 2 3 8" xfId="31821" xr:uid="{00000000-0005-0000-0000-00007B6D0000}"/>
    <cellStyle name="Normal 57 2 3 9" xfId="16587" xr:uid="{00000000-0005-0000-0000-00007C6D0000}"/>
    <cellStyle name="Normal 57 2 4" xfId="1634" xr:uid="{00000000-0005-0000-0000-00007D6D0000}"/>
    <cellStyle name="Normal 57 2 4 2" xfId="2473" xr:uid="{00000000-0005-0000-0000-00007E6D0000}"/>
    <cellStyle name="Normal 57 2 4 2 2" xfId="4163" xr:uid="{00000000-0005-0000-0000-00007F6D0000}"/>
    <cellStyle name="Normal 57 2 4 2 2 2" xfId="14236" xr:uid="{00000000-0005-0000-0000-0000806D0000}"/>
    <cellStyle name="Normal 57 2 4 2 2 2 2" xfId="44567" xr:uid="{00000000-0005-0000-0000-0000816D0000}"/>
    <cellStyle name="Normal 57 2 4 2 2 2 3" xfId="29334" xr:uid="{00000000-0005-0000-0000-0000826D0000}"/>
    <cellStyle name="Normal 57 2 4 2 2 3" xfId="9216" xr:uid="{00000000-0005-0000-0000-0000836D0000}"/>
    <cellStyle name="Normal 57 2 4 2 2 3 2" xfId="39550" xr:uid="{00000000-0005-0000-0000-0000846D0000}"/>
    <cellStyle name="Normal 57 2 4 2 2 3 3" xfId="24317" xr:uid="{00000000-0005-0000-0000-0000856D0000}"/>
    <cellStyle name="Normal 57 2 4 2 2 4" xfId="34537" xr:uid="{00000000-0005-0000-0000-0000866D0000}"/>
    <cellStyle name="Normal 57 2 4 2 2 5" xfId="19304" xr:uid="{00000000-0005-0000-0000-0000876D0000}"/>
    <cellStyle name="Normal 57 2 4 2 3" xfId="5855" xr:uid="{00000000-0005-0000-0000-0000886D0000}"/>
    <cellStyle name="Normal 57 2 4 2 3 2" xfId="15907" xr:uid="{00000000-0005-0000-0000-0000896D0000}"/>
    <cellStyle name="Normal 57 2 4 2 3 2 2" xfId="46238" xr:uid="{00000000-0005-0000-0000-00008A6D0000}"/>
    <cellStyle name="Normal 57 2 4 2 3 2 3" xfId="31005" xr:uid="{00000000-0005-0000-0000-00008B6D0000}"/>
    <cellStyle name="Normal 57 2 4 2 3 3" xfId="10887" xr:uid="{00000000-0005-0000-0000-00008C6D0000}"/>
    <cellStyle name="Normal 57 2 4 2 3 3 2" xfId="41221" xr:uid="{00000000-0005-0000-0000-00008D6D0000}"/>
    <cellStyle name="Normal 57 2 4 2 3 3 3" xfId="25988" xr:uid="{00000000-0005-0000-0000-00008E6D0000}"/>
    <cellStyle name="Normal 57 2 4 2 3 4" xfId="36208" xr:uid="{00000000-0005-0000-0000-00008F6D0000}"/>
    <cellStyle name="Normal 57 2 4 2 3 5" xfId="20975" xr:uid="{00000000-0005-0000-0000-0000906D0000}"/>
    <cellStyle name="Normal 57 2 4 2 4" xfId="12565" xr:uid="{00000000-0005-0000-0000-0000916D0000}"/>
    <cellStyle name="Normal 57 2 4 2 4 2" xfId="42896" xr:uid="{00000000-0005-0000-0000-0000926D0000}"/>
    <cellStyle name="Normal 57 2 4 2 4 3" xfId="27663" xr:uid="{00000000-0005-0000-0000-0000936D0000}"/>
    <cellStyle name="Normal 57 2 4 2 5" xfId="7544" xr:uid="{00000000-0005-0000-0000-0000946D0000}"/>
    <cellStyle name="Normal 57 2 4 2 5 2" xfId="37879" xr:uid="{00000000-0005-0000-0000-0000956D0000}"/>
    <cellStyle name="Normal 57 2 4 2 5 3" xfId="22646" xr:uid="{00000000-0005-0000-0000-0000966D0000}"/>
    <cellStyle name="Normal 57 2 4 2 6" xfId="32867" xr:uid="{00000000-0005-0000-0000-0000976D0000}"/>
    <cellStyle name="Normal 57 2 4 2 7" xfId="17633" xr:uid="{00000000-0005-0000-0000-0000986D0000}"/>
    <cellStyle name="Normal 57 2 4 3" xfId="3326" xr:uid="{00000000-0005-0000-0000-0000996D0000}"/>
    <cellStyle name="Normal 57 2 4 3 2" xfId="13400" xr:uid="{00000000-0005-0000-0000-00009A6D0000}"/>
    <cellStyle name="Normal 57 2 4 3 2 2" xfId="43731" xr:uid="{00000000-0005-0000-0000-00009B6D0000}"/>
    <cellStyle name="Normal 57 2 4 3 2 3" xfId="28498" xr:uid="{00000000-0005-0000-0000-00009C6D0000}"/>
    <cellStyle name="Normal 57 2 4 3 3" xfId="8380" xr:uid="{00000000-0005-0000-0000-00009D6D0000}"/>
    <cellStyle name="Normal 57 2 4 3 3 2" xfId="38714" xr:uid="{00000000-0005-0000-0000-00009E6D0000}"/>
    <cellStyle name="Normal 57 2 4 3 3 3" xfId="23481" xr:uid="{00000000-0005-0000-0000-00009F6D0000}"/>
    <cellStyle name="Normal 57 2 4 3 4" xfId="33701" xr:uid="{00000000-0005-0000-0000-0000A06D0000}"/>
    <cellStyle name="Normal 57 2 4 3 5" xfId="18468" xr:uid="{00000000-0005-0000-0000-0000A16D0000}"/>
    <cellStyle name="Normal 57 2 4 4" xfId="5019" xr:uid="{00000000-0005-0000-0000-0000A26D0000}"/>
    <cellStyle name="Normal 57 2 4 4 2" xfId="15071" xr:uid="{00000000-0005-0000-0000-0000A36D0000}"/>
    <cellStyle name="Normal 57 2 4 4 2 2" xfId="45402" xr:uid="{00000000-0005-0000-0000-0000A46D0000}"/>
    <cellStyle name="Normal 57 2 4 4 2 3" xfId="30169" xr:uid="{00000000-0005-0000-0000-0000A56D0000}"/>
    <cellStyle name="Normal 57 2 4 4 3" xfId="10051" xr:uid="{00000000-0005-0000-0000-0000A66D0000}"/>
    <cellStyle name="Normal 57 2 4 4 3 2" xfId="40385" xr:uid="{00000000-0005-0000-0000-0000A76D0000}"/>
    <cellStyle name="Normal 57 2 4 4 3 3" xfId="25152" xr:uid="{00000000-0005-0000-0000-0000A86D0000}"/>
    <cellStyle name="Normal 57 2 4 4 4" xfId="35372" xr:uid="{00000000-0005-0000-0000-0000A96D0000}"/>
    <cellStyle name="Normal 57 2 4 4 5" xfId="20139" xr:uid="{00000000-0005-0000-0000-0000AA6D0000}"/>
    <cellStyle name="Normal 57 2 4 5" xfId="11729" xr:uid="{00000000-0005-0000-0000-0000AB6D0000}"/>
    <cellStyle name="Normal 57 2 4 5 2" xfId="42060" xr:uid="{00000000-0005-0000-0000-0000AC6D0000}"/>
    <cellStyle name="Normal 57 2 4 5 3" xfId="26827" xr:uid="{00000000-0005-0000-0000-0000AD6D0000}"/>
    <cellStyle name="Normal 57 2 4 6" xfId="6708" xr:uid="{00000000-0005-0000-0000-0000AE6D0000}"/>
    <cellStyle name="Normal 57 2 4 6 2" xfId="37043" xr:uid="{00000000-0005-0000-0000-0000AF6D0000}"/>
    <cellStyle name="Normal 57 2 4 6 3" xfId="21810" xr:uid="{00000000-0005-0000-0000-0000B06D0000}"/>
    <cellStyle name="Normal 57 2 4 7" xfId="32031" xr:uid="{00000000-0005-0000-0000-0000B16D0000}"/>
    <cellStyle name="Normal 57 2 4 8" xfId="16797" xr:uid="{00000000-0005-0000-0000-0000B26D0000}"/>
    <cellStyle name="Normal 57 2 5" xfId="2055" xr:uid="{00000000-0005-0000-0000-0000B36D0000}"/>
    <cellStyle name="Normal 57 2 5 2" xfId="3745" xr:uid="{00000000-0005-0000-0000-0000B46D0000}"/>
    <cellStyle name="Normal 57 2 5 2 2" xfId="13818" xr:uid="{00000000-0005-0000-0000-0000B56D0000}"/>
    <cellStyle name="Normal 57 2 5 2 2 2" xfId="44149" xr:uid="{00000000-0005-0000-0000-0000B66D0000}"/>
    <cellStyle name="Normal 57 2 5 2 2 3" xfId="28916" xr:uid="{00000000-0005-0000-0000-0000B76D0000}"/>
    <cellStyle name="Normal 57 2 5 2 3" xfId="8798" xr:uid="{00000000-0005-0000-0000-0000B86D0000}"/>
    <cellStyle name="Normal 57 2 5 2 3 2" xfId="39132" xr:uid="{00000000-0005-0000-0000-0000B96D0000}"/>
    <cellStyle name="Normal 57 2 5 2 3 3" xfId="23899" xr:uid="{00000000-0005-0000-0000-0000BA6D0000}"/>
    <cellStyle name="Normal 57 2 5 2 4" xfId="34119" xr:uid="{00000000-0005-0000-0000-0000BB6D0000}"/>
    <cellStyle name="Normal 57 2 5 2 5" xfId="18886" xr:uid="{00000000-0005-0000-0000-0000BC6D0000}"/>
    <cellStyle name="Normal 57 2 5 3" xfId="5437" xr:uid="{00000000-0005-0000-0000-0000BD6D0000}"/>
    <cellStyle name="Normal 57 2 5 3 2" xfId="15489" xr:uid="{00000000-0005-0000-0000-0000BE6D0000}"/>
    <cellStyle name="Normal 57 2 5 3 2 2" xfId="45820" xr:uid="{00000000-0005-0000-0000-0000BF6D0000}"/>
    <cellStyle name="Normal 57 2 5 3 2 3" xfId="30587" xr:uid="{00000000-0005-0000-0000-0000C06D0000}"/>
    <cellStyle name="Normal 57 2 5 3 3" xfId="10469" xr:uid="{00000000-0005-0000-0000-0000C16D0000}"/>
    <cellStyle name="Normal 57 2 5 3 3 2" xfId="40803" xr:uid="{00000000-0005-0000-0000-0000C26D0000}"/>
    <cellStyle name="Normal 57 2 5 3 3 3" xfId="25570" xr:uid="{00000000-0005-0000-0000-0000C36D0000}"/>
    <cellStyle name="Normal 57 2 5 3 4" xfId="35790" xr:uid="{00000000-0005-0000-0000-0000C46D0000}"/>
    <cellStyle name="Normal 57 2 5 3 5" xfId="20557" xr:uid="{00000000-0005-0000-0000-0000C56D0000}"/>
    <cellStyle name="Normal 57 2 5 4" xfId="12147" xr:uid="{00000000-0005-0000-0000-0000C66D0000}"/>
    <cellStyle name="Normal 57 2 5 4 2" xfId="42478" xr:uid="{00000000-0005-0000-0000-0000C76D0000}"/>
    <cellStyle name="Normal 57 2 5 4 3" xfId="27245" xr:uid="{00000000-0005-0000-0000-0000C86D0000}"/>
    <cellStyle name="Normal 57 2 5 5" xfId="7126" xr:uid="{00000000-0005-0000-0000-0000C96D0000}"/>
    <cellStyle name="Normal 57 2 5 5 2" xfId="37461" xr:uid="{00000000-0005-0000-0000-0000CA6D0000}"/>
    <cellStyle name="Normal 57 2 5 5 3" xfId="22228" xr:uid="{00000000-0005-0000-0000-0000CB6D0000}"/>
    <cellStyle name="Normal 57 2 5 6" xfId="32449" xr:uid="{00000000-0005-0000-0000-0000CC6D0000}"/>
    <cellStyle name="Normal 57 2 5 7" xfId="17215" xr:uid="{00000000-0005-0000-0000-0000CD6D0000}"/>
    <cellStyle name="Normal 57 2 6" xfId="2908" xr:uid="{00000000-0005-0000-0000-0000CE6D0000}"/>
    <cellStyle name="Normal 57 2 6 2" xfId="12982" xr:uid="{00000000-0005-0000-0000-0000CF6D0000}"/>
    <cellStyle name="Normal 57 2 6 2 2" xfId="43313" xr:uid="{00000000-0005-0000-0000-0000D06D0000}"/>
    <cellStyle name="Normal 57 2 6 2 3" xfId="28080" xr:uid="{00000000-0005-0000-0000-0000D16D0000}"/>
    <cellStyle name="Normal 57 2 6 3" xfId="7962" xr:uid="{00000000-0005-0000-0000-0000D26D0000}"/>
    <cellStyle name="Normal 57 2 6 3 2" xfId="38296" xr:uid="{00000000-0005-0000-0000-0000D36D0000}"/>
    <cellStyle name="Normal 57 2 6 3 3" xfId="23063" xr:uid="{00000000-0005-0000-0000-0000D46D0000}"/>
    <cellStyle name="Normal 57 2 6 4" xfId="33283" xr:uid="{00000000-0005-0000-0000-0000D56D0000}"/>
    <cellStyle name="Normal 57 2 6 5" xfId="18050" xr:uid="{00000000-0005-0000-0000-0000D66D0000}"/>
    <cellStyle name="Normal 57 2 7" xfId="4601" xr:uid="{00000000-0005-0000-0000-0000D76D0000}"/>
    <cellStyle name="Normal 57 2 7 2" xfId="14653" xr:uid="{00000000-0005-0000-0000-0000D86D0000}"/>
    <cellStyle name="Normal 57 2 7 2 2" xfId="44984" xr:uid="{00000000-0005-0000-0000-0000D96D0000}"/>
    <cellStyle name="Normal 57 2 7 2 3" xfId="29751" xr:uid="{00000000-0005-0000-0000-0000DA6D0000}"/>
    <cellStyle name="Normal 57 2 7 3" xfId="9633" xr:uid="{00000000-0005-0000-0000-0000DB6D0000}"/>
    <cellStyle name="Normal 57 2 7 3 2" xfId="39967" xr:uid="{00000000-0005-0000-0000-0000DC6D0000}"/>
    <cellStyle name="Normal 57 2 7 3 3" xfId="24734" xr:uid="{00000000-0005-0000-0000-0000DD6D0000}"/>
    <cellStyle name="Normal 57 2 7 4" xfId="34954" xr:uid="{00000000-0005-0000-0000-0000DE6D0000}"/>
    <cellStyle name="Normal 57 2 7 5" xfId="19721" xr:uid="{00000000-0005-0000-0000-0000DF6D0000}"/>
    <cellStyle name="Normal 57 2 8" xfId="11311" xr:uid="{00000000-0005-0000-0000-0000E06D0000}"/>
    <cellStyle name="Normal 57 2 8 2" xfId="41642" xr:uid="{00000000-0005-0000-0000-0000E16D0000}"/>
    <cellStyle name="Normal 57 2 8 3" xfId="26409" xr:uid="{00000000-0005-0000-0000-0000E26D0000}"/>
    <cellStyle name="Normal 57 2 9" xfId="6290" xr:uid="{00000000-0005-0000-0000-0000E36D0000}"/>
    <cellStyle name="Normal 57 2 9 2" xfId="36625" xr:uid="{00000000-0005-0000-0000-0000E46D0000}"/>
    <cellStyle name="Normal 57 2 9 3" xfId="21392" xr:uid="{00000000-0005-0000-0000-0000E56D0000}"/>
    <cellStyle name="Normal 57 3" xfId="1254" xr:uid="{00000000-0005-0000-0000-0000E66D0000}"/>
    <cellStyle name="Normal 57 3 10" xfId="16431" xr:uid="{00000000-0005-0000-0000-0000E76D0000}"/>
    <cellStyle name="Normal 57 3 2" xfId="1473" xr:uid="{00000000-0005-0000-0000-0000E86D0000}"/>
    <cellStyle name="Normal 57 3 2 2" xfId="1894" xr:uid="{00000000-0005-0000-0000-0000E96D0000}"/>
    <cellStyle name="Normal 57 3 2 2 2" xfId="2733" xr:uid="{00000000-0005-0000-0000-0000EA6D0000}"/>
    <cellStyle name="Normal 57 3 2 2 2 2" xfId="4423" xr:uid="{00000000-0005-0000-0000-0000EB6D0000}"/>
    <cellStyle name="Normal 57 3 2 2 2 2 2" xfId="14496" xr:uid="{00000000-0005-0000-0000-0000EC6D0000}"/>
    <cellStyle name="Normal 57 3 2 2 2 2 2 2" xfId="44827" xr:uid="{00000000-0005-0000-0000-0000ED6D0000}"/>
    <cellStyle name="Normal 57 3 2 2 2 2 2 3" xfId="29594" xr:uid="{00000000-0005-0000-0000-0000EE6D0000}"/>
    <cellStyle name="Normal 57 3 2 2 2 2 3" xfId="9476" xr:uid="{00000000-0005-0000-0000-0000EF6D0000}"/>
    <cellStyle name="Normal 57 3 2 2 2 2 3 2" xfId="39810" xr:uid="{00000000-0005-0000-0000-0000F06D0000}"/>
    <cellStyle name="Normal 57 3 2 2 2 2 3 3" xfId="24577" xr:uid="{00000000-0005-0000-0000-0000F16D0000}"/>
    <cellStyle name="Normal 57 3 2 2 2 2 4" xfId="34797" xr:uid="{00000000-0005-0000-0000-0000F26D0000}"/>
    <cellStyle name="Normal 57 3 2 2 2 2 5" xfId="19564" xr:uid="{00000000-0005-0000-0000-0000F36D0000}"/>
    <cellStyle name="Normal 57 3 2 2 2 3" xfId="6115" xr:uid="{00000000-0005-0000-0000-0000F46D0000}"/>
    <cellStyle name="Normal 57 3 2 2 2 3 2" xfId="16167" xr:uid="{00000000-0005-0000-0000-0000F56D0000}"/>
    <cellStyle name="Normal 57 3 2 2 2 3 2 2" xfId="46498" xr:uid="{00000000-0005-0000-0000-0000F66D0000}"/>
    <cellStyle name="Normal 57 3 2 2 2 3 2 3" xfId="31265" xr:uid="{00000000-0005-0000-0000-0000F76D0000}"/>
    <cellStyle name="Normal 57 3 2 2 2 3 3" xfId="11147" xr:uid="{00000000-0005-0000-0000-0000F86D0000}"/>
    <cellStyle name="Normal 57 3 2 2 2 3 3 2" xfId="41481" xr:uid="{00000000-0005-0000-0000-0000F96D0000}"/>
    <cellStyle name="Normal 57 3 2 2 2 3 3 3" xfId="26248" xr:uid="{00000000-0005-0000-0000-0000FA6D0000}"/>
    <cellStyle name="Normal 57 3 2 2 2 3 4" xfId="36468" xr:uid="{00000000-0005-0000-0000-0000FB6D0000}"/>
    <cellStyle name="Normal 57 3 2 2 2 3 5" xfId="21235" xr:uid="{00000000-0005-0000-0000-0000FC6D0000}"/>
    <cellStyle name="Normal 57 3 2 2 2 4" xfId="12825" xr:uid="{00000000-0005-0000-0000-0000FD6D0000}"/>
    <cellStyle name="Normal 57 3 2 2 2 4 2" xfId="43156" xr:uid="{00000000-0005-0000-0000-0000FE6D0000}"/>
    <cellStyle name="Normal 57 3 2 2 2 4 3" xfId="27923" xr:uid="{00000000-0005-0000-0000-0000FF6D0000}"/>
    <cellStyle name="Normal 57 3 2 2 2 5" xfId="7804" xr:uid="{00000000-0005-0000-0000-0000006E0000}"/>
    <cellStyle name="Normal 57 3 2 2 2 5 2" xfId="38139" xr:uid="{00000000-0005-0000-0000-0000016E0000}"/>
    <cellStyle name="Normal 57 3 2 2 2 5 3" xfId="22906" xr:uid="{00000000-0005-0000-0000-0000026E0000}"/>
    <cellStyle name="Normal 57 3 2 2 2 6" xfId="33127" xr:uid="{00000000-0005-0000-0000-0000036E0000}"/>
    <cellStyle name="Normal 57 3 2 2 2 7" xfId="17893" xr:uid="{00000000-0005-0000-0000-0000046E0000}"/>
    <cellStyle name="Normal 57 3 2 2 3" xfId="3586" xr:uid="{00000000-0005-0000-0000-0000056E0000}"/>
    <cellStyle name="Normal 57 3 2 2 3 2" xfId="13660" xr:uid="{00000000-0005-0000-0000-0000066E0000}"/>
    <cellStyle name="Normal 57 3 2 2 3 2 2" xfId="43991" xr:uid="{00000000-0005-0000-0000-0000076E0000}"/>
    <cellStyle name="Normal 57 3 2 2 3 2 3" xfId="28758" xr:uid="{00000000-0005-0000-0000-0000086E0000}"/>
    <cellStyle name="Normal 57 3 2 2 3 3" xfId="8640" xr:uid="{00000000-0005-0000-0000-0000096E0000}"/>
    <cellStyle name="Normal 57 3 2 2 3 3 2" xfId="38974" xr:uid="{00000000-0005-0000-0000-00000A6E0000}"/>
    <cellStyle name="Normal 57 3 2 2 3 3 3" xfId="23741" xr:uid="{00000000-0005-0000-0000-00000B6E0000}"/>
    <cellStyle name="Normal 57 3 2 2 3 4" xfId="33961" xr:uid="{00000000-0005-0000-0000-00000C6E0000}"/>
    <cellStyle name="Normal 57 3 2 2 3 5" xfId="18728" xr:uid="{00000000-0005-0000-0000-00000D6E0000}"/>
    <cellStyle name="Normal 57 3 2 2 4" xfId="5279" xr:uid="{00000000-0005-0000-0000-00000E6E0000}"/>
    <cellStyle name="Normal 57 3 2 2 4 2" xfId="15331" xr:uid="{00000000-0005-0000-0000-00000F6E0000}"/>
    <cellStyle name="Normal 57 3 2 2 4 2 2" xfId="45662" xr:uid="{00000000-0005-0000-0000-0000106E0000}"/>
    <cellStyle name="Normal 57 3 2 2 4 2 3" xfId="30429" xr:uid="{00000000-0005-0000-0000-0000116E0000}"/>
    <cellStyle name="Normal 57 3 2 2 4 3" xfId="10311" xr:uid="{00000000-0005-0000-0000-0000126E0000}"/>
    <cellStyle name="Normal 57 3 2 2 4 3 2" xfId="40645" xr:uid="{00000000-0005-0000-0000-0000136E0000}"/>
    <cellStyle name="Normal 57 3 2 2 4 3 3" xfId="25412" xr:uid="{00000000-0005-0000-0000-0000146E0000}"/>
    <cellStyle name="Normal 57 3 2 2 4 4" xfId="35632" xr:uid="{00000000-0005-0000-0000-0000156E0000}"/>
    <cellStyle name="Normal 57 3 2 2 4 5" xfId="20399" xr:uid="{00000000-0005-0000-0000-0000166E0000}"/>
    <cellStyle name="Normal 57 3 2 2 5" xfId="11989" xr:uid="{00000000-0005-0000-0000-0000176E0000}"/>
    <cellStyle name="Normal 57 3 2 2 5 2" xfId="42320" xr:uid="{00000000-0005-0000-0000-0000186E0000}"/>
    <cellStyle name="Normal 57 3 2 2 5 3" xfId="27087" xr:uid="{00000000-0005-0000-0000-0000196E0000}"/>
    <cellStyle name="Normal 57 3 2 2 6" xfId="6968" xr:uid="{00000000-0005-0000-0000-00001A6E0000}"/>
    <cellStyle name="Normal 57 3 2 2 6 2" xfId="37303" xr:uid="{00000000-0005-0000-0000-00001B6E0000}"/>
    <cellStyle name="Normal 57 3 2 2 6 3" xfId="22070" xr:uid="{00000000-0005-0000-0000-00001C6E0000}"/>
    <cellStyle name="Normal 57 3 2 2 7" xfId="32291" xr:uid="{00000000-0005-0000-0000-00001D6E0000}"/>
    <cellStyle name="Normal 57 3 2 2 8" xfId="17057" xr:uid="{00000000-0005-0000-0000-00001E6E0000}"/>
    <cellStyle name="Normal 57 3 2 3" xfId="2315" xr:uid="{00000000-0005-0000-0000-00001F6E0000}"/>
    <cellStyle name="Normal 57 3 2 3 2" xfId="4005" xr:uid="{00000000-0005-0000-0000-0000206E0000}"/>
    <cellStyle name="Normal 57 3 2 3 2 2" xfId="14078" xr:uid="{00000000-0005-0000-0000-0000216E0000}"/>
    <cellStyle name="Normal 57 3 2 3 2 2 2" xfId="44409" xr:uid="{00000000-0005-0000-0000-0000226E0000}"/>
    <cellStyle name="Normal 57 3 2 3 2 2 3" xfId="29176" xr:uid="{00000000-0005-0000-0000-0000236E0000}"/>
    <cellStyle name="Normal 57 3 2 3 2 3" xfId="9058" xr:uid="{00000000-0005-0000-0000-0000246E0000}"/>
    <cellStyle name="Normal 57 3 2 3 2 3 2" xfId="39392" xr:uid="{00000000-0005-0000-0000-0000256E0000}"/>
    <cellStyle name="Normal 57 3 2 3 2 3 3" xfId="24159" xr:uid="{00000000-0005-0000-0000-0000266E0000}"/>
    <cellStyle name="Normal 57 3 2 3 2 4" xfId="34379" xr:uid="{00000000-0005-0000-0000-0000276E0000}"/>
    <cellStyle name="Normal 57 3 2 3 2 5" xfId="19146" xr:uid="{00000000-0005-0000-0000-0000286E0000}"/>
    <cellStyle name="Normal 57 3 2 3 3" xfId="5697" xr:uid="{00000000-0005-0000-0000-0000296E0000}"/>
    <cellStyle name="Normal 57 3 2 3 3 2" xfId="15749" xr:uid="{00000000-0005-0000-0000-00002A6E0000}"/>
    <cellStyle name="Normal 57 3 2 3 3 2 2" xfId="46080" xr:uid="{00000000-0005-0000-0000-00002B6E0000}"/>
    <cellStyle name="Normal 57 3 2 3 3 2 3" xfId="30847" xr:uid="{00000000-0005-0000-0000-00002C6E0000}"/>
    <cellStyle name="Normal 57 3 2 3 3 3" xfId="10729" xr:uid="{00000000-0005-0000-0000-00002D6E0000}"/>
    <cellStyle name="Normal 57 3 2 3 3 3 2" xfId="41063" xr:uid="{00000000-0005-0000-0000-00002E6E0000}"/>
    <cellStyle name="Normal 57 3 2 3 3 3 3" xfId="25830" xr:uid="{00000000-0005-0000-0000-00002F6E0000}"/>
    <cellStyle name="Normal 57 3 2 3 3 4" xfId="36050" xr:uid="{00000000-0005-0000-0000-0000306E0000}"/>
    <cellStyle name="Normal 57 3 2 3 3 5" xfId="20817" xr:uid="{00000000-0005-0000-0000-0000316E0000}"/>
    <cellStyle name="Normal 57 3 2 3 4" xfId="12407" xr:uid="{00000000-0005-0000-0000-0000326E0000}"/>
    <cellStyle name="Normal 57 3 2 3 4 2" xfId="42738" xr:uid="{00000000-0005-0000-0000-0000336E0000}"/>
    <cellStyle name="Normal 57 3 2 3 4 3" xfId="27505" xr:uid="{00000000-0005-0000-0000-0000346E0000}"/>
    <cellStyle name="Normal 57 3 2 3 5" xfId="7386" xr:uid="{00000000-0005-0000-0000-0000356E0000}"/>
    <cellStyle name="Normal 57 3 2 3 5 2" xfId="37721" xr:uid="{00000000-0005-0000-0000-0000366E0000}"/>
    <cellStyle name="Normal 57 3 2 3 5 3" xfId="22488" xr:uid="{00000000-0005-0000-0000-0000376E0000}"/>
    <cellStyle name="Normal 57 3 2 3 6" xfId="32709" xr:uid="{00000000-0005-0000-0000-0000386E0000}"/>
    <cellStyle name="Normal 57 3 2 3 7" xfId="17475" xr:uid="{00000000-0005-0000-0000-0000396E0000}"/>
    <cellStyle name="Normal 57 3 2 4" xfId="3168" xr:uid="{00000000-0005-0000-0000-00003A6E0000}"/>
    <cellStyle name="Normal 57 3 2 4 2" xfId="13242" xr:uid="{00000000-0005-0000-0000-00003B6E0000}"/>
    <cellStyle name="Normal 57 3 2 4 2 2" xfId="43573" xr:uid="{00000000-0005-0000-0000-00003C6E0000}"/>
    <cellStyle name="Normal 57 3 2 4 2 3" xfId="28340" xr:uid="{00000000-0005-0000-0000-00003D6E0000}"/>
    <cellStyle name="Normal 57 3 2 4 3" xfId="8222" xr:uid="{00000000-0005-0000-0000-00003E6E0000}"/>
    <cellStyle name="Normal 57 3 2 4 3 2" xfId="38556" xr:uid="{00000000-0005-0000-0000-00003F6E0000}"/>
    <cellStyle name="Normal 57 3 2 4 3 3" xfId="23323" xr:uid="{00000000-0005-0000-0000-0000406E0000}"/>
    <cellStyle name="Normal 57 3 2 4 4" xfId="33543" xr:uid="{00000000-0005-0000-0000-0000416E0000}"/>
    <cellStyle name="Normal 57 3 2 4 5" xfId="18310" xr:uid="{00000000-0005-0000-0000-0000426E0000}"/>
    <cellStyle name="Normal 57 3 2 5" xfId="4861" xr:uid="{00000000-0005-0000-0000-0000436E0000}"/>
    <cellStyle name="Normal 57 3 2 5 2" xfId="14913" xr:uid="{00000000-0005-0000-0000-0000446E0000}"/>
    <cellStyle name="Normal 57 3 2 5 2 2" xfId="45244" xr:uid="{00000000-0005-0000-0000-0000456E0000}"/>
    <cellStyle name="Normal 57 3 2 5 2 3" xfId="30011" xr:uid="{00000000-0005-0000-0000-0000466E0000}"/>
    <cellStyle name="Normal 57 3 2 5 3" xfId="9893" xr:uid="{00000000-0005-0000-0000-0000476E0000}"/>
    <cellStyle name="Normal 57 3 2 5 3 2" xfId="40227" xr:uid="{00000000-0005-0000-0000-0000486E0000}"/>
    <cellStyle name="Normal 57 3 2 5 3 3" xfId="24994" xr:uid="{00000000-0005-0000-0000-0000496E0000}"/>
    <cellStyle name="Normal 57 3 2 5 4" xfId="35214" xr:uid="{00000000-0005-0000-0000-00004A6E0000}"/>
    <cellStyle name="Normal 57 3 2 5 5" xfId="19981" xr:uid="{00000000-0005-0000-0000-00004B6E0000}"/>
    <cellStyle name="Normal 57 3 2 6" xfId="11571" xr:uid="{00000000-0005-0000-0000-00004C6E0000}"/>
    <cellStyle name="Normal 57 3 2 6 2" xfId="41902" xr:uid="{00000000-0005-0000-0000-00004D6E0000}"/>
    <cellStyle name="Normal 57 3 2 6 3" xfId="26669" xr:uid="{00000000-0005-0000-0000-00004E6E0000}"/>
    <cellStyle name="Normal 57 3 2 7" xfId="6550" xr:uid="{00000000-0005-0000-0000-00004F6E0000}"/>
    <cellStyle name="Normal 57 3 2 7 2" xfId="36885" xr:uid="{00000000-0005-0000-0000-0000506E0000}"/>
    <cellStyle name="Normal 57 3 2 7 3" xfId="21652" xr:uid="{00000000-0005-0000-0000-0000516E0000}"/>
    <cellStyle name="Normal 57 3 2 8" xfId="31873" xr:uid="{00000000-0005-0000-0000-0000526E0000}"/>
    <cellStyle name="Normal 57 3 2 9" xfId="16639" xr:uid="{00000000-0005-0000-0000-0000536E0000}"/>
    <cellStyle name="Normal 57 3 3" xfId="1686" xr:uid="{00000000-0005-0000-0000-0000546E0000}"/>
    <cellStyle name="Normal 57 3 3 2" xfId="2525" xr:uid="{00000000-0005-0000-0000-0000556E0000}"/>
    <cellStyle name="Normal 57 3 3 2 2" xfId="4215" xr:uid="{00000000-0005-0000-0000-0000566E0000}"/>
    <cellStyle name="Normal 57 3 3 2 2 2" xfId="14288" xr:uid="{00000000-0005-0000-0000-0000576E0000}"/>
    <cellStyle name="Normal 57 3 3 2 2 2 2" xfId="44619" xr:uid="{00000000-0005-0000-0000-0000586E0000}"/>
    <cellStyle name="Normal 57 3 3 2 2 2 3" xfId="29386" xr:uid="{00000000-0005-0000-0000-0000596E0000}"/>
    <cellStyle name="Normal 57 3 3 2 2 3" xfId="9268" xr:uid="{00000000-0005-0000-0000-00005A6E0000}"/>
    <cellStyle name="Normal 57 3 3 2 2 3 2" xfId="39602" xr:uid="{00000000-0005-0000-0000-00005B6E0000}"/>
    <cellStyle name="Normal 57 3 3 2 2 3 3" xfId="24369" xr:uid="{00000000-0005-0000-0000-00005C6E0000}"/>
    <cellStyle name="Normal 57 3 3 2 2 4" xfId="34589" xr:uid="{00000000-0005-0000-0000-00005D6E0000}"/>
    <cellStyle name="Normal 57 3 3 2 2 5" xfId="19356" xr:uid="{00000000-0005-0000-0000-00005E6E0000}"/>
    <cellStyle name="Normal 57 3 3 2 3" xfId="5907" xr:uid="{00000000-0005-0000-0000-00005F6E0000}"/>
    <cellStyle name="Normal 57 3 3 2 3 2" xfId="15959" xr:uid="{00000000-0005-0000-0000-0000606E0000}"/>
    <cellStyle name="Normal 57 3 3 2 3 2 2" xfId="46290" xr:uid="{00000000-0005-0000-0000-0000616E0000}"/>
    <cellStyle name="Normal 57 3 3 2 3 2 3" xfId="31057" xr:uid="{00000000-0005-0000-0000-0000626E0000}"/>
    <cellStyle name="Normal 57 3 3 2 3 3" xfId="10939" xr:uid="{00000000-0005-0000-0000-0000636E0000}"/>
    <cellStyle name="Normal 57 3 3 2 3 3 2" xfId="41273" xr:uid="{00000000-0005-0000-0000-0000646E0000}"/>
    <cellStyle name="Normal 57 3 3 2 3 3 3" xfId="26040" xr:uid="{00000000-0005-0000-0000-0000656E0000}"/>
    <cellStyle name="Normal 57 3 3 2 3 4" xfId="36260" xr:uid="{00000000-0005-0000-0000-0000666E0000}"/>
    <cellStyle name="Normal 57 3 3 2 3 5" xfId="21027" xr:uid="{00000000-0005-0000-0000-0000676E0000}"/>
    <cellStyle name="Normal 57 3 3 2 4" xfId="12617" xr:uid="{00000000-0005-0000-0000-0000686E0000}"/>
    <cellStyle name="Normal 57 3 3 2 4 2" xfId="42948" xr:uid="{00000000-0005-0000-0000-0000696E0000}"/>
    <cellStyle name="Normal 57 3 3 2 4 3" xfId="27715" xr:uid="{00000000-0005-0000-0000-00006A6E0000}"/>
    <cellStyle name="Normal 57 3 3 2 5" xfId="7596" xr:uid="{00000000-0005-0000-0000-00006B6E0000}"/>
    <cellStyle name="Normal 57 3 3 2 5 2" xfId="37931" xr:uid="{00000000-0005-0000-0000-00006C6E0000}"/>
    <cellStyle name="Normal 57 3 3 2 5 3" xfId="22698" xr:uid="{00000000-0005-0000-0000-00006D6E0000}"/>
    <cellStyle name="Normal 57 3 3 2 6" xfId="32919" xr:uid="{00000000-0005-0000-0000-00006E6E0000}"/>
    <cellStyle name="Normal 57 3 3 2 7" xfId="17685" xr:uid="{00000000-0005-0000-0000-00006F6E0000}"/>
    <cellStyle name="Normal 57 3 3 3" xfId="3378" xr:uid="{00000000-0005-0000-0000-0000706E0000}"/>
    <cellStyle name="Normal 57 3 3 3 2" xfId="13452" xr:uid="{00000000-0005-0000-0000-0000716E0000}"/>
    <cellStyle name="Normal 57 3 3 3 2 2" xfId="43783" xr:uid="{00000000-0005-0000-0000-0000726E0000}"/>
    <cellStyle name="Normal 57 3 3 3 2 3" xfId="28550" xr:uid="{00000000-0005-0000-0000-0000736E0000}"/>
    <cellStyle name="Normal 57 3 3 3 3" xfId="8432" xr:uid="{00000000-0005-0000-0000-0000746E0000}"/>
    <cellStyle name="Normal 57 3 3 3 3 2" xfId="38766" xr:uid="{00000000-0005-0000-0000-0000756E0000}"/>
    <cellStyle name="Normal 57 3 3 3 3 3" xfId="23533" xr:uid="{00000000-0005-0000-0000-0000766E0000}"/>
    <cellStyle name="Normal 57 3 3 3 4" xfId="33753" xr:uid="{00000000-0005-0000-0000-0000776E0000}"/>
    <cellStyle name="Normal 57 3 3 3 5" xfId="18520" xr:uid="{00000000-0005-0000-0000-0000786E0000}"/>
    <cellStyle name="Normal 57 3 3 4" xfId="5071" xr:uid="{00000000-0005-0000-0000-0000796E0000}"/>
    <cellStyle name="Normal 57 3 3 4 2" xfId="15123" xr:uid="{00000000-0005-0000-0000-00007A6E0000}"/>
    <cellStyle name="Normal 57 3 3 4 2 2" xfId="45454" xr:uid="{00000000-0005-0000-0000-00007B6E0000}"/>
    <cellStyle name="Normal 57 3 3 4 2 3" xfId="30221" xr:uid="{00000000-0005-0000-0000-00007C6E0000}"/>
    <cellStyle name="Normal 57 3 3 4 3" xfId="10103" xr:uid="{00000000-0005-0000-0000-00007D6E0000}"/>
    <cellStyle name="Normal 57 3 3 4 3 2" xfId="40437" xr:uid="{00000000-0005-0000-0000-00007E6E0000}"/>
    <cellStyle name="Normal 57 3 3 4 3 3" xfId="25204" xr:uid="{00000000-0005-0000-0000-00007F6E0000}"/>
    <cellStyle name="Normal 57 3 3 4 4" xfId="35424" xr:uid="{00000000-0005-0000-0000-0000806E0000}"/>
    <cellStyle name="Normal 57 3 3 4 5" xfId="20191" xr:uid="{00000000-0005-0000-0000-0000816E0000}"/>
    <cellStyle name="Normal 57 3 3 5" xfId="11781" xr:uid="{00000000-0005-0000-0000-0000826E0000}"/>
    <cellStyle name="Normal 57 3 3 5 2" xfId="42112" xr:uid="{00000000-0005-0000-0000-0000836E0000}"/>
    <cellStyle name="Normal 57 3 3 5 3" xfId="26879" xr:uid="{00000000-0005-0000-0000-0000846E0000}"/>
    <cellStyle name="Normal 57 3 3 6" xfId="6760" xr:uid="{00000000-0005-0000-0000-0000856E0000}"/>
    <cellStyle name="Normal 57 3 3 6 2" xfId="37095" xr:uid="{00000000-0005-0000-0000-0000866E0000}"/>
    <cellStyle name="Normal 57 3 3 6 3" xfId="21862" xr:uid="{00000000-0005-0000-0000-0000876E0000}"/>
    <cellStyle name="Normal 57 3 3 7" xfId="32083" xr:uid="{00000000-0005-0000-0000-0000886E0000}"/>
    <cellStyle name="Normal 57 3 3 8" xfId="16849" xr:uid="{00000000-0005-0000-0000-0000896E0000}"/>
    <cellStyle name="Normal 57 3 4" xfId="2107" xr:uid="{00000000-0005-0000-0000-00008A6E0000}"/>
    <cellStyle name="Normal 57 3 4 2" xfId="3797" xr:uid="{00000000-0005-0000-0000-00008B6E0000}"/>
    <cellStyle name="Normal 57 3 4 2 2" xfId="13870" xr:uid="{00000000-0005-0000-0000-00008C6E0000}"/>
    <cellStyle name="Normal 57 3 4 2 2 2" xfId="44201" xr:uid="{00000000-0005-0000-0000-00008D6E0000}"/>
    <cellStyle name="Normal 57 3 4 2 2 3" xfId="28968" xr:uid="{00000000-0005-0000-0000-00008E6E0000}"/>
    <cellStyle name="Normal 57 3 4 2 3" xfId="8850" xr:uid="{00000000-0005-0000-0000-00008F6E0000}"/>
    <cellStyle name="Normal 57 3 4 2 3 2" xfId="39184" xr:uid="{00000000-0005-0000-0000-0000906E0000}"/>
    <cellStyle name="Normal 57 3 4 2 3 3" xfId="23951" xr:uid="{00000000-0005-0000-0000-0000916E0000}"/>
    <cellStyle name="Normal 57 3 4 2 4" xfId="34171" xr:uid="{00000000-0005-0000-0000-0000926E0000}"/>
    <cellStyle name="Normal 57 3 4 2 5" xfId="18938" xr:uid="{00000000-0005-0000-0000-0000936E0000}"/>
    <cellStyle name="Normal 57 3 4 3" xfId="5489" xr:uid="{00000000-0005-0000-0000-0000946E0000}"/>
    <cellStyle name="Normal 57 3 4 3 2" xfId="15541" xr:uid="{00000000-0005-0000-0000-0000956E0000}"/>
    <cellStyle name="Normal 57 3 4 3 2 2" xfId="45872" xr:uid="{00000000-0005-0000-0000-0000966E0000}"/>
    <cellStyle name="Normal 57 3 4 3 2 3" xfId="30639" xr:uid="{00000000-0005-0000-0000-0000976E0000}"/>
    <cellStyle name="Normal 57 3 4 3 3" xfId="10521" xr:uid="{00000000-0005-0000-0000-0000986E0000}"/>
    <cellStyle name="Normal 57 3 4 3 3 2" xfId="40855" xr:uid="{00000000-0005-0000-0000-0000996E0000}"/>
    <cellStyle name="Normal 57 3 4 3 3 3" xfId="25622" xr:uid="{00000000-0005-0000-0000-00009A6E0000}"/>
    <cellStyle name="Normal 57 3 4 3 4" xfId="35842" xr:uid="{00000000-0005-0000-0000-00009B6E0000}"/>
    <cellStyle name="Normal 57 3 4 3 5" xfId="20609" xr:uid="{00000000-0005-0000-0000-00009C6E0000}"/>
    <cellStyle name="Normal 57 3 4 4" xfId="12199" xr:uid="{00000000-0005-0000-0000-00009D6E0000}"/>
    <cellStyle name="Normal 57 3 4 4 2" xfId="42530" xr:uid="{00000000-0005-0000-0000-00009E6E0000}"/>
    <cellStyle name="Normal 57 3 4 4 3" xfId="27297" xr:uid="{00000000-0005-0000-0000-00009F6E0000}"/>
    <cellStyle name="Normal 57 3 4 5" xfId="7178" xr:uid="{00000000-0005-0000-0000-0000A06E0000}"/>
    <cellStyle name="Normal 57 3 4 5 2" xfId="37513" xr:uid="{00000000-0005-0000-0000-0000A16E0000}"/>
    <cellStyle name="Normal 57 3 4 5 3" xfId="22280" xr:uid="{00000000-0005-0000-0000-0000A26E0000}"/>
    <cellStyle name="Normal 57 3 4 6" xfId="32501" xr:uid="{00000000-0005-0000-0000-0000A36E0000}"/>
    <cellStyle name="Normal 57 3 4 7" xfId="17267" xr:uid="{00000000-0005-0000-0000-0000A46E0000}"/>
    <cellStyle name="Normal 57 3 5" xfId="2960" xr:uid="{00000000-0005-0000-0000-0000A56E0000}"/>
    <cellStyle name="Normal 57 3 5 2" xfId="13034" xr:uid="{00000000-0005-0000-0000-0000A66E0000}"/>
    <cellStyle name="Normal 57 3 5 2 2" xfId="43365" xr:uid="{00000000-0005-0000-0000-0000A76E0000}"/>
    <cellStyle name="Normal 57 3 5 2 3" xfId="28132" xr:uid="{00000000-0005-0000-0000-0000A86E0000}"/>
    <cellStyle name="Normal 57 3 5 3" xfId="8014" xr:uid="{00000000-0005-0000-0000-0000A96E0000}"/>
    <cellStyle name="Normal 57 3 5 3 2" xfId="38348" xr:uid="{00000000-0005-0000-0000-0000AA6E0000}"/>
    <cellStyle name="Normal 57 3 5 3 3" xfId="23115" xr:uid="{00000000-0005-0000-0000-0000AB6E0000}"/>
    <cellStyle name="Normal 57 3 5 4" xfId="33335" xr:uid="{00000000-0005-0000-0000-0000AC6E0000}"/>
    <cellStyle name="Normal 57 3 5 5" xfId="18102" xr:uid="{00000000-0005-0000-0000-0000AD6E0000}"/>
    <cellStyle name="Normal 57 3 6" xfId="4653" xr:uid="{00000000-0005-0000-0000-0000AE6E0000}"/>
    <cellStyle name="Normal 57 3 6 2" xfId="14705" xr:uid="{00000000-0005-0000-0000-0000AF6E0000}"/>
    <cellStyle name="Normal 57 3 6 2 2" xfId="45036" xr:uid="{00000000-0005-0000-0000-0000B06E0000}"/>
    <cellStyle name="Normal 57 3 6 2 3" xfId="29803" xr:uid="{00000000-0005-0000-0000-0000B16E0000}"/>
    <cellStyle name="Normal 57 3 6 3" xfId="9685" xr:uid="{00000000-0005-0000-0000-0000B26E0000}"/>
    <cellStyle name="Normal 57 3 6 3 2" xfId="40019" xr:uid="{00000000-0005-0000-0000-0000B36E0000}"/>
    <cellStyle name="Normal 57 3 6 3 3" xfId="24786" xr:uid="{00000000-0005-0000-0000-0000B46E0000}"/>
    <cellStyle name="Normal 57 3 6 4" xfId="35006" xr:uid="{00000000-0005-0000-0000-0000B56E0000}"/>
    <cellStyle name="Normal 57 3 6 5" xfId="19773" xr:uid="{00000000-0005-0000-0000-0000B66E0000}"/>
    <cellStyle name="Normal 57 3 7" xfId="11363" xr:uid="{00000000-0005-0000-0000-0000B76E0000}"/>
    <cellStyle name="Normal 57 3 7 2" xfId="41694" xr:uid="{00000000-0005-0000-0000-0000B86E0000}"/>
    <cellStyle name="Normal 57 3 7 3" xfId="26461" xr:uid="{00000000-0005-0000-0000-0000B96E0000}"/>
    <cellStyle name="Normal 57 3 8" xfId="6342" xr:uid="{00000000-0005-0000-0000-0000BA6E0000}"/>
    <cellStyle name="Normal 57 3 8 2" xfId="36677" xr:uid="{00000000-0005-0000-0000-0000BB6E0000}"/>
    <cellStyle name="Normal 57 3 8 3" xfId="21444" xr:uid="{00000000-0005-0000-0000-0000BC6E0000}"/>
    <cellStyle name="Normal 57 3 9" xfId="31666" xr:uid="{00000000-0005-0000-0000-0000BD6E0000}"/>
    <cellStyle name="Normal 57 4" xfId="1367" xr:uid="{00000000-0005-0000-0000-0000BE6E0000}"/>
    <cellStyle name="Normal 57 4 2" xfId="1790" xr:uid="{00000000-0005-0000-0000-0000BF6E0000}"/>
    <cellStyle name="Normal 57 4 2 2" xfId="2629" xr:uid="{00000000-0005-0000-0000-0000C06E0000}"/>
    <cellStyle name="Normal 57 4 2 2 2" xfId="4319" xr:uid="{00000000-0005-0000-0000-0000C16E0000}"/>
    <cellStyle name="Normal 57 4 2 2 2 2" xfId="14392" xr:uid="{00000000-0005-0000-0000-0000C26E0000}"/>
    <cellStyle name="Normal 57 4 2 2 2 2 2" xfId="44723" xr:uid="{00000000-0005-0000-0000-0000C36E0000}"/>
    <cellStyle name="Normal 57 4 2 2 2 2 3" xfId="29490" xr:uid="{00000000-0005-0000-0000-0000C46E0000}"/>
    <cellStyle name="Normal 57 4 2 2 2 3" xfId="9372" xr:uid="{00000000-0005-0000-0000-0000C56E0000}"/>
    <cellStyle name="Normal 57 4 2 2 2 3 2" xfId="39706" xr:uid="{00000000-0005-0000-0000-0000C66E0000}"/>
    <cellStyle name="Normal 57 4 2 2 2 3 3" xfId="24473" xr:uid="{00000000-0005-0000-0000-0000C76E0000}"/>
    <cellStyle name="Normal 57 4 2 2 2 4" xfId="34693" xr:uid="{00000000-0005-0000-0000-0000C86E0000}"/>
    <cellStyle name="Normal 57 4 2 2 2 5" xfId="19460" xr:uid="{00000000-0005-0000-0000-0000C96E0000}"/>
    <cellStyle name="Normal 57 4 2 2 3" xfId="6011" xr:uid="{00000000-0005-0000-0000-0000CA6E0000}"/>
    <cellStyle name="Normal 57 4 2 2 3 2" xfId="16063" xr:uid="{00000000-0005-0000-0000-0000CB6E0000}"/>
    <cellStyle name="Normal 57 4 2 2 3 2 2" xfId="46394" xr:uid="{00000000-0005-0000-0000-0000CC6E0000}"/>
    <cellStyle name="Normal 57 4 2 2 3 2 3" xfId="31161" xr:uid="{00000000-0005-0000-0000-0000CD6E0000}"/>
    <cellStyle name="Normal 57 4 2 2 3 3" xfId="11043" xr:uid="{00000000-0005-0000-0000-0000CE6E0000}"/>
    <cellStyle name="Normal 57 4 2 2 3 3 2" xfId="41377" xr:uid="{00000000-0005-0000-0000-0000CF6E0000}"/>
    <cellStyle name="Normal 57 4 2 2 3 3 3" xfId="26144" xr:uid="{00000000-0005-0000-0000-0000D06E0000}"/>
    <cellStyle name="Normal 57 4 2 2 3 4" xfId="36364" xr:uid="{00000000-0005-0000-0000-0000D16E0000}"/>
    <cellStyle name="Normal 57 4 2 2 3 5" xfId="21131" xr:uid="{00000000-0005-0000-0000-0000D26E0000}"/>
    <cellStyle name="Normal 57 4 2 2 4" xfId="12721" xr:uid="{00000000-0005-0000-0000-0000D36E0000}"/>
    <cellStyle name="Normal 57 4 2 2 4 2" xfId="43052" xr:uid="{00000000-0005-0000-0000-0000D46E0000}"/>
    <cellStyle name="Normal 57 4 2 2 4 3" xfId="27819" xr:uid="{00000000-0005-0000-0000-0000D56E0000}"/>
    <cellStyle name="Normal 57 4 2 2 5" xfId="7700" xr:uid="{00000000-0005-0000-0000-0000D66E0000}"/>
    <cellStyle name="Normal 57 4 2 2 5 2" xfId="38035" xr:uid="{00000000-0005-0000-0000-0000D76E0000}"/>
    <cellStyle name="Normal 57 4 2 2 5 3" xfId="22802" xr:uid="{00000000-0005-0000-0000-0000D86E0000}"/>
    <cellStyle name="Normal 57 4 2 2 6" xfId="33023" xr:uid="{00000000-0005-0000-0000-0000D96E0000}"/>
    <cellStyle name="Normal 57 4 2 2 7" xfId="17789" xr:uid="{00000000-0005-0000-0000-0000DA6E0000}"/>
    <cellStyle name="Normal 57 4 2 3" xfId="3482" xr:uid="{00000000-0005-0000-0000-0000DB6E0000}"/>
    <cellStyle name="Normal 57 4 2 3 2" xfId="13556" xr:uid="{00000000-0005-0000-0000-0000DC6E0000}"/>
    <cellStyle name="Normal 57 4 2 3 2 2" xfId="43887" xr:uid="{00000000-0005-0000-0000-0000DD6E0000}"/>
    <cellStyle name="Normal 57 4 2 3 2 3" xfId="28654" xr:uid="{00000000-0005-0000-0000-0000DE6E0000}"/>
    <cellStyle name="Normal 57 4 2 3 3" xfId="8536" xr:uid="{00000000-0005-0000-0000-0000DF6E0000}"/>
    <cellStyle name="Normal 57 4 2 3 3 2" xfId="38870" xr:uid="{00000000-0005-0000-0000-0000E06E0000}"/>
    <cellStyle name="Normal 57 4 2 3 3 3" xfId="23637" xr:uid="{00000000-0005-0000-0000-0000E16E0000}"/>
    <cellStyle name="Normal 57 4 2 3 4" xfId="33857" xr:uid="{00000000-0005-0000-0000-0000E26E0000}"/>
    <cellStyle name="Normal 57 4 2 3 5" xfId="18624" xr:uid="{00000000-0005-0000-0000-0000E36E0000}"/>
    <cellStyle name="Normal 57 4 2 4" xfId="5175" xr:uid="{00000000-0005-0000-0000-0000E46E0000}"/>
    <cellStyle name="Normal 57 4 2 4 2" xfId="15227" xr:uid="{00000000-0005-0000-0000-0000E56E0000}"/>
    <cellStyle name="Normal 57 4 2 4 2 2" xfId="45558" xr:uid="{00000000-0005-0000-0000-0000E66E0000}"/>
    <cellStyle name="Normal 57 4 2 4 2 3" xfId="30325" xr:uid="{00000000-0005-0000-0000-0000E76E0000}"/>
    <cellStyle name="Normal 57 4 2 4 3" xfId="10207" xr:uid="{00000000-0005-0000-0000-0000E86E0000}"/>
    <cellStyle name="Normal 57 4 2 4 3 2" xfId="40541" xr:uid="{00000000-0005-0000-0000-0000E96E0000}"/>
    <cellStyle name="Normal 57 4 2 4 3 3" xfId="25308" xr:uid="{00000000-0005-0000-0000-0000EA6E0000}"/>
    <cellStyle name="Normal 57 4 2 4 4" xfId="35528" xr:uid="{00000000-0005-0000-0000-0000EB6E0000}"/>
    <cellStyle name="Normal 57 4 2 4 5" xfId="20295" xr:uid="{00000000-0005-0000-0000-0000EC6E0000}"/>
    <cellStyle name="Normal 57 4 2 5" xfId="11885" xr:uid="{00000000-0005-0000-0000-0000ED6E0000}"/>
    <cellStyle name="Normal 57 4 2 5 2" xfId="42216" xr:uid="{00000000-0005-0000-0000-0000EE6E0000}"/>
    <cellStyle name="Normal 57 4 2 5 3" xfId="26983" xr:uid="{00000000-0005-0000-0000-0000EF6E0000}"/>
    <cellStyle name="Normal 57 4 2 6" xfId="6864" xr:uid="{00000000-0005-0000-0000-0000F06E0000}"/>
    <cellStyle name="Normal 57 4 2 6 2" xfId="37199" xr:uid="{00000000-0005-0000-0000-0000F16E0000}"/>
    <cellStyle name="Normal 57 4 2 6 3" xfId="21966" xr:uid="{00000000-0005-0000-0000-0000F26E0000}"/>
    <cellStyle name="Normal 57 4 2 7" xfId="32187" xr:uid="{00000000-0005-0000-0000-0000F36E0000}"/>
    <cellStyle name="Normal 57 4 2 8" xfId="16953" xr:uid="{00000000-0005-0000-0000-0000F46E0000}"/>
    <cellStyle name="Normal 57 4 3" xfId="2211" xr:uid="{00000000-0005-0000-0000-0000F56E0000}"/>
    <cellStyle name="Normal 57 4 3 2" xfId="3901" xr:uid="{00000000-0005-0000-0000-0000F66E0000}"/>
    <cellStyle name="Normal 57 4 3 2 2" xfId="13974" xr:uid="{00000000-0005-0000-0000-0000F76E0000}"/>
    <cellStyle name="Normal 57 4 3 2 2 2" xfId="44305" xr:uid="{00000000-0005-0000-0000-0000F86E0000}"/>
    <cellStyle name="Normal 57 4 3 2 2 3" xfId="29072" xr:uid="{00000000-0005-0000-0000-0000F96E0000}"/>
    <cellStyle name="Normal 57 4 3 2 3" xfId="8954" xr:uid="{00000000-0005-0000-0000-0000FA6E0000}"/>
    <cellStyle name="Normal 57 4 3 2 3 2" xfId="39288" xr:uid="{00000000-0005-0000-0000-0000FB6E0000}"/>
    <cellStyle name="Normal 57 4 3 2 3 3" xfId="24055" xr:uid="{00000000-0005-0000-0000-0000FC6E0000}"/>
    <cellStyle name="Normal 57 4 3 2 4" xfId="34275" xr:uid="{00000000-0005-0000-0000-0000FD6E0000}"/>
    <cellStyle name="Normal 57 4 3 2 5" xfId="19042" xr:uid="{00000000-0005-0000-0000-0000FE6E0000}"/>
    <cellStyle name="Normal 57 4 3 3" xfId="5593" xr:uid="{00000000-0005-0000-0000-0000FF6E0000}"/>
    <cellStyle name="Normal 57 4 3 3 2" xfId="15645" xr:uid="{00000000-0005-0000-0000-0000006F0000}"/>
    <cellStyle name="Normal 57 4 3 3 2 2" xfId="45976" xr:uid="{00000000-0005-0000-0000-0000016F0000}"/>
    <cellStyle name="Normal 57 4 3 3 2 3" xfId="30743" xr:uid="{00000000-0005-0000-0000-0000026F0000}"/>
    <cellStyle name="Normal 57 4 3 3 3" xfId="10625" xr:uid="{00000000-0005-0000-0000-0000036F0000}"/>
    <cellStyle name="Normal 57 4 3 3 3 2" xfId="40959" xr:uid="{00000000-0005-0000-0000-0000046F0000}"/>
    <cellStyle name="Normal 57 4 3 3 3 3" xfId="25726" xr:uid="{00000000-0005-0000-0000-0000056F0000}"/>
    <cellStyle name="Normal 57 4 3 3 4" xfId="35946" xr:uid="{00000000-0005-0000-0000-0000066F0000}"/>
    <cellStyle name="Normal 57 4 3 3 5" xfId="20713" xr:uid="{00000000-0005-0000-0000-0000076F0000}"/>
    <cellStyle name="Normal 57 4 3 4" xfId="12303" xr:uid="{00000000-0005-0000-0000-0000086F0000}"/>
    <cellStyle name="Normal 57 4 3 4 2" xfId="42634" xr:uid="{00000000-0005-0000-0000-0000096F0000}"/>
    <cellStyle name="Normal 57 4 3 4 3" xfId="27401" xr:uid="{00000000-0005-0000-0000-00000A6F0000}"/>
    <cellStyle name="Normal 57 4 3 5" xfId="7282" xr:uid="{00000000-0005-0000-0000-00000B6F0000}"/>
    <cellStyle name="Normal 57 4 3 5 2" xfId="37617" xr:uid="{00000000-0005-0000-0000-00000C6F0000}"/>
    <cellStyle name="Normal 57 4 3 5 3" xfId="22384" xr:uid="{00000000-0005-0000-0000-00000D6F0000}"/>
    <cellStyle name="Normal 57 4 3 6" xfId="32605" xr:uid="{00000000-0005-0000-0000-00000E6F0000}"/>
    <cellStyle name="Normal 57 4 3 7" xfId="17371" xr:uid="{00000000-0005-0000-0000-00000F6F0000}"/>
    <cellStyle name="Normal 57 4 4" xfId="3064" xr:uid="{00000000-0005-0000-0000-0000106F0000}"/>
    <cellStyle name="Normal 57 4 4 2" xfId="13138" xr:uid="{00000000-0005-0000-0000-0000116F0000}"/>
    <cellStyle name="Normal 57 4 4 2 2" xfId="43469" xr:uid="{00000000-0005-0000-0000-0000126F0000}"/>
    <cellStyle name="Normal 57 4 4 2 3" xfId="28236" xr:uid="{00000000-0005-0000-0000-0000136F0000}"/>
    <cellStyle name="Normal 57 4 4 3" xfId="8118" xr:uid="{00000000-0005-0000-0000-0000146F0000}"/>
    <cellStyle name="Normal 57 4 4 3 2" xfId="38452" xr:uid="{00000000-0005-0000-0000-0000156F0000}"/>
    <cellStyle name="Normal 57 4 4 3 3" xfId="23219" xr:uid="{00000000-0005-0000-0000-0000166F0000}"/>
    <cellStyle name="Normal 57 4 4 4" xfId="33439" xr:uid="{00000000-0005-0000-0000-0000176F0000}"/>
    <cellStyle name="Normal 57 4 4 5" xfId="18206" xr:uid="{00000000-0005-0000-0000-0000186F0000}"/>
    <cellStyle name="Normal 57 4 5" xfId="4757" xr:uid="{00000000-0005-0000-0000-0000196F0000}"/>
    <cellStyle name="Normal 57 4 5 2" xfId="14809" xr:uid="{00000000-0005-0000-0000-00001A6F0000}"/>
    <cellStyle name="Normal 57 4 5 2 2" xfId="45140" xr:uid="{00000000-0005-0000-0000-00001B6F0000}"/>
    <cellStyle name="Normal 57 4 5 2 3" xfId="29907" xr:uid="{00000000-0005-0000-0000-00001C6F0000}"/>
    <cellStyle name="Normal 57 4 5 3" xfId="9789" xr:uid="{00000000-0005-0000-0000-00001D6F0000}"/>
    <cellStyle name="Normal 57 4 5 3 2" xfId="40123" xr:uid="{00000000-0005-0000-0000-00001E6F0000}"/>
    <cellStyle name="Normal 57 4 5 3 3" xfId="24890" xr:uid="{00000000-0005-0000-0000-00001F6F0000}"/>
    <cellStyle name="Normal 57 4 5 4" xfId="35110" xr:uid="{00000000-0005-0000-0000-0000206F0000}"/>
    <cellStyle name="Normal 57 4 5 5" xfId="19877" xr:uid="{00000000-0005-0000-0000-0000216F0000}"/>
    <cellStyle name="Normal 57 4 6" xfId="11467" xr:uid="{00000000-0005-0000-0000-0000226F0000}"/>
    <cellStyle name="Normal 57 4 6 2" xfId="41798" xr:uid="{00000000-0005-0000-0000-0000236F0000}"/>
    <cellStyle name="Normal 57 4 6 3" xfId="26565" xr:uid="{00000000-0005-0000-0000-0000246F0000}"/>
    <cellStyle name="Normal 57 4 7" xfId="6446" xr:uid="{00000000-0005-0000-0000-0000256F0000}"/>
    <cellStyle name="Normal 57 4 7 2" xfId="36781" xr:uid="{00000000-0005-0000-0000-0000266F0000}"/>
    <cellStyle name="Normal 57 4 7 3" xfId="21548" xr:uid="{00000000-0005-0000-0000-0000276F0000}"/>
    <cellStyle name="Normal 57 4 8" xfId="31769" xr:uid="{00000000-0005-0000-0000-0000286F0000}"/>
    <cellStyle name="Normal 57 4 9" xfId="16535" xr:uid="{00000000-0005-0000-0000-0000296F0000}"/>
    <cellStyle name="Normal 57 5" xfId="1580" xr:uid="{00000000-0005-0000-0000-00002A6F0000}"/>
    <cellStyle name="Normal 57 5 2" xfId="2421" xr:uid="{00000000-0005-0000-0000-00002B6F0000}"/>
    <cellStyle name="Normal 57 5 2 2" xfId="4111" xr:uid="{00000000-0005-0000-0000-00002C6F0000}"/>
    <cellStyle name="Normal 57 5 2 2 2" xfId="14184" xr:uid="{00000000-0005-0000-0000-00002D6F0000}"/>
    <cellStyle name="Normal 57 5 2 2 2 2" xfId="44515" xr:uid="{00000000-0005-0000-0000-00002E6F0000}"/>
    <cellStyle name="Normal 57 5 2 2 2 3" xfId="29282" xr:uid="{00000000-0005-0000-0000-00002F6F0000}"/>
    <cellStyle name="Normal 57 5 2 2 3" xfId="9164" xr:uid="{00000000-0005-0000-0000-0000306F0000}"/>
    <cellStyle name="Normal 57 5 2 2 3 2" xfId="39498" xr:uid="{00000000-0005-0000-0000-0000316F0000}"/>
    <cellStyle name="Normal 57 5 2 2 3 3" xfId="24265" xr:uid="{00000000-0005-0000-0000-0000326F0000}"/>
    <cellStyle name="Normal 57 5 2 2 4" xfId="34485" xr:uid="{00000000-0005-0000-0000-0000336F0000}"/>
    <cellStyle name="Normal 57 5 2 2 5" xfId="19252" xr:uid="{00000000-0005-0000-0000-0000346F0000}"/>
    <cellStyle name="Normal 57 5 2 3" xfId="5803" xr:uid="{00000000-0005-0000-0000-0000356F0000}"/>
    <cellStyle name="Normal 57 5 2 3 2" xfId="15855" xr:uid="{00000000-0005-0000-0000-0000366F0000}"/>
    <cellStyle name="Normal 57 5 2 3 2 2" xfId="46186" xr:uid="{00000000-0005-0000-0000-0000376F0000}"/>
    <cellStyle name="Normal 57 5 2 3 2 3" xfId="30953" xr:uid="{00000000-0005-0000-0000-0000386F0000}"/>
    <cellStyle name="Normal 57 5 2 3 3" xfId="10835" xr:uid="{00000000-0005-0000-0000-0000396F0000}"/>
    <cellStyle name="Normal 57 5 2 3 3 2" xfId="41169" xr:uid="{00000000-0005-0000-0000-00003A6F0000}"/>
    <cellStyle name="Normal 57 5 2 3 3 3" xfId="25936" xr:uid="{00000000-0005-0000-0000-00003B6F0000}"/>
    <cellStyle name="Normal 57 5 2 3 4" xfId="36156" xr:uid="{00000000-0005-0000-0000-00003C6F0000}"/>
    <cellStyle name="Normal 57 5 2 3 5" xfId="20923" xr:uid="{00000000-0005-0000-0000-00003D6F0000}"/>
    <cellStyle name="Normal 57 5 2 4" xfId="12513" xr:uid="{00000000-0005-0000-0000-00003E6F0000}"/>
    <cellStyle name="Normal 57 5 2 4 2" xfId="42844" xr:uid="{00000000-0005-0000-0000-00003F6F0000}"/>
    <cellStyle name="Normal 57 5 2 4 3" xfId="27611" xr:uid="{00000000-0005-0000-0000-0000406F0000}"/>
    <cellStyle name="Normal 57 5 2 5" xfId="7492" xr:uid="{00000000-0005-0000-0000-0000416F0000}"/>
    <cellStyle name="Normal 57 5 2 5 2" xfId="37827" xr:uid="{00000000-0005-0000-0000-0000426F0000}"/>
    <cellStyle name="Normal 57 5 2 5 3" xfId="22594" xr:uid="{00000000-0005-0000-0000-0000436F0000}"/>
    <cellStyle name="Normal 57 5 2 6" xfId="32815" xr:uid="{00000000-0005-0000-0000-0000446F0000}"/>
    <cellStyle name="Normal 57 5 2 7" xfId="17581" xr:uid="{00000000-0005-0000-0000-0000456F0000}"/>
    <cellStyle name="Normal 57 5 3" xfId="3274" xr:uid="{00000000-0005-0000-0000-0000466F0000}"/>
    <cellStyle name="Normal 57 5 3 2" xfId="13348" xr:uid="{00000000-0005-0000-0000-0000476F0000}"/>
    <cellStyle name="Normal 57 5 3 2 2" xfId="43679" xr:uid="{00000000-0005-0000-0000-0000486F0000}"/>
    <cellStyle name="Normal 57 5 3 2 3" xfId="28446" xr:uid="{00000000-0005-0000-0000-0000496F0000}"/>
    <cellStyle name="Normal 57 5 3 3" xfId="8328" xr:uid="{00000000-0005-0000-0000-00004A6F0000}"/>
    <cellStyle name="Normal 57 5 3 3 2" xfId="38662" xr:uid="{00000000-0005-0000-0000-00004B6F0000}"/>
    <cellStyle name="Normal 57 5 3 3 3" xfId="23429" xr:uid="{00000000-0005-0000-0000-00004C6F0000}"/>
    <cellStyle name="Normal 57 5 3 4" xfId="33649" xr:uid="{00000000-0005-0000-0000-00004D6F0000}"/>
    <cellStyle name="Normal 57 5 3 5" xfId="18416" xr:uid="{00000000-0005-0000-0000-00004E6F0000}"/>
    <cellStyle name="Normal 57 5 4" xfId="4967" xr:uid="{00000000-0005-0000-0000-00004F6F0000}"/>
    <cellStyle name="Normal 57 5 4 2" xfId="15019" xr:uid="{00000000-0005-0000-0000-0000506F0000}"/>
    <cellStyle name="Normal 57 5 4 2 2" xfId="45350" xr:uid="{00000000-0005-0000-0000-0000516F0000}"/>
    <cellStyle name="Normal 57 5 4 2 3" xfId="30117" xr:uid="{00000000-0005-0000-0000-0000526F0000}"/>
    <cellStyle name="Normal 57 5 4 3" xfId="9999" xr:uid="{00000000-0005-0000-0000-0000536F0000}"/>
    <cellStyle name="Normal 57 5 4 3 2" xfId="40333" xr:uid="{00000000-0005-0000-0000-0000546F0000}"/>
    <cellStyle name="Normal 57 5 4 3 3" xfId="25100" xr:uid="{00000000-0005-0000-0000-0000556F0000}"/>
    <cellStyle name="Normal 57 5 4 4" xfId="35320" xr:uid="{00000000-0005-0000-0000-0000566F0000}"/>
    <cellStyle name="Normal 57 5 4 5" xfId="20087" xr:uid="{00000000-0005-0000-0000-0000576F0000}"/>
    <cellStyle name="Normal 57 5 5" xfId="11677" xr:uid="{00000000-0005-0000-0000-0000586F0000}"/>
    <cellStyle name="Normal 57 5 5 2" xfId="42008" xr:uid="{00000000-0005-0000-0000-0000596F0000}"/>
    <cellStyle name="Normal 57 5 5 3" xfId="26775" xr:uid="{00000000-0005-0000-0000-00005A6F0000}"/>
    <cellStyle name="Normal 57 5 6" xfId="6656" xr:uid="{00000000-0005-0000-0000-00005B6F0000}"/>
    <cellStyle name="Normal 57 5 6 2" xfId="36991" xr:uid="{00000000-0005-0000-0000-00005C6F0000}"/>
    <cellStyle name="Normal 57 5 6 3" xfId="21758" xr:uid="{00000000-0005-0000-0000-00005D6F0000}"/>
    <cellStyle name="Normal 57 5 7" xfId="31979" xr:uid="{00000000-0005-0000-0000-00005E6F0000}"/>
    <cellStyle name="Normal 57 5 8" xfId="16745" xr:uid="{00000000-0005-0000-0000-00005F6F0000}"/>
    <cellStyle name="Normal 57 6" xfId="2001" xr:uid="{00000000-0005-0000-0000-0000606F0000}"/>
    <cellStyle name="Normal 57 6 2" xfId="3693" xr:uid="{00000000-0005-0000-0000-0000616F0000}"/>
    <cellStyle name="Normal 57 6 2 2" xfId="13766" xr:uid="{00000000-0005-0000-0000-0000626F0000}"/>
    <cellStyle name="Normal 57 6 2 2 2" xfId="44097" xr:uid="{00000000-0005-0000-0000-0000636F0000}"/>
    <cellStyle name="Normal 57 6 2 2 3" xfId="28864" xr:uid="{00000000-0005-0000-0000-0000646F0000}"/>
    <cellStyle name="Normal 57 6 2 3" xfId="8746" xr:uid="{00000000-0005-0000-0000-0000656F0000}"/>
    <cellStyle name="Normal 57 6 2 3 2" xfId="39080" xr:uid="{00000000-0005-0000-0000-0000666F0000}"/>
    <cellStyle name="Normal 57 6 2 3 3" xfId="23847" xr:uid="{00000000-0005-0000-0000-0000676F0000}"/>
    <cellStyle name="Normal 57 6 2 4" xfId="34067" xr:uid="{00000000-0005-0000-0000-0000686F0000}"/>
    <cellStyle name="Normal 57 6 2 5" xfId="18834" xr:uid="{00000000-0005-0000-0000-0000696F0000}"/>
    <cellStyle name="Normal 57 6 3" xfId="5385" xr:uid="{00000000-0005-0000-0000-00006A6F0000}"/>
    <cellStyle name="Normal 57 6 3 2" xfId="15437" xr:uid="{00000000-0005-0000-0000-00006B6F0000}"/>
    <cellStyle name="Normal 57 6 3 2 2" xfId="45768" xr:uid="{00000000-0005-0000-0000-00006C6F0000}"/>
    <cellStyle name="Normal 57 6 3 2 3" xfId="30535" xr:uid="{00000000-0005-0000-0000-00006D6F0000}"/>
    <cellStyle name="Normal 57 6 3 3" xfId="10417" xr:uid="{00000000-0005-0000-0000-00006E6F0000}"/>
    <cellStyle name="Normal 57 6 3 3 2" xfId="40751" xr:uid="{00000000-0005-0000-0000-00006F6F0000}"/>
    <cellStyle name="Normal 57 6 3 3 3" xfId="25518" xr:uid="{00000000-0005-0000-0000-0000706F0000}"/>
    <cellStyle name="Normal 57 6 3 4" xfId="35738" xr:uid="{00000000-0005-0000-0000-0000716F0000}"/>
    <cellStyle name="Normal 57 6 3 5" xfId="20505" xr:uid="{00000000-0005-0000-0000-0000726F0000}"/>
    <cellStyle name="Normal 57 6 4" xfId="12095" xr:uid="{00000000-0005-0000-0000-0000736F0000}"/>
    <cellStyle name="Normal 57 6 4 2" xfId="42426" xr:uid="{00000000-0005-0000-0000-0000746F0000}"/>
    <cellStyle name="Normal 57 6 4 3" xfId="27193" xr:uid="{00000000-0005-0000-0000-0000756F0000}"/>
    <cellStyle name="Normal 57 6 5" xfId="7074" xr:uid="{00000000-0005-0000-0000-0000766F0000}"/>
    <cellStyle name="Normal 57 6 5 2" xfId="37409" xr:uid="{00000000-0005-0000-0000-0000776F0000}"/>
    <cellStyle name="Normal 57 6 5 3" xfId="22176" xr:uid="{00000000-0005-0000-0000-0000786F0000}"/>
    <cellStyle name="Normal 57 6 6" xfId="32397" xr:uid="{00000000-0005-0000-0000-0000796F0000}"/>
    <cellStyle name="Normal 57 6 7" xfId="17163" xr:uid="{00000000-0005-0000-0000-00007A6F0000}"/>
    <cellStyle name="Normal 57 7" xfId="2852" xr:uid="{00000000-0005-0000-0000-00007B6F0000}"/>
    <cellStyle name="Normal 57 7 2" xfId="12930" xr:uid="{00000000-0005-0000-0000-00007C6F0000}"/>
    <cellStyle name="Normal 57 7 2 2" xfId="43261" xr:uid="{00000000-0005-0000-0000-00007D6F0000}"/>
    <cellStyle name="Normal 57 7 2 3" xfId="28028" xr:uid="{00000000-0005-0000-0000-00007E6F0000}"/>
    <cellStyle name="Normal 57 7 3" xfId="7910" xr:uid="{00000000-0005-0000-0000-00007F6F0000}"/>
    <cellStyle name="Normal 57 7 3 2" xfId="38244" xr:uid="{00000000-0005-0000-0000-0000806F0000}"/>
    <cellStyle name="Normal 57 7 3 3" xfId="23011" xr:uid="{00000000-0005-0000-0000-0000816F0000}"/>
    <cellStyle name="Normal 57 7 4" xfId="33231" xr:uid="{00000000-0005-0000-0000-0000826F0000}"/>
    <cellStyle name="Normal 57 7 5" xfId="17998" xr:uid="{00000000-0005-0000-0000-0000836F0000}"/>
    <cellStyle name="Normal 57 8" xfId="4546" xr:uid="{00000000-0005-0000-0000-0000846F0000}"/>
    <cellStyle name="Normal 57 8 2" xfId="14601" xr:uid="{00000000-0005-0000-0000-0000856F0000}"/>
    <cellStyle name="Normal 57 8 2 2" xfId="44932" xr:uid="{00000000-0005-0000-0000-0000866F0000}"/>
    <cellStyle name="Normal 57 8 2 3" xfId="29699" xr:uid="{00000000-0005-0000-0000-0000876F0000}"/>
    <cellStyle name="Normal 57 8 3" xfId="9581" xr:uid="{00000000-0005-0000-0000-0000886F0000}"/>
    <cellStyle name="Normal 57 8 3 2" xfId="39915" xr:uid="{00000000-0005-0000-0000-0000896F0000}"/>
    <cellStyle name="Normal 57 8 3 3" xfId="24682" xr:uid="{00000000-0005-0000-0000-00008A6F0000}"/>
    <cellStyle name="Normal 57 8 4" xfId="34902" xr:uid="{00000000-0005-0000-0000-00008B6F0000}"/>
    <cellStyle name="Normal 57 8 5" xfId="19669" xr:uid="{00000000-0005-0000-0000-00008C6F0000}"/>
    <cellStyle name="Normal 57 9" xfId="11257" xr:uid="{00000000-0005-0000-0000-00008D6F0000}"/>
    <cellStyle name="Normal 57 9 2" xfId="41590" xr:uid="{00000000-0005-0000-0000-00008E6F0000}"/>
    <cellStyle name="Normal 57 9 3" xfId="26357" xr:uid="{00000000-0005-0000-0000-00008F6F0000}"/>
    <cellStyle name="Normal 58" xfId="879" xr:uid="{00000000-0005-0000-0000-0000906F0000}"/>
    <cellStyle name="Normal 59" xfId="880" xr:uid="{00000000-0005-0000-0000-0000916F0000}"/>
    <cellStyle name="Normal 6" xfId="178" xr:uid="{00000000-0005-0000-0000-0000926F0000}"/>
    <cellStyle name="Normal 6 10" xfId="31377" xr:uid="{00000000-0005-0000-0000-0000936F0000}"/>
    <cellStyle name="Normal 6 2" xfId="569" xr:uid="{00000000-0005-0000-0000-0000946F0000}"/>
    <cellStyle name="Normal 6 2 10" xfId="1550" xr:uid="{00000000-0005-0000-0000-0000956F0000}"/>
    <cellStyle name="Normal 6 2 10 2" xfId="2391" xr:uid="{00000000-0005-0000-0000-0000966F0000}"/>
    <cellStyle name="Normal 6 2 10 2 2" xfId="4081" xr:uid="{00000000-0005-0000-0000-0000976F0000}"/>
    <cellStyle name="Normal 6 2 10 2 2 2" xfId="14154" xr:uid="{00000000-0005-0000-0000-0000986F0000}"/>
    <cellStyle name="Normal 6 2 10 2 2 2 2" xfId="44485" xr:uid="{00000000-0005-0000-0000-0000996F0000}"/>
    <cellStyle name="Normal 6 2 10 2 2 2 3" xfId="29252" xr:uid="{00000000-0005-0000-0000-00009A6F0000}"/>
    <cellStyle name="Normal 6 2 10 2 2 3" xfId="9134" xr:uid="{00000000-0005-0000-0000-00009B6F0000}"/>
    <cellStyle name="Normal 6 2 10 2 2 3 2" xfId="39468" xr:uid="{00000000-0005-0000-0000-00009C6F0000}"/>
    <cellStyle name="Normal 6 2 10 2 2 3 3" xfId="24235" xr:uid="{00000000-0005-0000-0000-00009D6F0000}"/>
    <cellStyle name="Normal 6 2 10 2 2 4" xfId="34455" xr:uid="{00000000-0005-0000-0000-00009E6F0000}"/>
    <cellStyle name="Normal 6 2 10 2 2 5" xfId="19222" xr:uid="{00000000-0005-0000-0000-00009F6F0000}"/>
    <cellStyle name="Normal 6 2 10 2 3" xfId="5773" xr:uid="{00000000-0005-0000-0000-0000A06F0000}"/>
    <cellStyle name="Normal 6 2 10 2 3 2" xfId="15825" xr:uid="{00000000-0005-0000-0000-0000A16F0000}"/>
    <cellStyle name="Normal 6 2 10 2 3 2 2" xfId="46156" xr:uid="{00000000-0005-0000-0000-0000A26F0000}"/>
    <cellStyle name="Normal 6 2 10 2 3 2 3" xfId="30923" xr:uid="{00000000-0005-0000-0000-0000A36F0000}"/>
    <cellStyle name="Normal 6 2 10 2 3 3" xfId="10805" xr:uid="{00000000-0005-0000-0000-0000A46F0000}"/>
    <cellStyle name="Normal 6 2 10 2 3 3 2" xfId="41139" xr:uid="{00000000-0005-0000-0000-0000A56F0000}"/>
    <cellStyle name="Normal 6 2 10 2 3 3 3" xfId="25906" xr:uid="{00000000-0005-0000-0000-0000A66F0000}"/>
    <cellStyle name="Normal 6 2 10 2 3 4" xfId="36126" xr:uid="{00000000-0005-0000-0000-0000A76F0000}"/>
    <cellStyle name="Normal 6 2 10 2 3 5" xfId="20893" xr:uid="{00000000-0005-0000-0000-0000A86F0000}"/>
    <cellStyle name="Normal 6 2 10 2 4" xfId="12483" xr:uid="{00000000-0005-0000-0000-0000A96F0000}"/>
    <cellStyle name="Normal 6 2 10 2 4 2" xfId="42814" xr:uid="{00000000-0005-0000-0000-0000AA6F0000}"/>
    <cellStyle name="Normal 6 2 10 2 4 3" xfId="27581" xr:uid="{00000000-0005-0000-0000-0000AB6F0000}"/>
    <cellStyle name="Normal 6 2 10 2 5" xfId="7462" xr:uid="{00000000-0005-0000-0000-0000AC6F0000}"/>
    <cellStyle name="Normal 6 2 10 2 5 2" xfId="37797" xr:uid="{00000000-0005-0000-0000-0000AD6F0000}"/>
    <cellStyle name="Normal 6 2 10 2 5 3" xfId="22564" xr:uid="{00000000-0005-0000-0000-0000AE6F0000}"/>
    <cellStyle name="Normal 6 2 10 2 6" xfId="32785" xr:uid="{00000000-0005-0000-0000-0000AF6F0000}"/>
    <cellStyle name="Normal 6 2 10 2 7" xfId="17551" xr:uid="{00000000-0005-0000-0000-0000B06F0000}"/>
    <cellStyle name="Normal 6 2 10 3" xfId="3244" xr:uid="{00000000-0005-0000-0000-0000B16F0000}"/>
    <cellStyle name="Normal 6 2 10 3 2" xfId="13318" xr:uid="{00000000-0005-0000-0000-0000B26F0000}"/>
    <cellStyle name="Normal 6 2 10 3 2 2" xfId="43649" xr:uid="{00000000-0005-0000-0000-0000B36F0000}"/>
    <cellStyle name="Normal 6 2 10 3 2 3" xfId="28416" xr:uid="{00000000-0005-0000-0000-0000B46F0000}"/>
    <cellStyle name="Normal 6 2 10 3 3" xfId="8298" xr:uid="{00000000-0005-0000-0000-0000B56F0000}"/>
    <cellStyle name="Normal 6 2 10 3 3 2" xfId="38632" xr:uid="{00000000-0005-0000-0000-0000B66F0000}"/>
    <cellStyle name="Normal 6 2 10 3 3 3" xfId="23399" xr:uid="{00000000-0005-0000-0000-0000B76F0000}"/>
    <cellStyle name="Normal 6 2 10 3 4" xfId="33619" xr:uid="{00000000-0005-0000-0000-0000B86F0000}"/>
    <cellStyle name="Normal 6 2 10 3 5" xfId="18386" xr:uid="{00000000-0005-0000-0000-0000B96F0000}"/>
    <cellStyle name="Normal 6 2 10 4" xfId="4937" xr:uid="{00000000-0005-0000-0000-0000BA6F0000}"/>
    <cellStyle name="Normal 6 2 10 4 2" xfId="14989" xr:uid="{00000000-0005-0000-0000-0000BB6F0000}"/>
    <cellStyle name="Normal 6 2 10 4 2 2" xfId="45320" xr:uid="{00000000-0005-0000-0000-0000BC6F0000}"/>
    <cellStyle name="Normal 6 2 10 4 2 3" xfId="30087" xr:uid="{00000000-0005-0000-0000-0000BD6F0000}"/>
    <cellStyle name="Normal 6 2 10 4 3" xfId="9969" xr:uid="{00000000-0005-0000-0000-0000BE6F0000}"/>
    <cellStyle name="Normal 6 2 10 4 3 2" xfId="40303" xr:uid="{00000000-0005-0000-0000-0000BF6F0000}"/>
    <cellStyle name="Normal 6 2 10 4 3 3" xfId="25070" xr:uid="{00000000-0005-0000-0000-0000C06F0000}"/>
    <cellStyle name="Normal 6 2 10 4 4" xfId="35290" xr:uid="{00000000-0005-0000-0000-0000C16F0000}"/>
    <cellStyle name="Normal 6 2 10 4 5" xfId="20057" xr:uid="{00000000-0005-0000-0000-0000C26F0000}"/>
    <cellStyle name="Normal 6 2 10 5" xfId="11647" xr:uid="{00000000-0005-0000-0000-0000C36F0000}"/>
    <cellStyle name="Normal 6 2 10 5 2" xfId="41978" xr:uid="{00000000-0005-0000-0000-0000C46F0000}"/>
    <cellStyle name="Normal 6 2 10 5 3" xfId="26745" xr:uid="{00000000-0005-0000-0000-0000C56F0000}"/>
    <cellStyle name="Normal 6 2 10 6" xfId="6626" xr:uid="{00000000-0005-0000-0000-0000C66F0000}"/>
    <cellStyle name="Normal 6 2 10 6 2" xfId="36961" xr:uid="{00000000-0005-0000-0000-0000C76F0000}"/>
    <cellStyle name="Normal 6 2 10 6 3" xfId="21728" xr:uid="{00000000-0005-0000-0000-0000C86F0000}"/>
    <cellStyle name="Normal 6 2 10 7" xfId="31949" xr:uid="{00000000-0005-0000-0000-0000C96F0000}"/>
    <cellStyle name="Normal 6 2 10 8" xfId="16715" xr:uid="{00000000-0005-0000-0000-0000CA6F0000}"/>
    <cellStyle name="Normal 6 2 11" xfId="1971" xr:uid="{00000000-0005-0000-0000-0000CB6F0000}"/>
    <cellStyle name="Normal 6 2 11 2" xfId="3663" xr:uid="{00000000-0005-0000-0000-0000CC6F0000}"/>
    <cellStyle name="Normal 6 2 11 2 2" xfId="13736" xr:uid="{00000000-0005-0000-0000-0000CD6F0000}"/>
    <cellStyle name="Normal 6 2 11 2 2 2" xfId="44067" xr:uid="{00000000-0005-0000-0000-0000CE6F0000}"/>
    <cellStyle name="Normal 6 2 11 2 2 3" xfId="28834" xr:uid="{00000000-0005-0000-0000-0000CF6F0000}"/>
    <cellStyle name="Normal 6 2 11 2 3" xfId="8716" xr:uid="{00000000-0005-0000-0000-0000D06F0000}"/>
    <cellStyle name="Normal 6 2 11 2 3 2" xfId="39050" xr:uid="{00000000-0005-0000-0000-0000D16F0000}"/>
    <cellStyle name="Normal 6 2 11 2 3 3" xfId="23817" xr:uid="{00000000-0005-0000-0000-0000D26F0000}"/>
    <cellStyle name="Normal 6 2 11 2 4" xfId="34037" xr:uid="{00000000-0005-0000-0000-0000D36F0000}"/>
    <cellStyle name="Normal 6 2 11 2 5" xfId="18804" xr:uid="{00000000-0005-0000-0000-0000D46F0000}"/>
    <cellStyle name="Normal 6 2 11 3" xfId="5355" xr:uid="{00000000-0005-0000-0000-0000D56F0000}"/>
    <cellStyle name="Normal 6 2 11 3 2" xfId="15407" xr:uid="{00000000-0005-0000-0000-0000D66F0000}"/>
    <cellStyle name="Normal 6 2 11 3 2 2" xfId="45738" xr:uid="{00000000-0005-0000-0000-0000D76F0000}"/>
    <cellStyle name="Normal 6 2 11 3 2 3" xfId="30505" xr:uid="{00000000-0005-0000-0000-0000D86F0000}"/>
    <cellStyle name="Normal 6 2 11 3 3" xfId="10387" xr:uid="{00000000-0005-0000-0000-0000D96F0000}"/>
    <cellStyle name="Normal 6 2 11 3 3 2" xfId="40721" xr:uid="{00000000-0005-0000-0000-0000DA6F0000}"/>
    <cellStyle name="Normal 6 2 11 3 3 3" xfId="25488" xr:uid="{00000000-0005-0000-0000-0000DB6F0000}"/>
    <cellStyle name="Normal 6 2 11 3 4" xfId="35708" xr:uid="{00000000-0005-0000-0000-0000DC6F0000}"/>
    <cellStyle name="Normal 6 2 11 3 5" xfId="20475" xr:uid="{00000000-0005-0000-0000-0000DD6F0000}"/>
    <cellStyle name="Normal 6 2 11 4" xfId="12065" xr:uid="{00000000-0005-0000-0000-0000DE6F0000}"/>
    <cellStyle name="Normal 6 2 11 4 2" xfId="42396" xr:uid="{00000000-0005-0000-0000-0000DF6F0000}"/>
    <cellStyle name="Normal 6 2 11 4 3" xfId="27163" xr:uid="{00000000-0005-0000-0000-0000E06F0000}"/>
    <cellStyle name="Normal 6 2 11 5" xfId="7044" xr:uid="{00000000-0005-0000-0000-0000E16F0000}"/>
    <cellStyle name="Normal 6 2 11 5 2" xfId="37379" xr:uid="{00000000-0005-0000-0000-0000E26F0000}"/>
    <cellStyle name="Normal 6 2 11 5 3" xfId="22146" xr:uid="{00000000-0005-0000-0000-0000E36F0000}"/>
    <cellStyle name="Normal 6 2 11 6" xfId="32367" xr:uid="{00000000-0005-0000-0000-0000E46F0000}"/>
    <cellStyle name="Normal 6 2 11 7" xfId="17133" xr:uid="{00000000-0005-0000-0000-0000E56F0000}"/>
    <cellStyle name="Normal 6 2 12" xfId="2820" xr:uid="{00000000-0005-0000-0000-0000E66F0000}"/>
    <cellStyle name="Normal 6 2 12 2" xfId="12900" xr:uid="{00000000-0005-0000-0000-0000E76F0000}"/>
    <cellStyle name="Normal 6 2 12 2 2" xfId="43231" xr:uid="{00000000-0005-0000-0000-0000E86F0000}"/>
    <cellStyle name="Normal 6 2 12 2 3" xfId="27998" xr:uid="{00000000-0005-0000-0000-0000E96F0000}"/>
    <cellStyle name="Normal 6 2 12 3" xfId="7880" xr:uid="{00000000-0005-0000-0000-0000EA6F0000}"/>
    <cellStyle name="Normal 6 2 12 3 2" xfId="38214" xr:uid="{00000000-0005-0000-0000-0000EB6F0000}"/>
    <cellStyle name="Normal 6 2 12 3 3" xfId="22981" xr:uid="{00000000-0005-0000-0000-0000EC6F0000}"/>
    <cellStyle name="Normal 6 2 12 4" xfId="33201" xr:uid="{00000000-0005-0000-0000-0000ED6F0000}"/>
    <cellStyle name="Normal 6 2 12 5" xfId="17968" xr:uid="{00000000-0005-0000-0000-0000EE6F0000}"/>
    <cellStyle name="Normal 6 2 13" xfId="4515" xr:uid="{00000000-0005-0000-0000-0000EF6F0000}"/>
    <cellStyle name="Normal 6 2 13 2" xfId="14571" xr:uid="{00000000-0005-0000-0000-0000F06F0000}"/>
    <cellStyle name="Normal 6 2 13 2 2" xfId="44902" xr:uid="{00000000-0005-0000-0000-0000F16F0000}"/>
    <cellStyle name="Normal 6 2 13 2 3" xfId="29669" xr:uid="{00000000-0005-0000-0000-0000F26F0000}"/>
    <cellStyle name="Normal 6 2 13 3" xfId="9551" xr:uid="{00000000-0005-0000-0000-0000F36F0000}"/>
    <cellStyle name="Normal 6 2 13 3 2" xfId="39885" xr:uid="{00000000-0005-0000-0000-0000F46F0000}"/>
    <cellStyle name="Normal 6 2 13 3 3" xfId="24652" xr:uid="{00000000-0005-0000-0000-0000F56F0000}"/>
    <cellStyle name="Normal 6 2 13 4" xfId="34872" xr:uid="{00000000-0005-0000-0000-0000F66F0000}"/>
    <cellStyle name="Normal 6 2 13 5" xfId="19639" xr:uid="{00000000-0005-0000-0000-0000F76F0000}"/>
    <cellStyle name="Normal 6 2 14" xfId="11227" xr:uid="{00000000-0005-0000-0000-0000F86F0000}"/>
    <cellStyle name="Normal 6 2 14 2" xfId="41560" xr:uid="{00000000-0005-0000-0000-0000F96F0000}"/>
    <cellStyle name="Normal 6 2 14 3" xfId="26327" xr:uid="{00000000-0005-0000-0000-0000FA6F0000}"/>
    <cellStyle name="Normal 6 2 15" xfId="6205" xr:uid="{00000000-0005-0000-0000-0000FB6F0000}"/>
    <cellStyle name="Normal 6 2 15 2" xfId="36543" xr:uid="{00000000-0005-0000-0000-0000FC6F0000}"/>
    <cellStyle name="Normal 6 2 15 3" xfId="21310" xr:uid="{00000000-0005-0000-0000-0000FD6F0000}"/>
    <cellStyle name="Normal 6 2 16" xfId="31379" xr:uid="{00000000-0005-0000-0000-0000FE6F0000}"/>
    <cellStyle name="Normal 6 2 17" xfId="16295" xr:uid="{00000000-0005-0000-0000-0000FF6F0000}"/>
    <cellStyle name="Normal 6 2 2" xfId="883" xr:uid="{00000000-0005-0000-0000-000000700000}"/>
    <cellStyle name="Normal 6 2 2 2" xfId="2802" xr:uid="{00000000-0005-0000-0000-000001700000}"/>
    <cellStyle name="Normal 6 2 2 2 2" xfId="4492" xr:uid="{00000000-0005-0000-0000-000002700000}"/>
    <cellStyle name="Normal 6 2 2 2 2 2" xfId="14564" xr:uid="{00000000-0005-0000-0000-000003700000}"/>
    <cellStyle name="Normal 6 2 2 2 2 2 2" xfId="44895" xr:uid="{00000000-0005-0000-0000-000004700000}"/>
    <cellStyle name="Normal 6 2 2 2 2 2 3" xfId="29662" xr:uid="{00000000-0005-0000-0000-000005700000}"/>
    <cellStyle name="Normal 6 2 2 2 2 3" xfId="9544" xr:uid="{00000000-0005-0000-0000-000006700000}"/>
    <cellStyle name="Normal 6 2 2 2 2 3 2" xfId="39878" xr:uid="{00000000-0005-0000-0000-000007700000}"/>
    <cellStyle name="Normal 6 2 2 2 2 3 3" xfId="24645" xr:uid="{00000000-0005-0000-0000-000008700000}"/>
    <cellStyle name="Normal 6 2 2 2 2 4" xfId="34865" xr:uid="{00000000-0005-0000-0000-000009700000}"/>
    <cellStyle name="Normal 6 2 2 2 2 5" xfId="19632" xr:uid="{00000000-0005-0000-0000-00000A700000}"/>
    <cellStyle name="Normal 6 2 2 2 3" xfId="6183" xr:uid="{00000000-0005-0000-0000-00000B700000}"/>
    <cellStyle name="Normal 6 2 2 2 3 2" xfId="16235" xr:uid="{00000000-0005-0000-0000-00000C700000}"/>
    <cellStyle name="Normal 6 2 2 2 3 2 2" xfId="46566" xr:uid="{00000000-0005-0000-0000-00000D700000}"/>
    <cellStyle name="Normal 6 2 2 2 3 2 3" xfId="31333" xr:uid="{00000000-0005-0000-0000-00000E700000}"/>
    <cellStyle name="Normal 6 2 2 2 3 3" xfId="11215" xr:uid="{00000000-0005-0000-0000-00000F700000}"/>
    <cellStyle name="Normal 6 2 2 2 3 3 2" xfId="41549" xr:uid="{00000000-0005-0000-0000-000010700000}"/>
    <cellStyle name="Normal 6 2 2 2 3 3 3" xfId="26316" xr:uid="{00000000-0005-0000-0000-000011700000}"/>
    <cellStyle name="Normal 6 2 2 2 3 4" xfId="36536" xr:uid="{00000000-0005-0000-0000-000012700000}"/>
    <cellStyle name="Normal 6 2 2 2 3 5" xfId="21303" xr:uid="{00000000-0005-0000-0000-000013700000}"/>
    <cellStyle name="Normal 6 2 2 2 4" xfId="12893" xr:uid="{00000000-0005-0000-0000-000014700000}"/>
    <cellStyle name="Normal 6 2 2 2 4 2" xfId="43224" xr:uid="{00000000-0005-0000-0000-000015700000}"/>
    <cellStyle name="Normal 6 2 2 2 4 3" xfId="27991" xr:uid="{00000000-0005-0000-0000-000016700000}"/>
    <cellStyle name="Normal 6 2 2 2 5" xfId="7872" xr:uid="{00000000-0005-0000-0000-000017700000}"/>
    <cellStyle name="Normal 6 2 2 2 5 2" xfId="38207" xr:uid="{00000000-0005-0000-0000-000018700000}"/>
    <cellStyle name="Normal 6 2 2 2 5 3" xfId="22974" xr:uid="{00000000-0005-0000-0000-000019700000}"/>
    <cellStyle name="Normal 6 2 2 2 6" xfId="31392" xr:uid="{00000000-0005-0000-0000-00001A700000}"/>
    <cellStyle name="Normal 6 2 2 2 7" xfId="17961" xr:uid="{00000000-0005-0000-0000-00001B700000}"/>
    <cellStyle name="Normal 6 2 2 3" xfId="31565" xr:uid="{00000000-0005-0000-0000-00001C700000}"/>
    <cellStyle name="Normal 6 2 2 4" xfId="31383" xr:uid="{00000000-0005-0000-0000-00001D700000}"/>
    <cellStyle name="Normal 6 2 3" xfId="884" xr:uid="{00000000-0005-0000-0000-00001E700000}"/>
    <cellStyle name="Normal 6 2 3 10" xfId="6237" xr:uid="{00000000-0005-0000-0000-00001F700000}"/>
    <cellStyle name="Normal 6 2 3 10 2" xfId="36574" xr:uid="{00000000-0005-0000-0000-000020700000}"/>
    <cellStyle name="Normal 6 2 3 10 3" xfId="21341" xr:uid="{00000000-0005-0000-0000-000021700000}"/>
    <cellStyle name="Normal 6 2 3 11" xfId="31388" xr:uid="{00000000-0005-0000-0000-000022700000}"/>
    <cellStyle name="Normal 6 2 3 12" xfId="16326" xr:uid="{00000000-0005-0000-0000-000023700000}"/>
    <cellStyle name="Normal 6 2 3 2" xfId="1201" xr:uid="{00000000-0005-0000-0000-000024700000}"/>
    <cellStyle name="Normal 6 2 3 2 10" xfId="31617" xr:uid="{00000000-0005-0000-0000-000025700000}"/>
    <cellStyle name="Normal 6 2 3 2 11" xfId="16380" xr:uid="{00000000-0005-0000-0000-000026700000}"/>
    <cellStyle name="Normal 6 2 3 2 2" xfId="1309" xr:uid="{00000000-0005-0000-0000-000027700000}"/>
    <cellStyle name="Normal 6 2 3 2 2 10" xfId="16484" xr:uid="{00000000-0005-0000-0000-000028700000}"/>
    <cellStyle name="Normal 6 2 3 2 2 2" xfId="1526" xr:uid="{00000000-0005-0000-0000-000029700000}"/>
    <cellStyle name="Normal 6 2 3 2 2 2 2" xfId="1947" xr:uid="{00000000-0005-0000-0000-00002A700000}"/>
    <cellStyle name="Normal 6 2 3 2 2 2 2 2" xfId="2786" xr:uid="{00000000-0005-0000-0000-00002B700000}"/>
    <cellStyle name="Normal 6 2 3 2 2 2 2 2 2" xfId="4476" xr:uid="{00000000-0005-0000-0000-00002C700000}"/>
    <cellStyle name="Normal 6 2 3 2 2 2 2 2 2 2" xfId="14549" xr:uid="{00000000-0005-0000-0000-00002D700000}"/>
    <cellStyle name="Normal 6 2 3 2 2 2 2 2 2 2 2" xfId="44880" xr:uid="{00000000-0005-0000-0000-00002E700000}"/>
    <cellStyle name="Normal 6 2 3 2 2 2 2 2 2 2 3" xfId="29647" xr:uid="{00000000-0005-0000-0000-00002F700000}"/>
    <cellStyle name="Normal 6 2 3 2 2 2 2 2 2 3" xfId="9529" xr:uid="{00000000-0005-0000-0000-000030700000}"/>
    <cellStyle name="Normal 6 2 3 2 2 2 2 2 2 3 2" xfId="39863" xr:uid="{00000000-0005-0000-0000-000031700000}"/>
    <cellStyle name="Normal 6 2 3 2 2 2 2 2 2 3 3" xfId="24630" xr:uid="{00000000-0005-0000-0000-000032700000}"/>
    <cellStyle name="Normal 6 2 3 2 2 2 2 2 2 4" xfId="34850" xr:uid="{00000000-0005-0000-0000-000033700000}"/>
    <cellStyle name="Normal 6 2 3 2 2 2 2 2 2 5" xfId="19617" xr:uid="{00000000-0005-0000-0000-000034700000}"/>
    <cellStyle name="Normal 6 2 3 2 2 2 2 2 3" xfId="6168" xr:uid="{00000000-0005-0000-0000-000035700000}"/>
    <cellStyle name="Normal 6 2 3 2 2 2 2 2 3 2" xfId="16220" xr:uid="{00000000-0005-0000-0000-000036700000}"/>
    <cellStyle name="Normal 6 2 3 2 2 2 2 2 3 2 2" xfId="46551" xr:uid="{00000000-0005-0000-0000-000037700000}"/>
    <cellStyle name="Normal 6 2 3 2 2 2 2 2 3 2 3" xfId="31318" xr:uid="{00000000-0005-0000-0000-000038700000}"/>
    <cellStyle name="Normal 6 2 3 2 2 2 2 2 3 3" xfId="11200" xr:uid="{00000000-0005-0000-0000-000039700000}"/>
    <cellStyle name="Normal 6 2 3 2 2 2 2 2 3 3 2" xfId="41534" xr:uid="{00000000-0005-0000-0000-00003A700000}"/>
    <cellStyle name="Normal 6 2 3 2 2 2 2 2 3 3 3" xfId="26301" xr:uid="{00000000-0005-0000-0000-00003B700000}"/>
    <cellStyle name="Normal 6 2 3 2 2 2 2 2 3 4" xfId="36521" xr:uid="{00000000-0005-0000-0000-00003C700000}"/>
    <cellStyle name="Normal 6 2 3 2 2 2 2 2 3 5" xfId="21288" xr:uid="{00000000-0005-0000-0000-00003D700000}"/>
    <cellStyle name="Normal 6 2 3 2 2 2 2 2 4" xfId="12878" xr:uid="{00000000-0005-0000-0000-00003E700000}"/>
    <cellStyle name="Normal 6 2 3 2 2 2 2 2 4 2" xfId="43209" xr:uid="{00000000-0005-0000-0000-00003F700000}"/>
    <cellStyle name="Normal 6 2 3 2 2 2 2 2 4 3" xfId="27976" xr:uid="{00000000-0005-0000-0000-000040700000}"/>
    <cellStyle name="Normal 6 2 3 2 2 2 2 2 5" xfId="7857" xr:uid="{00000000-0005-0000-0000-000041700000}"/>
    <cellStyle name="Normal 6 2 3 2 2 2 2 2 5 2" xfId="38192" xr:uid="{00000000-0005-0000-0000-000042700000}"/>
    <cellStyle name="Normal 6 2 3 2 2 2 2 2 5 3" xfId="22959" xr:uid="{00000000-0005-0000-0000-000043700000}"/>
    <cellStyle name="Normal 6 2 3 2 2 2 2 2 6" xfId="33180" xr:uid="{00000000-0005-0000-0000-000044700000}"/>
    <cellStyle name="Normal 6 2 3 2 2 2 2 2 7" xfId="17946" xr:uid="{00000000-0005-0000-0000-000045700000}"/>
    <cellStyle name="Normal 6 2 3 2 2 2 2 3" xfId="3639" xr:uid="{00000000-0005-0000-0000-000046700000}"/>
    <cellStyle name="Normal 6 2 3 2 2 2 2 3 2" xfId="13713" xr:uid="{00000000-0005-0000-0000-000047700000}"/>
    <cellStyle name="Normal 6 2 3 2 2 2 2 3 2 2" xfId="44044" xr:uid="{00000000-0005-0000-0000-000048700000}"/>
    <cellStyle name="Normal 6 2 3 2 2 2 2 3 2 3" xfId="28811" xr:uid="{00000000-0005-0000-0000-000049700000}"/>
    <cellStyle name="Normal 6 2 3 2 2 2 2 3 3" xfId="8693" xr:uid="{00000000-0005-0000-0000-00004A700000}"/>
    <cellStyle name="Normal 6 2 3 2 2 2 2 3 3 2" xfId="39027" xr:uid="{00000000-0005-0000-0000-00004B700000}"/>
    <cellStyle name="Normal 6 2 3 2 2 2 2 3 3 3" xfId="23794" xr:uid="{00000000-0005-0000-0000-00004C700000}"/>
    <cellStyle name="Normal 6 2 3 2 2 2 2 3 4" xfId="34014" xr:uid="{00000000-0005-0000-0000-00004D700000}"/>
    <cellStyle name="Normal 6 2 3 2 2 2 2 3 5" xfId="18781" xr:uid="{00000000-0005-0000-0000-00004E700000}"/>
    <cellStyle name="Normal 6 2 3 2 2 2 2 4" xfId="5332" xr:uid="{00000000-0005-0000-0000-00004F700000}"/>
    <cellStyle name="Normal 6 2 3 2 2 2 2 4 2" xfId="15384" xr:uid="{00000000-0005-0000-0000-000050700000}"/>
    <cellStyle name="Normal 6 2 3 2 2 2 2 4 2 2" xfId="45715" xr:uid="{00000000-0005-0000-0000-000051700000}"/>
    <cellStyle name="Normal 6 2 3 2 2 2 2 4 2 3" xfId="30482" xr:uid="{00000000-0005-0000-0000-000052700000}"/>
    <cellStyle name="Normal 6 2 3 2 2 2 2 4 3" xfId="10364" xr:uid="{00000000-0005-0000-0000-000053700000}"/>
    <cellStyle name="Normal 6 2 3 2 2 2 2 4 3 2" xfId="40698" xr:uid="{00000000-0005-0000-0000-000054700000}"/>
    <cellStyle name="Normal 6 2 3 2 2 2 2 4 3 3" xfId="25465" xr:uid="{00000000-0005-0000-0000-000055700000}"/>
    <cellStyle name="Normal 6 2 3 2 2 2 2 4 4" xfId="35685" xr:uid="{00000000-0005-0000-0000-000056700000}"/>
    <cellStyle name="Normal 6 2 3 2 2 2 2 4 5" xfId="20452" xr:uid="{00000000-0005-0000-0000-000057700000}"/>
    <cellStyle name="Normal 6 2 3 2 2 2 2 5" xfId="12042" xr:uid="{00000000-0005-0000-0000-000058700000}"/>
    <cellStyle name="Normal 6 2 3 2 2 2 2 5 2" xfId="42373" xr:uid="{00000000-0005-0000-0000-000059700000}"/>
    <cellStyle name="Normal 6 2 3 2 2 2 2 5 3" xfId="27140" xr:uid="{00000000-0005-0000-0000-00005A700000}"/>
    <cellStyle name="Normal 6 2 3 2 2 2 2 6" xfId="7021" xr:uid="{00000000-0005-0000-0000-00005B700000}"/>
    <cellStyle name="Normal 6 2 3 2 2 2 2 6 2" xfId="37356" xr:uid="{00000000-0005-0000-0000-00005C700000}"/>
    <cellStyle name="Normal 6 2 3 2 2 2 2 6 3" xfId="22123" xr:uid="{00000000-0005-0000-0000-00005D700000}"/>
    <cellStyle name="Normal 6 2 3 2 2 2 2 7" xfId="32344" xr:uid="{00000000-0005-0000-0000-00005E700000}"/>
    <cellStyle name="Normal 6 2 3 2 2 2 2 8" xfId="17110" xr:uid="{00000000-0005-0000-0000-00005F700000}"/>
    <cellStyle name="Normal 6 2 3 2 2 2 3" xfId="2368" xr:uid="{00000000-0005-0000-0000-000060700000}"/>
    <cellStyle name="Normal 6 2 3 2 2 2 3 2" xfId="4058" xr:uid="{00000000-0005-0000-0000-000061700000}"/>
    <cellStyle name="Normal 6 2 3 2 2 2 3 2 2" xfId="14131" xr:uid="{00000000-0005-0000-0000-000062700000}"/>
    <cellStyle name="Normal 6 2 3 2 2 2 3 2 2 2" xfId="44462" xr:uid="{00000000-0005-0000-0000-000063700000}"/>
    <cellStyle name="Normal 6 2 3 2 2 2 3 2 2 3" xfId="29229" xr:uid="{00000000-0005-0000-0000-000064700000}"/>
    <cellStyle name="Normal 6 2 3 2 2 2 3 2 3" xfId="9111" xr:uid="{00000000-0005-0000-0000-000065700000}"/>
    <cellStyle name="Normal 6 2 3 2 2 2 3 2 3 2" xfId="39445" xr:uid="{00000000-0005-0000-0000-000066700000}"/>
    <cellStyle name="Normal 6 2 3 2 2 2 3 2 3 3" xfId="24212" xr:uid="{00000000-0005-0000-0000-000067700000}"/>
    <cellStyle name="Normal 6 2 3 2 2 2 3 2 4" xfId="34432" xr:uid="{00000000-0005-0000-0000-000068700000}"/>
    <cellStyle name="Normal 6 2 3 2 2 2 3 2 5" xfId="19199" xr:uid="{00000000-0005-0000-0000-000069700000}"/>
    <cellStyle name="Normal 6 2 3 2 2 2 3 3" xfId="5750" xr:uid="{00000000-0005-0000-0000-00006A700000}"/>
    <cellStyle name="Normal 6 2 3 2 2 2 3 3 2" xfId="15802" xr:uid="{00000000-0005-0000-0000-00006B700000}"/>
    <cellStyle name="Normal 6 2 3 2 2 2 3 3 2 2" xfId="46133" xr:uid="{00000000-0005-0000-0000-00006C700000}"/>
    <cellStyle name="Normal 6 2 3 2 2 2 3 3 2 3" xfId="30900" xr:uid="{00000000-0005-0000-0000-00006D700000}"/>
    <cellStyle name="Normal 6 2 3 2 2 2 3 3 3" xfId="10782" xr:uid="{00000000-0005-0000-0000-00006E700000}"/>
    <cellStyle name="Normal 6 2 3 2 2 2 3 3 3 2" xfId="41116" xr:uid="{00000000-0005-0000-0000-00006F700000}"/>
    <cellStyle name="Normal 6 2 3 2 2 2 3 3 3 3" xfId="25883" xr:uid="{00000000-0005-0000-0000-000070700000}"/>
    <cellStyle name="Normal 6 2 3 2 2 2 3 3 4" xfId="36103" xr:uid="{00000000-0005-0000-0000-000071700000}"/>
    <cellStyle name="Normal 6 2 3 2 2 2 3 3 5" xfId="20870" xr:uid="{00000000-0005-0000-0000-000072700000}"/>
    <cellStyle name="Normal 6 2 3 2 2 2 3 4" xfId="12460" xr:uid="{00000000-0005-0000-0000-000073700000}"/>
    <cellStyle name="Normal 6 2 3 2 2 2 3 4 2" xfId="42791" xr:uid="{00000000-0005-0000-0000-000074700000}"/>
    <cellStyle name="Normal 6 2 3 2 2 2 3 4 3" xfId="27558" xr:uid="{00000000-0005-0000-0000-000075700000}"/>
    <cellStyle name="Normal 6 2 3 2 2 2 3 5" xfId="7439" xr:uid="{00000000-0005-0000-0000-000076700000}"/>
    <cellStyle name="Normal 6 2 3 2 2 2 3 5 2" xfId="37774" xr:uid="{00000000-0005-0000-0000-000077700000}"/>
    <cellStyle name="Normal 6 2 3 2 2 2 3 5 3" xfId="22541" xr:uid="{00000000-0005-0000-0000-000078700000}"/>
    <cellStyle name="Normal 6 2 3 2 2 2 3 6" xfId="32762" xr:uid="{00000000-0005-0000-0000-000079700000}"/>
    <cellStyle name="Normal 6 2 3 2 2 2 3 7" xfId="17528" xr:uid="{00000000-0005-0000-0000-00007A700000}"/>
    <cellStyle name="Normal 6 2 3 2 2 2 4" xfId="3221" xr:uid="{00000000-0005-0000-0000-00007B700000}"/>
    <cellStyle name="Normal 6 2 3 2 2 2 4 2" xfId="13295" xr:uid="{00000000-0005-0000-0000-00007C700000}"/>
    <cellStyle name="Normal 6 2 3 2 2 2 4 2 2" xfId="43626" xr:uid="{00000000-0005-0000-0000-00007D700000}"/>
    <cellStyle name="Normal 6 2 3 2 2 2 4 2 3" xfId="28393" xr:uid="{00000000-0005-0000-0000-00007E700000}"/>
    <cellStyle name="Normal 6 2 3 2 2 2 4 3" xfId="8275" xr:uid="{00000000-0005-0000-0000-00007F700000}"/>
    <cellStyle name="Normal 6 2 3 2 2 2 4 3 2" xfId="38609" xr:uid="{00000000-0005-0000-0000-000080700000}"/>
    <cellStyle name="Normal 6 2 3 2 2 2 4 3 3" xfId="23376" xr:uid="{00000000-0005-0000-0000-000081700000}"/>
    <cellStyle name="Normal 6 2 3 2 2 2 4 4" xfId="33596" xr:uid="{00000000-0005-0000-0000-000082700000}"/>
    <cellStyle name="Normal 6 2 3 2 2 2 4 5" xfId="18363" xr:uid="{00000000-0005-0000-0000-000083700000}"/>
    <cellStyle name="Normal 6 2 3 2 2 2 5" xfId="4914" xr:uid="{00000000-0005-0000-0000-000084700000}"/>
    <cellStyle name="Normal 6 2 3 2 2 2 5 2" xfId="14966" xr:uid="{00000000-0005-0000-0000-000085700000}"/>
    <cellStyle name="Normal 6 2 3 2 2 2 5 2 2" xfId="45297" xr:uid="{00000000-0005-0000-0000-000086700000}"/>
    <cellStyle name="Normal 6 2 3 2 2 2 5 2 3" xfId="30064" xr:uid="{00000000-0005-0000-0000-000087700000}"/>
    <cellStyle name="Normal 6 2 3 2 2 2 5 3" xfId="9946" xr:uid="{00000000-0005-0000-0000-000088700000}"/>
    <cellStyle name="Normal 6 2 3 2 2 2 5 3 2" xfId="40280" xr:uid="{00000000-0005-0000-0000-000089700000}"/>
    <cellStyle name="Normal 6 2 3 2 2 2 5 3 3" xfId="25047" xr:uid="{00000000-0005-0000-0000-00008A700000}"/>
    <cellStyle name="Normal 6 2 3 2 2 2 5 4" xfId="35267" xr:uid="{00000000-0005-0000-0000-00008B700000}"/>
    <cellStyle name="Normal 6 2 3 2 2 2 5 5" xfId="20034" xr:uid="{00000000-0005-0000-0000-00008C700000}"/>
    <cellStyle name="Normal 6 2 3 2 2 2 6" xfId="11624" xr:uid="{00000000-0005-0000-0000-00008D700000}"/>
    <cellStyle name="Normal 6 2 3 2 2 2 6 2" xfId="41955" xr:uid="{00000000-0005-0000-0000-00008E700000}"/>
    <cellStyle name="Normal 6 2 3 2 2 2 6 3" xfId="26722" xr:uid="{00000000-0005-0000-0000-00008F700000}"/>
    <cellStyle name="Normal 6 2 3 2 2 2 7" xfId="6603" xr:uid="{00000000-0005-0000-0000-000090700000}"/>
    <cellStyle name="Normal 6 2 3 2 2 2 7 2" xfId="36938" xr:uid="{00000000-0005-0000-0000-000091700000}"/>
    <cellStyle name="Normal 6 2 3 2 2 2 7 3" xfId="21705" xr:uid="{00000000-0005-0000-0000-000092700000}"/>
    <cellStyle name="Normal 6 2 3 2 2 2 8" xfId="31926" xr:uid="{00000000-0005-0000-0000-000093700000}"/>
    <cellStyle name="Normal 6 2 3 2 2 2 9" xfId="16692" xr:uid="{00000000-0005-0000-0000-000094700000}"/>
    <cellStyle name="Normal 6 2 3 2 2 3" xfId="1739" xr:uid="{00000000-0005-0000-0000-000095700000}"/>
    <cellStyle name="Normal 6 2 3 2 2 3 2" xfId="2578" xr:uid="{00000000-0005-0000-0000-000096700000}"/>
    <cellStyle name="Normal 6 2 3 2 2 3 2 2" xfId="4268" xr:uid="{00000000-0005-0000-0000-000097700000}"/>
    <cellStyle name="Normal 6 2 3 2 2 3 2 2 2" xfId="14341" xr:uid="{00000000-0005-0000-0000-000098700000}"/>
    <cellStyle name="Normal 6 2 3 2 2 3 2 2 2 2" xfId="44672" xr:uid="{00000000-0005-0000-0000-000099700000}"/>
    <cellStyle name="Normal 6 2 3 2 2 3 2 2 2 3" xfId="29439" xr:uid="{00000000-0005-0000-0000-00009A700000}"/>
    <cellStyle name="Normal 6 2 3 2 2 3 2 2 3" xfId="9321" xr:uid="{00000000-0005-0000-0000-00009B700000}"/>
    <cellStyle name="Normal 6 2 3 2 2 3 2 2 3 2" xfId="39655" xr:uid="{00000000-0005-0000-0000-00009C700000}"/>
    <cellStyle name="Normal 6 2 3 2 2 3 2 2 3 3" xfId="24422" xr:uid="{00000000-0005-0000-0000-00009D700000}"/>
    <cellStyle name="Normal 6 2 3 2 2 3 2 2 4" xfId="34642" xr:uid="{00000000-0005-0000-0000-00009E700000}"/>
    <cellStyle name="Normal 6 2 3 2 2 3 2 2 5" xfId="19409" xr:uid="{00000000-0005-0000-0000-00009F700000}"/>
    <cellStyle name="Normal 6 2 3 2 2 3 2 3" xfId="5960" xr:uid="{00000000-0005-0000-0000-0000A0700000}"/>
    <cellStyle name="Normal 6 2 3 2 2 3 2 3 2" xfId="16012" xr:uid="{00000000-0005-0000-0000-0000A1700000}"/>
    <cellStyle name="Normal 6 2 3 2 2 3 2 3 2 2" xfId="46343" xr:uid="{00000000-0005-0000-0000-0000A2700000}"/>
    <cellStyle name="Normal 6 2 3 2 2 3 2 3 2 3" xfId="31110" xr:uid="{00000000-0005-0000-0000-0000A3700000}"/>
    <cellStyle name="Normal 6 2 3 2 2 3 2 3 3" xfId="10992" xr:uid="{00000000-0005-0000-0000-0000A4700000}"/>
    <cellStyle name="Normal 6 2 3 2 2 3 2 3 3 2" xfId="41326" xr:uid="{00000000-0005-0000-0000-0000A5700000}"/>
    <cellStyle name="Normal 6 2 3 2 2 3 2 3 3 3" xfId="26093" xr:uid="{00000000-0005-0000-0000-0000A6700000}"/>
    <cellStyle name="Normal 6 2 3 2 2 3 2 3 4" xfId="36313" xr:uid="{00000000-0005-0000-0000-0000A7700000}"/>
    <cellStyle name="Normal 6 2 3 2 2 3 2 3 5" xfId="21080" xr:uid="{00000000-0005-0000-0000-0000A8700000}"/>
    <cellStyle name="Normal 6 2 3 2 2 3 2 4" xfId="12670" xr:uid="{00000000-0005-0000-0000-0000A9700000}"/>
    <cellStyle name="Normal 6 2 3 2 2 3 2 4 2" xfId="43001" xr:uid="{00000000-0005-0000-0000-0000AA700000}"/>
    <cellStyle name="Normal 6 2 3 2 2 3 2 4 3" xfId="27768" xr:uid="{00000000-0005-0000-0000-0000AB700000}"/>
    <cellStyle name="Normal 6 2 3 2 2 3 2 5" xfId="7649" xr:uid="{00000000-0005-0000-0000-0000AC700000}"/>
    <cellStyle name="Normal 6 2 3 2 2 3 2 5 2" xfId="37984" xr:uid="{00000000-0005-0000-0000-0000AD700000}"/>
    <cellStyle name="Normal 6 2 3 2 2 3 2 5 3" xfId="22751" xr:uid="{00000000-0005-0000-0000-0000AE700000}"/>
    <cellStyle name="Normal 6 2 3 2 2 3 2 6" xfId="32972" xr:uid="{00000000-0005-0000-0000-0000AF700000}"/>
    <cellStyle name="Normal 6 2 3 2 2 3 2 7" xfId="17738" xr:uid="{00000000-0005-0000-0000-0000B0700000}"/>
    <cellStyle name="Normal 6 2 3 2 2 3 3" xfId="3431" xr:uid="{00000000-0005-0000-0000-0000B1700000}"/>
    <cellStyle name="Normal 6 2 3 2 2 3 3 2" xfId="13505" xr:uid="{00000000-0005-0000-0000-0000B2700000}"/>
    <cellStyle name="Normal 6 2 3 2 2 3 3 2 2" xfId="43836" xr:uid="{00000000-0005-0000-0000-0000B3700000}"/>
    <cellStyle name="Normal 6 2 3 2 2 3 3 2 3" xfId="28603" xr:uid="{00000000-0005-0000-0000-0000B4700000}"/>
    <cellStyle name="Normal 6 2 3 2 2 3 3 3" xfId="8485" xr:uid="{00000000-0005-0000-0000-0000B5700000}"/>
    <cellStyle name="Normal 6 2 3 2 2 3 3 3 2" xfId="38819" xr:uid="{00000000-0005-0000-0000-0000B6700000}"/>
    <cellStyle name="Normal 6 2 3 2 2 3 3 3 3" xfId="23586" xr:uid="{00000000-0005-0000-0000-0000B7700000}"/>
    <cellStyle name="Normal 6 2 3 2 2 3 3 4" xfId="33806" xr:uid="{00000000-0005-0000-0000-0000B8700000}"/>
    <cellStyle name="Normal 6 2 3 2 2 3 3 5" xfId="18573" xr:uid="{00000000-0005-0000-0000-0000B9700000}"/>
    <cellStyle name="Normal 6 2 3 2 2 3 4" xfId="5124" xr:uid="{00000000-0005-0000-0000-0000BA700000}"/>
    <cellStyle name="Normal 6 2 3 2 2 3 4 2" xfId="15176" xr:uid="{00000000-0005-0000-0000-0000BB700000}"/>
    <cellStyle name="Normal 6 2 3 2 2 3 4 2 2" xfId="45507" xr:uid="{00000000-0005-0000-0000-0000BC700000}"/>
    <cellStyle name="Normal 6 2 3 2 2 3 4 2 3" xfId="30274" xr:uid="{00000000-0005-0000-0000-0000BD700000}"/>
    <cellStyle name="Normal 6 2 3 2 2 3 4 3" xfId="10156" xr:uid="{00000000-0005-0000-0000-0000BE700000}"/>
    <cellStyle name="Normal 6 2 3 2 2 3 4 3 2" xfId="40490" xr:uid="{00000000-0005-0000-0000-0000BF700000}"/>
    <cellStyle name="Normal 6 2 3 2 2 3 4 3 3" xfId="25257" xr:uid="{00000000-0005-0000-0000-0000C0700000}"/>
    <cellStyle name="Normal 6 2 3 2 2 3 4 4" xfId="35477" xr:uid="{00000000-0005-0000-0000-0000C1700000}"/>
    <cellStyle name="Normal 6 2 3 2 2 3 4 5" xfId="20244" xr:uid="{00000000-0005-0000-0000-0000C2700000}"/>
    <cellStyle name="Normal 6 2 3 2 2 3 5" xfId="11834" xr:uid="{00000000-0005-0000-0000-0000C3700000}"/>
    <cellStyle name="Normal 6 2 3 2 2 3 5 2" xfId="42165" xr:uid="{00000000-0005-0000-0000-0000C4700000}"/>
    <cellStyle name="Normal 6 2 3 2 2 3 5 3" xfId="26932" xr:uid="{00000000-0005-0000-0000-0000C5700000}"/>
    <cellStyle name="Normal 6 2 3 2 2 3 6" xfId="6813" xr:uid="{00000000-0005-0000-0000-0000C6700000}"/>
    <cellStyle name="Normal 6 2 3 2 2 3 6 2" xfId="37148" xr:uid="{00000000-0005-0000-0000-0000C7700000}"/>
    <cellStyle name="Normal 6 2 3 2 2 3 6 3" xfId="21915" xr:uid="{00000000-0005-0000-0000-0000C8700000}"/>
    <cellStyle name="Normal 6 2 3 2 2 3 7" xfId="32136" xr:uid="{00000000-0005-0000-0000-0000C9700000}"/>
    <cellStyle name="Normal 6 2 3 2 2 3 8" xfId="16902" xr:uid="{00000000-0005-0000-0000-0000CA700000}"/>
    <cellStyle name="Normal 6 2 3 2 2 4" xfId="2160" xr:uid="{00000000-0005-0000-0000-0000CB700000}"/>
    <cellStyle name="Normal 6 2 3 2 2 4 2" xfId="3850" xr:uid="{00000000-0005-0000-0000-0000CC700000}"/>
    <cellStyle name="Normal 6 2 3 2 2 4 2 2" xfId="13923" xr:uid="{00000000-0005-0000-0000-0000CD700000}"/>
    <cellStyle name="Normal 6 2 3 2 2 4 2 2 2" xfId="44254" xr:uid="{00000000-0005-0000-0000-0000CE700000}"/>
    <cellStyle name="Normal 6 2 3 2 2 4 2 2 3" xfId="29021" xr:uid="{00000000-0005-0000-0000-0000CF700000}"/>
    <cellStyle name="Normal 6 2 3 2 2 4 2 3" xfId="8903" xr:uid="{00000000-0005-0000-0000-0000D0700000}"/>
    <cellStyle name="Normal 6 2 3 2 2 4 2 3 2" xfId="39237" xr:uid="{00000000-0005-0000-0000-0000D1700000}"/>
    <cellStyle name="Normal 6 2 3 2 2 4 2 3 3" xfId="24004" xr:uid="{00000000-0005-0000-0000-0000D2700000}"/>
    <cellStyle name="Normal 6 2 3 2 2 4 2 4" xfId="34224" xr:uid="{00000000-0005-0000-0000-0000D3700000}"/>
    <cellStyle name="Normal 6 2 3 2 2 4 2 5" xfId="18991" xr:uid="{00000000-0005-0000-0000-0000D4700000}"/>
    <cellStyle name="Normal 6 2 3 2 2 4 3" xfId="5542" xr:uid="{00000000-0005-0000-0000-0000D5700000}"/>
    <cellStyle name="Normal 6 2 3 2 2 4 3 2" xfId="15594" xr:uid="{00000000-0005-0000-0000-0000D6700000}"/>
    <cellStyle name="Normal 6 2 3 2 2 4 3 2 2" xfId="45925" xr:uid="{00000000-0005-0000-0000-0000D7700000}"/>
    <cellStyle name="Normal 6 2 3 2 2 4 3 2 3" xfId="30692" xr:uid="{00000000-0005-0000-0000-0000D8700000}"/>
    <cellStyle name="Normal 6 2 3 2 2 4 3 3" xfId="10574" xr:uid="{00000000-0005-0000-0000-0000D9700000}"/>
    <cellStyle name="Normal 6 2 3 2 2 4 3 3 2" xfId="40908" xr:uid="{00000000-0005-0000-0000-0000DA700000}"/>
    <cellStyle name="Normal 6 2 3 2 2 4 3 3 3" xfId="25675" xr:uid="{00000000-0005-0000-0000-0000DB700000}"/>
    <cellStyle name="Normal 6 2 3 2 2 4 3 4" xfId="35895" xr:uid="{00000000-0005-0000-0000-0000DC700000}"/>
    <cellStyle name="Normal 6 2 3 2 2 4 3 5" xfId="20662" xr:uid="{00000000-0005-0000-0000-0000DD700000}"/>
    <cellStyle name="Normal 6 2 3 2 2 4 4" xfId="12252" xr:uid="{00000000-0005-0000-0000-0000DE700000}"/>
    <cellStyle name="Normal 6 2 3 2 2 4 4 2" xfId="42583" xr:uid="{00000000-0005-0000-0000-0000DF700000}"/>
    <cellStyle name="Normal 6 2 3 2 2 4 4 3" xfId="27350" xr:uid="{00000000-0005-0000-0000-0000E0700000}"/>
    <cellStyle name="Normal 6 2 3 2 2 4 5" xfId="7231" xr:uid="{00000000-0005-0000-0000-0000E1700000}"/>
    <cellStyle name="Normal 6 2 3 2 2 4 5 2" xfId="37566" xr:uid="{00000000-0005-0000-0000-0000E2700000}"/>
    <cellStyle name="Normal 6 2 3 2 2 4 5 3" xfId="22333" xr:uid="{00000000-0005-0000-0000-0000E3700000}"/>
    <cellStyle name="Normal 6 2 3 2 2 4 6" xfId="32554" xr:uid="{00000000-0005-0000-0000-0000E4700000}"/>
    <cellStyle name="Normal 6 2 3 2 2 4 7" xfId="17320" xr:uid="{00000000-0005-0000-0000-0000E5700000}"/>
    <cellStyle name="Normal 6 2 3 2 2 5" xfId="3013" xr:uid="{00000000-0005-0000-0000-0000E6700000}"/>
    <cellStyle name="Normal 6 2 3 2 2 5 2" xfId="13087" xr:uid="{00000000-0005-0000-0000-0000E7700000}"/>
    <cellStyle name="Normal 6 2 3 2 2 5 2 2" xfId="43418" xr:uid="{00000000-0005-0000-0000-0000E8700000}"/>
    <cellStyle name="Normal 6 2 3 2 2 5 2 3" xfId="28185" xr:uid="{00000000-0005-0000-0000-0000E9700000}"/>
    <cellStyle name="Normal 6 2 3 2 2 5 3" xfId="8067" xr:uid="{00000000-0005-0000-0000-0000EA700000}"/>
    <cellStyle name="Normal 6 2 3 2 2 5 3 2" xfId="38401" xr:uid="{00000000-0005-0000-0000-0000EB700000}"/>
    <cellStyle name="Normal 6 2 3 2 2 5 3 3" xfId="23168" xr:uid="{00000000-0005-0000-0000-0000EC700000}"/>
    <cellStyle name="Normal 6 2 3 2 2 5 4" xfId="33388" xr:uid="{00000000-0005-0000-0000-0000ED700000}"/>
    <cellStyle name="Normal 6 2 3 2 2 5 5" xfId="18155" xr:uid="{00000000-0005-0000-0000-0000EE700000}"/>
    <cellStyle name="Normal 6 2 3 2 2 6" xfId="4706" xr:uid="{00000000-0005-0000-0000-0000EF700000}"/>
    <cellStyle name="Normal 6 2 3 2 2 6 2" xfId="14758" xr:uid="{00000000-0005-0000-0000-0000F0700000}"/>
    <cellStyle name="Normal 6 2 3 2 2 6 2 2" xfId="45089" xr:uid="{00000000-0005-0000-0000-0000F1700000}"/>
    <cellStyle name="Normal 6 2 3 2 2 6 2 3" xfId="29856" xr:uid="{00000000-0005-0000-0000-0000F2700000}"/>
    <cellStyle name="Normal 6 2 3 2 2 6 3" xfId="9738" xr:uid="{00000000-0005-0000-0000-0000F3700000}"/>
    <cellStyle name="Normal 6 2 3 2 2 6 3 2" xfId="40072" xr:uid="{00000000-0005-0000-0000-0000F4700000}"/>
    <cellStyle name="Normal 6 2 3 2 2 6 3 3" xfId="24839" xr:uid="{00000000-0005-0000-0000-0000F5700000}"/>
    <cellStyle name="Normal 6 2 3 2 2 6 4" xfId="35059" xr:uid="{00000000-0005-0000-0000-0000F6700000}"/>
    <cellStyle name="Normal 6 2 3 2 2 6 5" xfId="19826" xr:uid="{00000000-0005-0000-0000-0000F7700000}"/>
    <cellStyle name="Normal 6 2 3 2 2 7" xfId="11416" xr:uid="{00000000-0005-0000-0000-0000F8700000}"/>
    <cellStyle name="Normal 6 2 3 2 2 7 2" xfId="41747" xr:uid="{00000000-0005-0000-0000-0000F9700000}"/>
    <cellStyle name="Normal 6 2 3 2 2 7 3" xfId="26514" xr:uid="{00000000-0005-0000-0000-0000FA700000}"/>
    <cellStyle name="Normal 6 2 3 2 2 8" xfId="6395" xr:uid="{00000000-0005-0000-0000-0000FB700000}"/>
    <cellStyle name="Normal 6 2 3 2 2 8 2" xfId="36730" xr:uid="{00000000-0005-0000-0000-0000FC700000}"/>
    <cellStyle name="Normal 6 2 3 2 2 8 3" xfId="21497" xr:uid="{00000000-0005-0000-0000-0000FD700000}"/>
    <cellStyle name="Normal 6 2 3 2 2 9" xfId="31718" xr:uid="{00000000-0005-0000-0000-0000FE700000}"/>
    <cellStyle name="Normal 6 2 3 2 3" xfId="1422" xr:uid="{00000000-0005-0000-0000-0000FF700000}"/>
    <cellStyle name="Normal 6 2 3 2 3 2" xfId="1843" xr:uid="{00000000-0005-0000-0000-000000710000}"/>
    <cellStyle name="Normal 6 2 3 2 3 2 2" xfId="2682" xr:uid="{00000000-0005-0000-0000-000001710000}"/>
    <cellStyle name="Normal 6 2 3 2 3 2 2 2" xfId="4372" xr:uid="{00000000-0005-0000-0000-000002710000}"/>
    <cellStyle name="Normal 6 2 3 2 3 2 2 2 2" xfId="14445" xr:uid="{00000000-0005-0000-0000-000003710000}"/>
    <cellStyle name="Normal 6 2 3 2 3 2 2 2 2 2" xfId="44776" xr:uid="{00000000-0005-0000-0000-000004710000}"/>
    <cellStyle name="Normal 6 2 3 2 3 2 2 2 2 3" xfId="29543" xr:uid="{00000000-0005-0000-0000-000005710000}"/>
    <cellStyle name="Normal 6 2 3 2 3 2 2 2 3" xfId="9425" xr:uid="{00000000-0005-0000-0000-000006710000}"/>
    <cellStyle name="Normal 6 2 3 2 3 2 2 2 3 2" xfId="39759" xr:uid="{00000000-0005-0000-0000-000007710000}"/>
    <cellStyle name="Normal 6 2 3 2 3 2 2 2 3 3" xfId="24526" xr:uid="{00000000-0005-0000-0000-000008710000}"/>
    <cellStyle name="Normal 6 2 3 2 3 2 2 2 4" xfId="34746" xr:uid="{00000000-0005-0000-0000-000009710000}"/>
    <cellStyle name="Normal 6 2 3 2 3 2 2 2 5" xfId="19513" xr:uid="{00000000-0005-0000-0000-00000A710000}"/>
    <cellStyle name="Normal 6 2 3 2 3 2 2 3" xfId="6064" xr:uid="{00000000-0005-0000-0000-00000B710000}"/>
    <cellStyle name="Normal 6 2 3 2 3 2 2 3 2" xfId="16116" xr:uid="{00000000-0005-0000-0000-00000C710000}"/>
    <cellStyle name="Normal 6 2 3 2 3 2 2 3 2 2" xfId="46447" xr:uid="{00000000-0005-0000-0000-00000D710000}"/>
    <cellStyle name="Normal 6 2 3 2 3 2 2 3 2 3" xfId="31214" xr:uid="{00000000-0005-0000-0000-00000E710000}"/>
    <cellStyle name="Normal 6 2 3 2 3 2 2 3 3" xfId="11096" xr:uid="{00000000-0005-0000-0000-00000F710000}"/>
    <cellStyle name="Normal 6 2 3 2 3 2 2 3 3 2" xfId="41430" xr:uid="{00000000-0005-0000-0000-000010710000}"/>
    <cellStyle name="Normal 6 2 3 2 3 2 2 3 3 3" xfId="26197" xr:uid="{00000000-0005-0000-0000-000011710000}"/>
    <cellStyle name="Normal 6 2 3 2 3 2 2 3 4" xfId="36417" xr:uid="{00000000-0005-0000-0000-000012710000}"/>
    <cellStyle name="Normal 6 2 3 2 3 2 2 3 5" xfId="21184" xr:uid="{00000000-0005-0000-0000-000013710000}"/>
    <cellStyle name="Normal 6 2 3 2 3 2 2 4" xfId="12774" xr:uid="{00000000-0005-0000-0000-000014710000}"/>
    <cellStyle name="Normal 6 2 3 2 3 2 2 4 2" xfId="43105" xr:uid="{00000000-0005-0000-0000-000015710000}"/>
    <cellStyle name="Normal 6 2 3 2 3 2 2 4 3" xfId="27872" xr:uid="{00000000-0005-0000-0000-000016710000}"/>
    <cellStyle name="Normal 6 2 3 2 3 2 2 5" xfId="7753" xr:uid="{00000000-0005-0000-0000-000017710000}"/>
    <cellStyle name="Normal 6 2 3 2 3 2 2 5 2" xfId="38088" xr:uid="{00000000-0005-0000-0000-000018710000}"/>
    <cellStyle name="Normal 6 2 3 2 3 2 2 5 3" xfId="22855" xr:uid="{00000000-0005-0000-0000-000019710000}"/>
    <cellStyle name="Normal 6 2 3 2 3 2 2 6" xfId="33076" xr:uid="{00000000-0005-0000-0000-00001A710000}"/>
    <cellStyle name="Normal 6 2 3 2 3 2 2 7" xfId="17842" xr:uid="{00000000-0005-0000-0000-00001B710000}"/>
    <cellStyle name="Normal 6 2 3 2 3 2 3" xfId="3535" xr:uid="{00000000-0005-0000-0000-00001C710000}"/>
    <cellStyle name="Normal 6 2 3 2 3 2 3 2" xfId="13609" xr:uid="{00000000-0005-0000-0000-00001D710000}"/>
    <cellStyle name="Normal 6 2 3 2 3 2 3 2 2" xfId="43940" xr:uid="{00000000-0005-0000-0000-00001E710000}"/>
    <cellStyle name="Normal 6 2 3 2 3 2 3 2 3" xfId="28707" xr:uid="{00000000-0005-0000-0000-00001F710000}"/>
    <cellStyle name="Normal 6 2 3 2 3 2 3 3" xfId="8589" xr:uid="{00000000-0005-0000-0000-000020710000}"/>
    <cellStyle name="Normal 6 2 3 2 3 2 3 3 2" xfId="38923" xr:uid="{00000000-0005-0000-0000-000021710000}"/>
    <cellStyle name="Normal 6 2 3 2 3 2 3 3 3" xfId="23690" xr:uid="{00000000-0005-0000-0000-000022710000}"/>
    <cellStyle name="Normal 6 2 3 2 3 2 3 4" xfId="33910" xr:uid="{00000000-0005-0000-0000-000023710000}"/>
    <cellStyle name="Normal 6 2 3 2 3 2 3 5" xfId="18677" xr:uid="{00000000-0005-0000-0000-000024710000}"/>
    <cellStyle name="Normal 6 2 3 2 3 2 4" xfId="5228" xr:uid="{00000000-0005-0000-0000-000025710000}"/>
    <cellStyle name="Normal 6 2 3 2 3 2 4 2" xfId="15280" xr:uid="{00000000-0005-0000-0000-000026710000}"/>
    <cellStyle name="Normal 6 2 3 2 3 2 4 2 2" xfId="45611" xr:uid="{00000000-0005-0000-0000-000027710000}"/>
    <cellStyle name="Normal 6 2 3 2 3 2 4 2 3" xfId="30378" xr:uid="{00000000-0005-0000-0000-000028710000}"/>
    <cellStyle name="Normal 6 2 3 2 3 2 4 3" xfId="10260" xr:uid="{00000000-0005-0000-0000-000029710000}"/>
    <cellStyle name="Normal 6 2 3 2 3 2 4 3 2" xfId="40594" xr:uid="{00000000-0005-0000-0000-00002A710000}"/>
    <cellStyle name="Normal 6 2 3 2 3 2 4 3 3" xfId="25361" xr:uid="{00000000-0005-0000-0000-00002B710000}"/>
    <cellStyle name="Normal 6 2 3 2 3 2 4 4" xfId="35581" xr:uid="{00000000-0005-0000-0000-00002C710000}"/>
    <cellStyle name="Normal 6 2 3 2 3 2 4 5" xfId="20348" xr:uid="{00000000-0005-0000-0000-00002D710000}"/>
    <cellStyle name="Normal 6 2 3 2 3 2 5" xfId="11938" xr:uid="{00000000-0005-0000-0000-00002E710000}"/>
    <cellStyle name="Normal 6 2 3 2 3 2 5 2" xfId="42269" xr:uid="{00000000-0005-0000-0000-00002F710000}"/>
    <cellStyle name="Normal 6 2 3 2 3 2 5 3" xfId="27036" xr:uid="{00000000-0005-0000-0000-000030710000}"/>
    <cellStyle name="Normal 6 2 3 2 3 2 6" xfId="6917" xr:uid="{00000000-0005-0000-0000-000031710000}"/>
    <cellStyle name="Normal 6 2 3 2 3 2 6 2" xfId="37252" xr:uid="{00000000-0005-0000-0000-000032710000}"/>
    <cellStyle name="Normal 6 2 3 2 3 2 6 3" xfId="22019" xr:uid="{00000000-0005-0000-0000-000033710000}"/>
    <cellStyle name="Normal 6 2 3 2 3 2 7" xfId="32240" xr:uid="{00000000-0005-0000-0000-000034710000}"/>
    <cellStyle name="Normal 6 2 3 2 3 2 8" xfId="17006" xr:uid="{00000000-0005-0000-0000-000035710000}"/>
    <cellStyle name="Normal 6 2 3 2 3 3" xfId="2264" xr:uid="{00000000-0005-0000-0000-000036710000}"/>
    <cellStyle name="Normal 6 2 3 2 3 3 2" xfId="3954" xr:uid="{00000000-0005-0000-0000-000037710000}"/>
    <cellStyle name="Normal 6 2 3 2 3 3 2 2" xfId="14027" xr:uid="{00000000-0005-0000-0000-000038710000}"/>
    <cellStyle name="Normal 6 2 3 2 3 3 2 2 2" xfId="44358" xr:uid="{00000000-0005-0000-0000-000039710000}"/>
    <cellStyle name="Normal 6 2 3 2 3 3 2 2 3" xfId="29125" xr:uid="{00000000-0005-0000-0000-00003A710000}"/>
    <cellStyle name="Normal 6 2 3 2 3 3 2 3" xfId="9007" xr:uid="{00000000-0005-0000-0000-00003B710000}"/>
    <cellStyle name="Normal 6 2 3 2 3 3 2 3 2" xfId="39341" xr:uid="{00000000-0005-0000-0000-00003C710000}"/>
    <cellStyle name="Normal 6 2 3 2 3 3 2 3 3" xfId="24108" xr:uid="{00000000-0005-0000-0000-00003D710000}"/>
    <cellStyle name="Normal 6 2 3 2 3 3 2 4" xfId="34328" xr:uid="{00000000-0005-0000-0000-00003E710000}"/>
    <cellStyle name="Normal 6 2 3 2 3 3 2 5" xfId="19095" xr:uid="{00000000-0005-0000-0000-00003F710000}"/>
    <cellStyle name="Normal 6 2 3 2 3 3 3" xfId="5646" xr:uid="{00000000-0005-0000-0000-000040710000}"/>
    <cellStyle name="Normal 6 2 3 2 3 3 3 2" xfId="15698" xr:uid="{00000000-0005-0000-0000-000041710000}"/>
    <cellStyle name="Normal 6 2 3 2 3 3 3 2 2" xfId="46029" xr:uid="{00000000-0005-0000-0000-000042710000}"/>
    <cellStyle name="Normal 6 2 3 2 3 3 3 2 3" xfId="30796" xr:uid="{00000000-0005-0000-0000-000043710000}"/>
    <cellStyle name="Normal 6 2 3 2 3 3 3 3" xfId="10678" xr:uid="{00000000-0005-0000-0000-000044710000}"/>
    <cellStyle name="Normal 6 2 3 2 3 3 3 3 2" xfId="41012" xr:uid="{00000000-0005-0000-0000-000045710000}"/>
    <cellStyle name="Normal 6 2 3 2 3 3 3 3 3" xfId="25779" xr:uid="{00000000-0005-0000-0000-000046710000}"/>
    <cellStyle name="Normal 6 2 3 2 3 3 3 4" xfId="35999" xr:uid="{00000000-0005-0000-0000-000047710000}"/>
    <cellStyle name="Normal 6 2 3 2 3 3 3 5" xfId="20766" xr:uid="{00000000-0005-0000-0000-000048710000}"/>
    <cellStyle name="Normal 6 2 3 2 3 3 4" xfId="12356" xr:uid="{00000000-0005-0000-0000-000049710000}"/>
    <cellStyle name="Normal 6 2 3 2 3 3 4 2" xfId="42687" xr:uid="{00000000-0005-0000-0000-00004A710000}"/>
    <cellStyle name="Normal 6 2 3 2 3 3 4 3" xfId="27454" xr:uid="{00000000-0005-0000-0000-00004B710000}"/>
    <cellStyle name="Normal 6 2 3 2 3 3 5" xfId="7335" xr:uid="{00000000-0005-0000-0000-00004C710000}"/>
    <cellStyle name="Normal 6 2 3 2 3 3 5 2" xfId="37670" xr:uid="{00000000-0005-0000-0000-00004D710000}"/>
    <cellStyle name="Normal 6 2 3 2 3 3 5 3" xfId="22437" xr:uid="{00000000-0005-0000-0000-00004E710000}"/>
    <cellStyle name="Normal 6 2 3 2 3 3 6" xfId="32658" xr:uid="{00000000-0005-0000-0000-00004F710000}"/>
    <cellStyle name="Normal 6 2 3 2 3 3 7" xfId="17424" xr:uid="{00000000-0005-0000-0000-000050710000}"/>
    <cellStyle name="Normal 6 2 3 2 3 4" xfId="3117" xr:uid="{00000000-0005-0000-0000-000051710000}"/>
    <cellStyle name="Normal 6 2 3 2 3 4 2" xfId="13191" xr:uid="{00000000-0005-0000-0000-000052710000}"/>
    <cellStyle name="Normal 6 2 3 2 3 4 2 2" xfId="43522" xr:uid="{00000000-0005-0000-0000-000053710000}"/>
    <cellStyle name="Normal 6 2 3 2 3 4 2 3" xfId="28289" xr:uid="{00000000-0005-0000-0000-000054710000}"/>
    <cellStyle name="Normal 6 2 3 2 3 4 3" xfId="8171" xr:uid="{00000000-0005-0000-0000-000055710000}"/>
    <cellStyle name="Normal 6 2 3 2 3 4 3 2" xfId="38505" xr:uid="{00000000-0005-0000-0000-000056710000}"/>
    <cellStyle name="Normal 6 2 3 2 3 4 3 3" xfId="23272" xr:uid="{00000000-0005-0000-0000-000057710000}"/>
    <cellStyle name="Normal 6 2 3 2 3 4 4" xfId="33492" xr:uid="{00000000-0005-0000-0000-000058710000}"/>
    <cellStyle name="Normal 6 2 3 2 3 4 5" xfId="18259" xr:uid="{00000000-0005-0000-0000-000059710000}"/>
    <cellStyle name="Normal 6 2 3 2 3 5" xfId="4810" xr:uid="{00000000-0005-0000-0000-00005A710000}"/>
    <cellStyle name="Normal 6 2 3 2 3 5 2" xfId="14862" xr:uid="{00000000-0005-0000-0000-00005B710000}"/>
    <cellStyle name="Normal 6 2 3 2 3 5 2 2" xfId="45193" xr:uid="{00000000-0005-0000-0000-00005C710000}"/>
    <cellStyle name="Normal 6 2 3 2 3 5 2 3" xfId="29960" xr:uid="{00000000-0005-0000-0000-00005D710000}"/>
    <cellStyle name="Normal 6 2 3 2 3 5 3" xfId="9842" xr:uid="{00000000-0005-0000-0000-00005E710000}"/>
    <cellStyle name="Normal 6 2 3 2 3 5 3 2" xfId="40176" xr:uid="{00000000-0005-0000-0000-00005F710000}"/>
    <cellStyle name="Normal 6 2 3 2 3 5 3 3" xfId="24943" xr:uid="{00000000-0005-0000-0000-000060710000}"/>
    <cellStyle name="Normal 6 2 3 2 3 5 4" xfId="35163" xr:uid="{00000000-0005-0000-0000-000061710000}"/>
    <cellStyle name="Normal 6 2 3 2 3 5 5" xfId="19930" xr:uid="{00000000-0005-0000-0000-000062710000}"/>
    <cellStyle name="Normal 6 2 3 2 3 6" xfId="11520" xr:uid="{00000000-0005-0000-0000-000063710000}"/>
    <cellStyle name="Normal 6 2 3 2 3 6 2" xfId="41851" xr:uid="{00000000-0005-0000-0000-000064710000}"/>
    <cellStyle name="Normal 6 2 3 2 3 6 3" xfId="26618" xr:uid="{00000000-0005-0000-0000-000065710000}"/>
    <cellStyle name="Normal 6 2 3 2 3 7" xfId="6499" xr:uid="{00000000-0005-0000-0000-000066710000}"/>
    <cellStyle name="Normal 6 2 3 2 3 7 2" xfId="36834" xr:uid="{00000000-0005-0000-0000-000067710000}"/>
    <cellStyle name="Normal 6 2 3 2 3 7 3" xfId="21601" xr:uid="{00000000-0005-0000-0000-000068710000}"/>
    <cellStyle name="Normal 6 2 3 2 3 8" xfId="31822" xr:uid="{00000000-0005-0000-0000-000069710000}"/>
    <cellStyle name="Normal 6 2 3 2 3 9" xfId="16588" xr:uid="{00000000-0005-0000-0000-00006A710000}"/>
    <cellStyle name="Normal 6 2 3 2 4" xfId="1635" xr:uid="{00000000-0005-0000-0000-00006B710000}"/>
    <cellStyle name="Normal 6 2 3 2 4 2" xfId="2474" xr:uid="{00000000-0005-0000-0000-00006C710000}"/>
    <cellStyle name="Normal 6 2 3 2 4 2 2" xfId="4164" xr:uid="{00000000-0005-0000-0000-00006D710000}"/>
    <cellStyle name="Normal 6 2 3 2 4 2 2 2" xfId="14237" xr:uid="{00000000-0005-0000-0000-00006E710000}"/>
    <cellStyle name="Normal 6 2 3 2 4 2 2 2 2" xfId="44568" xr:uid="{00000000-0005-0000-0000-00006F710000}"/>
    <cellStyle name="Normal 6 2 3 2 4 2 2 2 3" xfId="29335" xr:uid="{00000000-0005-0000-0000-000070710000}"/>
    <cellStyle name="Normal 6 2 3 2 4 2 2 3" xfId="9217" xr:uid="{00000000-0005-0000-0000-000071710000}"/>
    <cellStyle name="Normal 6 2 3 2 4 2 2 3 2" xfId="39551" xr:uid="{00000000-0005-0000-0000-000072710000}"/>
    <cellStyle name="Normal 6 2 3 2 4 2 2 3 3" xfId="24318" xr:uid="{00000000-0005-0000-0000-000073710000}"/>
    <cellStyle name="Normal 6 2 3 2 4 2 2 4" xfId="34538" xr:uid="{00000000-0005-0000-0000-000074710000}"/>
    <cellStyle name="Normal 6 2 3 2 4 2 2 5" xfId="19305" xr:uid="{00000000-0005-0000-0000-000075710000}"/>
    <cellStyle name="Normal 6 2 3 2 4 2 3" xfId="5856" xr:uid="{00000000-0005-0000-0000-000076710000}"/>
    <cellStyle name="Normal 6 2 3 2 4 2 3 2" xfId="15908" xr:uid="{00000000-0005-0000-0000-000077710000}"/>
    <cellStyle name="Normal 6 2 3 2 4 2 3 2 2" xfId="46239" xr:uid="{00000000-0005-0000-0000-000078710000}"/>
    <cellStyle name="Normal 6 2 3 2 4 2 3 2 3" xfId="31006" xr:uid="{00000000-0005-0000-0000-000079710000}"/>
    <cellStyle name="Normal 6 2 3 2 4 2 3 3" xfId="10888" xr:uid="{00000000-0005-0000-0000-00007A710000}"/>
    <cellStyle name="Normal 6 2 3 2 4 2 3 3 2" xfId="41222" xr:uid="{00000000-0005-0000-0000-00007B710000}"/>
    <cellStyle name="Normal 6 2 3 2 4 2 3 3 3" xfId="25989" xr:uid="{00000000-0005-0000-0000-00007C710000}"/>
    <cellStyle name="Normal 6 2 3 2 4 2 3 4" xfId="36209" xr:uid="{00000000-0005-0000-0000-00007D710000}"/>
    <cellStyle name="Normal 6 2 3 2 4 2 3 5" xfId="20976" xr:uid="{00000000-0005-0000-0000-00007E710000}"/>
    <cellStyle name="Normal 6 2 3 2 4 2 4" xfId="12566" xr:uid="{00000000-0005-0000-0000-00007F710000}"/>
    <cellStyle name="Normal 6 2 3 2 4 2 4 2" xfId="42897" xr:uid="{00000000-0005-0000-0000-000080710000}"/>
    <cellStyle name="Normal 6 2 3 2 4 2 4 3" xfId="27664" xr:uid="{00000000-0005-0000-0000-000081710000}"/>
    <cellStyle name="Normal 6 2 3 2 4 2 5" xfId="7545" xr:uid="{00000000-0005-0000-0000-000082710000}"/>
    <cellStyle name="Normal 6 2 3 2 4 2 5 2" xfId="37880" xr:uid="{00000000-0005-0000-0000-000083710000}"/>
    <cellStyle name="Normal 6 2 3 2 4 2 5 3" xfId="22647" xr:uid="{00000000-0005-0000-0000-000084710000}"/>
    <cellStyle name="Normal 6 2 3 2 4 2 6" xfId="32868" xr:uid="{00000000-0005-0000-0000-000085710000}"/>
    <cellStyle name="Normal 6 2 3 2 4 2 7" xfId="17634" xr:uid="{00000000-0005-0000-0000-000086710000}"/>
    <cellStyle name="Normal 6 2 3 2 4 3" xfId="3327" xr:uid="{00000000-0005-0000-0000-000087710000}"/>
    <cellStyle name="Normal 6 2 3 2 4 3 2" xfId="13401" xr:uid="{00000000-0005-0000-0000-000088710000}"/>
    <cellStyle name="Normal 6 2 3 2 4 3 2 2" xfId="43732" xr:uid="{00000000-0005-0000-0000-000089710000}"/>
    <cellStyle name="Normal 6 2 3 2 4 3 2 3" xfId="28499" xr:uid="{00000000-0005-0000-0000-00008A710000}"/>
    <cellStyle name="Normal 6 2 3 2 4 3 3" xfId="8381" xr:uid="{00000000-0005-0000-0000-00008B710000}"/>
    <cellStyle name="Normal 6 2 3 2 4 3 3 2" xfId="38715" xr:uid="{00000000-0005-0000-0000-00008C710000}"/>
    <cellStyle name="Normal 6 2 3 2 4 3 3 3" xfId="23482" xr:uid="{00000000-0005-0000-0000-00008D710000}"/>
    <cellStyle name="Normal 6 2 3 2 4 3 4" xfId="33702" xr:uid="{00000000-0005-0000-0000-00008E710000}"/>
    <cellStyle name="Normal 6 2 3 2 4 3 5" xfId="18469" xr:uid="{00000000-0005-0000-0000-00008F710000}"/>
    <cellStyle name="Normal 6 2 3 2 4 4" xfId="5020" xr:uid="{00000000-0005-0000-0000-000090710000}"/>
    <cellStyle name="Normal 6 2 3 2 4 4 2" xfId="15072" xr:uid="{00000000-0005-0000-0000-000091710000}"/>
    <cellStyle name="Normal 6 2 3 2 4 4 2 2" xfId="45403" xr:uid="{00000000-0005-0000-0000-000092710000}"/>
    <cellStyle name="Normal 6 2 3 2 4 4 2 3" xfId="30170" xr:uid="{00000000-0005-0000-0000-000093710000}"/>
    <cellStyle name="Normal 6 2 3 2 4 4 3" xfId="10052" xr:uid="{00000000-0005-0000-0000-000094710000}"/>
    <cellStyle name="Normal 6 2 3 2 4 4 3 2" xfId="40386" xr:uid="{00000000-0005-0000-0000-000095710000}"/>
    <cellStyle name="Normal 6 2 3 2 4 4 3 3" xfId="25153" xr:uid="{00000000-0005-0000-0000-000096710000}"/>
    <cellStyle name="Normal 6 2 3 2 4 4 4" xfId="35373" xr:uid="{00000000-0005-0000-0000-000097710000}"/>
    <cellStyle name="Normal 6 2 3 2 4 4 5" xfId="20140" xr:uid="{00000000-0005-0000-0000-000098710000}"/>
    <cellStyle name="Normal 6 2 3 2 4 5" xfId="11730" xr:uid="{00000000-0005-0000-0000-000099710000}"/>
    <cellStyle name="Normal 6 2 3 2 4 5 2" xfId="42061" xr:uid="{00000000-0005-0000-0000-00009A710000}"/>
    <cellStyle name="Normal 6 2 3 2 4 5 3" xfId="26828" xr:uid="{00000000-0005-0000-0000-00009B710000}"/>
    <cellStyle name="Normal 6 2 3 2 4 6" xfId="6709" xr:uid="{00000000-0005-0000-0000-00009C710000}"/>
    <cellStyle name="Normal 6 2 3 2 4 6 2" xfId="37044" xr:uid="{00000000-0005-0000-0000-00009D710000}"/>
    <cellStyle name="Normal 6 2 3 2 4 6 3" xfId="21811" xr:uid="{00000000-0005-0000-0000-00009E710000}"/>
    <cellStyle name="Normal 6 2 3 2 4 7" xfId="32032" xr:uid="{00000000-0005-0000-0000-00009F710000}"/>
    <cellStyle name="Normal 6 2 3 2 4 8" xfId="16798" xr:uid="{00000000-0005-0000-0000-0000A0710000}"/>
    <cellStyle name="Normal 6 2 3 2 5" xfId="2056" xr:uid="{00000000-0005-0000-0000-0000A1710000}"/>
    <cellStyle name="Normal 6 2 3 2 5 2" xfId="3746" xr:uid="{00000000-0005-0000-0000-0000A2710000}"/>
    <cellStyle name="Normal 6 2 3 2 5 2 2" xfId="13819" xr:uid="{00000000-0005-0000-0000-0000A3710000}"/>
    <cellStyle name="Normal 6 2 3 2 5 2 2 2" xfId="44150" xr:uid="{00000000-0005-0000-0000-0000A4710000}"/>
    <cellStyle name="Normal 6 2 3 2 5 2 2 3" xfId="28917" xr:uid="{00000000-0005-0000-0000-0000A5710000}"/>
    <cellStyle name="Normal 6 2 3 2 5 2 3" xfId="8799" xr:uid="{00000000-0005-0000-0000-0000A6710000}"/>
    <cellStyle name="Normal 6 2 3 2 5 2 3 2" xfId="39133" xr:uid="{00000000-0005-0000-0000-0000A7710000}"/>
    <cellStyle name="Normal 6 2 3 2 5 2 3 3" xfId="23900" xr:uid="{00000000-0005-0000-0000-0000A8710000}"/>
    <cellStyle name="Normal 6 2 3 2 5 2 4" xfId="34120" xr:uid="{00000000-0005-0000-0000-0000A9710000}"/>
    <cellStyle name="Normal 6 2 3 2 5 2 5" xfId="18887" xr:uid="{00000000-0005-0000-0000-0000AA710000}"/>
    <cellStyle name="Normal 6 2 3 2 5 3" xfId="5438" xr:uid="{00000000-0005-0000-0000-0000AB710000}"/>
    <cellStyle name="Normal 6 2 3 2 5 3 2" xfId="15490" xr:uid="{00000000-0005-0000-0000-0000AC710000}"/>
    <cellStyle name="Normal 6 2 3 2 5 3 2 2" xfId="45821" xr:uid="{00000000-0005-0000-0000-0000AD710000}"/>
    <cellStyle name="Normal 6 2 3 2 5 3 2 3" xfId="30588" xr:uid="{00000000-0005-0000-0000-0000AE710000}"/>
    <cellStyle name="Normal 6 2 3 2 5 3 3" xfId="10470" xr:uid="{00000000-0005-0000-0000-0000AF710000}"/>
    <cellStyle name="Normal 6 2 3 2 5 3 3 2" xfId="40804" xr:uid="{00000000-0005-0000-0000-0000B0710000}"/>
    <cellStyle name="Normal 6 2 3 2 5 3 3 3" xfId="25571" xr:uid="{00000000-0005-0000-0000-0000B1710000}"/>
    <cellStyle name="Normal 6 2 3 2 5 3 4" xfId="35791" xr:uid="{00000000-0005-0000-0000-0000B2710000}"/>
    <cellStyle name="Normal 6 2 3 2 5 3 5" xfId="20558" xr:uid="{00000000-0005-0000-0000-0000B3710000}"/>
    <cellStyle name="Normal 6 2 3 2 5 4" xfId="12148" xr:uid="{00000000-0005-0000-0000-0000B4710000}"/>
    <cellStyle name="Normal 6 2 3 2 5 4 2" xfId="42479" xr:uid="{00000000-0005-0000-0000-0000B5710000}"/>
    <cellStyle name="Normal 6 2 3 2 5 4 3" xfId="27246" xr:uid="{00000000-0005-0000-0000-0000B6710000}"/>
    <cellStyle name="Normal 6 2 3 2 5 5" xfId="7127" xr:uid="{00000000-0005-0000-0000-0000B7710000}"/>
    <cellStyle name="Normal 6 2 3 2 5 5 2" xfId="37462" xr:uid="{00000000-0005-0000-0000-0000B8710000}"/>
    <cellStyle name="Normal 6 2 3 2 5 5 3" xfId="22229" xr:uid="{00000000-0005-0000-0000-0000B9710000}"/>
    <cellStyle name="Normal 6 2 3 2 5 6" xfId="32450" xr:uid="{00000000-0005-0000-0000-0000BA710000}"/>
    <cellStyle name="Normal 6 2 3 2 5 7" xfId="17216" xr:uid="{00000000-0005-0000-0000-0000BB710000}"/>
    <cellStyle name="Normal 6 2 3 2 6" xfId="2909" xr:uid="{00000000-0005-0000-0000-0000BC710000}"/>
    <cellStyle name="Normal 6 2 3 2 6 2" xfId="12983" xr:uid="{00000000-0005-0000-0000-0000BD710000}"/>
    <cellStyle name="Normal 6 2 3 2 6 2 2" xfId="43314" xr:uid="{00000000-0005-0000-0000-0000BE710000}"/>
    <cellStyle name="Normal 6 2 3 2 6 2 3" xfId="28081" xr:uid="{00000000-0005-0000-0000-0000BF710000}"/>
    <cellStyle name="Normal 6 2 3 2 6 3" xfId="7963" xr:uid="{00000000-0005-0000-0000-0000C0710000}"/>
    <cellStyle name="Normal 6 2 3 2 6 3 2" xfId="38297" xr:uid="{00000000-0005-0000-0000-0000C1710000}"/>
    <cellStyle name="Normal 6 2 3 2 6 3 3" xfId="23064" xr:uid="{00000000-0005-0000-0000-0000C2710000}"/>
    <cellStyle name="Normal 6 2 3 2 6 4" xfId="33284" xr:uid="{00000000-0005-0000-0000-0000C3710000}"/>
    <cellStyle name="Normal 6 2 3 2 6 5" xfId="18051" xr:uid="{00000000-0005-0000-0000-0000C4710000}"/>
    <cellStyle name="Normal 6 2 3 2 7" xfId="4602" xr:uid="{00000000-0005-0000-0000-0000C5710000}"/>
    <cellStyle name="Normal 6 2 3 2 7 2" xfId="14654" xr:uid="{00000000-0005-0000-0000-0000C6710000}"/>
    <cellStyle name="Normal 6 2 3 2 7 2 2" xfId="44985" xr:uid="{00000000-0005-0000-0000-0000C7710000}"/>
    <cellStyle name="Normal 6 2 3 2 7 2 3" xfId="29752" xr:uid="{00000000-0005-0000-0000-0000C8710000}"/>
    <cellStyle name="Normal 6 2 3 2 7 3" xfId="9634" xr:uid="{00000000-0005-0000-0000-0000C9710000}"/>
    <cellStyle name="Normal 6 2 3 2 7 3 2" xfId="39968" xr:uid="{00000000-0005-0000-0000-0000CA710000}"/>
    <cellStyle name="Normal 6 2 3 2 7 3 3" xfId="24735" xr:uid="{00000000-0005-0000-0000-0000CB710000}"/>
    <cellStyle name="Normal 6 2 3 2 7 4" xfId="34955" xr:uid="{00000000-0005-0000-0000-0000CC710000}"/>
    <cellStyle name="Normal 6 2 3 2 7 5" xfId="19722" xr:uid="{00000000-0005-0000-0000-0000CD710000}"/>
    <cellStyle name="Normal 6 2 3 2 8" xfId="11312" xr:uid="{00000000-0005-0000-0000-0000CE710000}"/>
    <cellStyle name="Normal 6 2 3 2 8 2" xfId="41643" xr:uid="{00000000-0005-0000-0000-0000CF710000}"/>
    <cellStyle name="Normal 6 2 3 2 8 3" xfId="26410" xr:uid="{00000000-0005-0000-0000-0000D0710000}"/>
    <cellStyle name="Normal 6 2 3 2 9" xfId="6291" xr:uid="{00000000-0005-0000-0000-0000D1710000}"/>
    <cellStyle name="Normal 6 2 3 2 9 2" xfId="36626" xr:uid="{00000000-0005-0000-0000-0000D2710000}"/>
    <cellStyle name="Normal 6 2 3 2 9 3" xfId="21393" xr:uid="{00000000-0005-0000-0000-0000D3710000}"/>
    <cellStyle name="Normal 6 2 3 3" xfId="1255" xr:uid="{00000000-0005-0000-0000-0000D4710000}"/>
    <cellStyle name="Normal 6 2 3 3 10" xfId="16432" xr:uid="{00000000-0005-0000-0000-0000D5710000}"/>
    <cellStyle name="Normal 6 2 3 3 2" xfId="1474" xr:uid="{00000000-0005-0000-0000-0000D6710000}"/>
    <cellStyle name="Normal 6 2 3 3 2 2" xfId="1895" xr:uid="{00000000-0005-0000-0000-0000D7710000}"/>
    <cellStyle name="Normal 6 2 3 3 2 2 2" xfId="2734" xr:uid="{00000000-0005-0000-0000-0000D8710000}"/>
    <cellStyle name="Normal 6 2 3 3 2 2 2 2" xfId="4424" xr:uid="{00000000-0005-0000-0000-0000D9710000}"/>
    <cellStyle name="Normal 6 2 3 3 2 2 2 2 2" xfId="14497" xr:uid="{00000000-0005-0000-0000-0000DA710000}"/>
    <cellStyle name="Normal 6 2 3 3 2 2 2 2 2 2" xfId="44828" xr:uid="{00000000-0005-0000-0000-0000DB710000}"/>
    <cellStyle name="Normal 6 2 3 3 2 2 2 2 2 3" xfId="29595" xr:uid="{00000000-0005-0000-0000-0000DC710000}"/>
    <cellStyle name="Normal 6 2 3 3 2 2 2 2 3" xfId="9477" xr:uid="{00000000-0005-0000-0000-0000DD710000}"/>
    <cellStyle name="Normal 6 2 3 3 2 2 2 2 3 2" xfId="39811" xr:uid="{00000000-0005-0000-0000-0000DE710000}"/>
    <cellStyle name="Normal 6 2 3 3 2 2 2 2 3 3" xfId="24578" xr:uid="{00000000-0005-0000-0000-0000DF710000}"/>
    <cellStyle name="Normal 6 2 3 3 2 2 2 2 4" xfId="34798" xr:uid="{00000000-0005-0000-0000-0000E0710000}"/>
    <cellStyle name="Normal 6 2 3 3 2 2 2 2 5" xfId="19565" xr:uid="{00000000-0005-0000-0000-0000E1710000}"/>
    <cellStyle name="Normal 6 2 3 3 2 2 2 3" xfId="6116" xr:uid="{00000000-0005-0000-0000-0000E2710000}"/>
    <cellStyle name="Normal 6 2 3 3 2 2 2 3 2" xfId="16168" xr:uid="{00000000-0005-0000-0000-0000E3710000}"/>
    <cellStyle name="Normal 6 2 3 3 2 2 2 3 2 2" xfId="46499" xr:uid="{00000000-0005-0000-0000-0000E4710000}"/>
    <cellStyle name="Normal 6 2 3 3 2 2 2 3 2 3" xfId="31266" xr:uid="{00000000-0005-0000-0000-0000E5710000}"/>
    <cellStyle name="Normal 6 2 3 3 2 2 2 3 3" xfId="11148" xr:uid="{00000000-0005-0000-0000-0000E6710000}"/>
    <cellStyle name="Normal 6 2 3 3 2 2 2 3 3 2" xfId="41482" xr:uid="{00000000-0005-0000-0000-0000E7710000}"/>
    <cellStyle name="Normal 6 2 3 3 2 2 2 3 3 3" xfId="26249" xr:uid="{00000000-0005-0000-0000-0000E8710000}"/>
    <cellStyle name="Normal 6 2 3 3 2 2 2 3 4" xfId="36469" xr:uid="{00000000-0005-0000-0000-0000E9710000}"/>
    <cellStyle name="Normal 6 2 3 3 2 2 2 3 5" xfId="21236" xr:uid="{00000000-0005-0000-0000-0000EA710000}"/>
    <cellStyle name="Normal 6 2 3 3 2 2 2 4" xfId="12826" xr:uid="{00000000-0005-0000-0000-0000EB710000}"/>
    <cellStyle name="Normal 6 2 3 3 2 2 2 4 2" xfId="43157" xr:uid="{00000000-0005-0000-0000-0000EC710000}"/>
    <cellStyle name="Normal 6 2 3 3 2 2 2 4 3" xfId="27924" xr:uid="{00000000-0005-0000-0000-0000ED710000}"/>
    <cellStyle name="Normal 6 2 3 3 2 2 2 5" xfId="7805" xr:uid="{00000000-0005-0000-0000-0000EE710000}"/>
    <cellStyle name="Normal 6 2 3 3 2 2 2 5 2" xfId="38140" xr:uid="{00000000-0005-0000-0000-0000EF710000}"/>
    <cellStyle name="Normal 6 2 3 3 2 2 2 5 3" xfId="22907" xr:uid="{00000000-0005-0000-0000-0000F0710000}"/>
    <cellStyle name="Normal 6 2 3 3 2 2 2 6" xfId="33128" xr:uid="{00000000-0005-0000-0000-0000F1710000}"/>
    <cellStyle name="Normal 6 2 3 3 2 2 2 7" xfId="17894" xr:uid="{00000000-0005-0000-0000-0000F2710000}"/>
    <cellStyle name="Normal 6 2 3 3 2 2 3" xfId="3587" xr:uid="{00000000-0005-0000-0000-0000F3710000}"/>
    <cellStyle name="Normal 6 2 3 3 2 2 3 2" xfId="13661" xr:uid="{00000000-0005-0000-0000-0000F4710000}"/>
    <cellStyle name="Normal 6 2 3 3 2 2 3 2 2" xfId="43992" xr:uid="{00000000-0005-0000-0000-0000F5710000}"/>
    <cellStyle name="Normal 6 2 3 3 2 2 3 2 3" xfId="28759" xr:uid="{00000000-0005-0000-0000-0000F6710000}"/>
    <cellStyle name="Normal 6 2 3 3 2 2 3 3" xfId="8641" xr:uid="{00000000-0005-0000-0000-0000F7710000}"/>
    <cellStyle name="Normal 6 2 3 3 2 2 3 3 2" xfId="38975" xr:uid="{00000000-0005-0000-0000-0000F8710000}"/>
    <cellStyle name="Normal 6 2 3 3 2 2 3 3 3" xfId="23742" xr:uid="{00000000-0005-0000-0000-0000F9710000}"/>
    <cellStyle name="Normal 6 2 3 3 2 2 3 4" xfId="33962" xr:uid="{00000000-0005-0000-0000-0000FA710000}"/>
    <cellStyle name="Normal 6 2 3 3 2 2 3 5" xfId="18729" xr:uid="{00000000-0005-0000-0000-0000FB710000}"/>
    <cellStyle name="Normal 6 2 3 3 2 2 4" xfId="5280" xr:uid="{00000000-0005-0000-0000-0000FC710000}"/>
    <cellStyle name="Normal 6 2 3 3 2 2 4 2" xfId="15332" xr:uid="{00000000-0005-0000-0000-0000FD710000}"/>
    <cellStyle name="Normal 6 2 3 3 2 2 4 2 2" xfId="45663" xr:uid="{00000000-0005-0000-0000-0000FE710000}"/>
    <cellStyle name="Normal 6 2 3 3 2 2 4 2 3" xfId="30430" xr:uid="{00000000-0005-0000-0000-0000FF710000}"/>
    <cellStyle name="Normal 6 2 3 3 2 2 4 3" xfId="10312" xr:uid="{00000000-0005-0000-0000-000000720000}"/>
    <cellStyle name="Normal 6 2 3 3 2 2 4 3 2" xfId="40646" xr:uid="{00000000-0005-0000-0000-000001720000}"/>
    <cellStyle name="Normal 6 2 3 3 2 2 4 3 3" xfId="25413" xr:uid="{00000000-0005-0000-0000-000002720000}"/>
    <cellStyle name="Normal 6 2 3 3 2 2 4 4" xfId="35633" xr:uid="{00000000-0005-0000-0000-000003720000}"/>
    <cellStyle name="Normal 6 2 3 3 2 2 4 5" xfId="20400" xr:uid="{00000000-0005-0000-0000-000004720000}"/>
    <cellStyle name="Normal 6 2 3 3 2 2 5" xfId="11990" xr:uid="{00000000-0005-0000-0000-000005720000}"/>
    <cellStyle name="Normal 6 2 3 3 2 2 5 2" xfId="42321" xr:uid="{00000000-0005-0000-0000-000006720000}"/>
    <cellStyle name="Normal 6 2 3 3 2 2 5 3" xfId="27088" xr:uid="{00000000-0005-0000-0000-000007720000}"/>
    <cellStyle name="Normal 6 2 3 3 2 2 6" xfId="6969" xr:uid="{00000000-0005-0000-0000-000008720000}"/>
    <cellStyle name="Normal 6 2 3 3 2 2 6 2" xfId="37304" xr:uid="{00000000-0005-0000-0000-000009720000}"/>
    <cellStyle name="Normal 6 2 3 3 2 2 6 3" xfId="22071" xr:uid="{00000000-0005-0000-0000-00000A720000}"/>
    <cellStyle name="Normal 6 2 3 3 2 2 7" xfId="32292" xr:uid="{00000000-0005-0000-0000-00000B720000}"/>
    <cellStyle name="Normal 6 2 3 3 2 2 8" xfId="17058" xr:uid="{00000000-0005-0000-0000-00000C720000}"/>
    <cellStyle name="Normal 6 2 3 3 2 3" xfId="2316" xr:uid="{00000000-0005-0000-0000-00000D720000}"/>
    <cellStyle name="Normal 6 2 3 3 2 3 2" xfId="4006" xr:uid="{00000000-0005-0000-0000-00000E720000}"/>
    <cellStyle name="Normal 6 2 3 3 2 3 2 2" xfId="14079" xr:uid="{00000000-0005-0000-0000-00000F720000}"/>
    <cellStyle name="Normal 6 2 3 3 2 3 2 2 2" xfId="44410" xr:uid="{00000000-0005-0000-0000-000010720000}"/>
    <cellStyle name="Normal 6 2 3 3 2 3 2 2 3" xfId="29177" xr:uid="{00000000-0005-0000-0000-000011720000}"/>
    <cellStyle name="Normal 6 2 3 3 2 3 2 3" xfId="9059" xr:uid="{00000000-0005-0000-0000-000012720000}"/>
    <cellStyle name="Normal 6 2 3 3 2 3 2 3 2" xfId="39393" xr:uid="{00000000-0005-0000-0000-000013720000}"/>
    <cellStyle name="Normal 6 2 3 3 2 3 2 3 3" xfId="24160" xr:uid="{00000000-0005-0000-0000-000014720000}"/>
    <cellStyle name="Normal 6 2 3 3 2 3 2 4" xfId="34380" xr:uid="{00000000-0005-0000-0000-000015720000}"/>
    <cellStyle name="Normal 6 2 3 3 2 3 2 5" xfId="19147" xr:uid="{00000000-0005-0000-0000-000016720000}"/>
    <cellStyle name="Normal 6 2 3 3 2 3 3" xfId="5698" xr:uid="{00000000-0005-0000-0000-000017720000}"/>
    <cellStyle name="Normal 6 2 3 3 2 3 3 2" xfId="15750" xr:uid="{00000000-0005-0000-0000-000018720000}"/>
    <cellStyle name="Normal 6 2 3 3 2 3 3 2 2" xfId="46081" xr:uid="{00000000-0005-0000-0000-000019720000}"/>
    <cellStyle name="Normal 6 2 3 3 2 3 3 2 3" xfId="30848" xr:uid="{00000000-0005-0000-0000-00001A720000}"/>
    <cellStyle name="Normal 6 2 3 3 2 3 3 3" xfId="10730" xr:uid="{00000000-0005-0000-0000-00001B720000}"/>
    <cellStyle name="Normal 6 2 3 3 2 3 3 3 2" xfId="41064" xr:uid="{00000000-0005-0000-0000-00001C720000}"/>
    <cellStyle name="Normal 6 2 3 3 2 3 3 3 3" xfId="25831" xr:uid="{00000000-0005-0000-0000-00001D720000}"/>
    <cellStyle name="Normal 6 2 3 3 2 3 3 4" xfId="36051" xr:uid="{00000000-0005-0000-0000-00001E720000}"/>
    <cellStyle name="Normal 6 2 3 3 2 3 3 5" xfId="20818" xr:uid="{00000000-0005-0000-0000-00001F720000}"/>
    <cellStyle name="Normal 6 2 3 3 2 3 4" xfId="12408" xr:uid="{00000000-0005-0000-0000-000020720000}"/>
    <cellStyle name="Normal 6 2 3 3 2 3 4 2" xfId="42739" xr:uid="{00000000-0005-0000-0000-000021720000}"/>
    <cellStyle name="Normal 6 2 3 3 2 3 4 3" xfId="27506" xr:uid="{00000000-0005-0000-0000-000022720000}"/>
    <cellStyle name="Normal 6 2 3 3 2 3 5" xfId="7387" xr:uid="{00000000-0005-0000-0000-000023720000}"/>
    <cellStyle name="Normal 6 2 3 3 2 3 5 2" xfId="37722" xr:uid="{00000000-0005-0000-0000-000024720000}"/>
    <cellStyle name="Normal 6 2 3 3 2 3 5 3" xfId="22489" xr:uid="{00000000-0005-0000-0000-000025720000}"/>
    <cellStyle name="Normal 6 2 3 3 2 3 6" xfId="32710" xr:uid="{00000000-0005-0000-0000-000026720000}"/>
    <cellStyle name="Normal 6 2 3 3 2 3 7" xfId="17476" xr:uid="{00000000-0005-0000-0000-000027720000}"/>
    <cellStyle name="Normal 6 2 3 3 2 4" xfId="3169" xr:uid="{00000000-0005-0000-0000-000028720000}"/>
    <cellStyle name="Normal 6 2 3 3 2 4 2" xfId="13243" xr:uid="{00000000-0005-0000-0000-000029720000}"/>
    <cellStyle name="Normal 6 2 3 3 2 4 2 2" xfId="43574" xr:uid="{00000000-0005-0000-0000-00002A720000}"/>
    <cellStyle name="Normal 6 2 3 3 2 4 2 3" xfId="28341" xr:uid="{00000000-0005-0000-0000-00002B720000}"/>
    <cellStyle name="Normal 6 2 3 3 2 4 3" xfId="8223" xr:uid="{00000000-0005-0000-0000-00002C720000}"/>
    <cellStyle name="Normal 6 2 3 3 2 4 3 2" xfId="38557" xr:uid="{00000000-0005-0000-0000-00002D720000}"/>
    <cellStyle name="Normal 6 2 3 3 2 4 3 3" xfId="23324" xr:uid="{00000000-0005-0000-0000-00002E720000}"/>
    <cellStyle name="Normal 6 2 3 3 2 4 4" xfId="33544" xr:uid="{00000000-0005-0000-0000-00002F720000}"/>
    <cellStyle name="Normal 6 2 3 3 2 4 5" xfId="18311" xr:uid="{00000000-0005-0000-0000-000030720000}"/>
    <cellStyle name="Normal 6 2 3 3 2 5" xfId="4862" xr:uid="{00000000-0005-0000-0000-000031720000}"/>
    <cellStyle name="Normal 6 2 3 3 2 5 2" xfId="14914" xr:uid="{00000000-0005-0000-0000-000032720000}"/>
    <cellStyle name="Normal 6 2 3 3 2 5 2 2" xfId="45245" xr:uid="{00000000-0005-0000-0000-000033720000}"/>
    <cellStyle name="Normal 6 2 3 3 2 5 2 3" xfId="30012" xr:uid="{00000000-0005-0000-0000-000034720000}"/>
    <cellStyle name="Normal 6 2 3 3 2 5 3" xfId="9894" xr:uid="{00000000-0005-0000-0000-000035720000}"/>
    <cellStyle name="Normal 6 2 3 3 2 5 3 2" xfId="40228" xr:uid="{00000000-0005-0000-0000-000036720000}"/>
    <cellStyle name="Normal 6 2 3 3 2 5 3 3" xfId="24995" xr:uid="{00000000-0005-0000-0000-000037720000}"/>
    <cellStyle name="Normal 6 2 3 3 2 5 4" xfId="35215" xr:uid="{00000000-0005-0000-0000-000038720000}"/>
    <cellStyle name="Normal 6 2 3 3 2 5 5" xfId="19982" xr:uid="{00000000-0005-0000-0000-000039720000}"/>
    <cellStyle name="Normal 6 2 3 3 2 6" xfId="11572" xr:uid="{00000000-0005-0000-0000-00003A720000}"/>
    <cellStyle name="Normal 6 2 3 3 2 6 2" xfId="41903" xr:uid="{00000000-0005-0000-0000-00003B720000}"/>
    <cellStyle name="Normal 6 2 3 3 2 6 3" xfId="26670" xr:uid="{00000000-0005-0000-0000-00003C720000}"/>
    <cellStyle name="Normal 6 2 3 3 2 7" xfId="6551" xr:uid="{00000000-0005-0000-0000-00003D720000}"/>
    <cellStyle name="Normal 6 2 3 3 2 7 2" xfId="36886" xr:uid="{00000000-0005-0000-0000-00003E720000}"/>
    <cellStyle name="Normal 6 2 3 3 2 7 3" xfId="21653" xr:uid="{00000000-0005-0000-0000-00003F720000}"/>
    <cellStyle name="Normal 6 2 3 3 2 8" xfId="31874" xr:uid="{00000000-0005-0000-0000-000040720000}"/>
    <cellStyle name="Normal 6 2 3 3 2 9" xfId="16640" xr:uid="{00000000-0005-0000-0000-000041720000}"/>
    <cellStyle name="Normal 6 2 3 3 3" xfId="1687" xr:uid="{00000000-0005-0000-0000-000042720000}"/>
    <cellStyle name="Normal 6 2 3 3 3 2" xfId="2526" xr:uid="{00000000-0005-0000-0000-000043720000}"/>
    <cellStyle name="Normal 6 2 3 3 3 2 2" xfId="4216" xr:uid="{00000000-0005-0000-0000-000044720000}"/>
    <cellStyle name="Normal 6 2 3 3 3 2 2 2" xfId="14289" xr:uid="{00000000-0005-0000-0000-000045720000}"/>
    <cellStyle name="Normal 6 2 3 3 3 2 2 2 2" xfId="44620" xr:uid="{00000000-0005-0000-0000-000046720000}"/>
    <cellStyle name="Normal 6 2 3 3 3 2 2 2 3" xfId="29387" xr:uid="{00000000-0005-0000-0000-000047720000}"/>
    <cellStyle name="Normal 6 2 3 3 3 2 2 3" xfId="9269" xr:uid="{00000000-0005-0000-0000-000048720000}"/>
    <cellStyle name="Normal 6 2 3 3 3 2 2 3 2" xfId="39603" xr:uid="{00000000-0005-0000-0000-000049720000}"/>
    <cellStyle name="Normal 6 2 3 3 3 2 2 3 3" xfId="24370" xr:uid="{00000000-0005-0000-0000-00004A720000}"/>
    <cellStyle name="Normal 6 2 3 3 3 2 2 4" xfId="34590" xr:uid="{00000000-0005-0000-0000-00004B720000}"/>
    <cellStyle name="Normal 6 2 3 3 3 2 2 5" xfId="19357" xr:uid="{00000000-0005-0000-0000-00004C720000}"/>
    <cellStyle name="Normal 6 2 3 3 3 2 3" xfId="5908" xr:uid="{00000000-0005-0000-0000-00004D720000}"/>
    <cellStyle name="Normal 6 2 3 3 3 2 3 2" xfId="15960" xr:uid="{00000000-0005-0000-0000-00004E720000}"/>
    <cellStyle name="Normal 6 2 3 3 3 2 3 2 2" xfId="46291" xr:uid="{00000000-0005-0000-0000-00004F720000}"/>
    <cellStyle name="Normal 6 2 3 3 3 2 3 2 3" xfId="31058" xr:uid="{00000000-0005-0000-0000-000050720000}"/>
    <cellStyle name="Normal 6 2 3 3 3 2 3 3" xfId="10940" xr:uid="{00000000-0005-0000-0000-000051720000}"/>
    <cellStyle name="Normal 6 2 3 3 3 2 3 3 2" xfId="41274" xr:uid="{00000000-0005-0000-0000-000052720000}"/>
    <cellStyle name="Normal 6 2 3 3 3 2 3 3 3" xfId="26041" xr:uid="{00000000-0005-0000-0000-000053720000}"/>
    <cellStyle name="Normal 6 2 3 3 3 2 3 4" xfId="36261" xr:uid="{00000000-0005-0000-0000-000054720000}"/>
    <cellStyle name="Normal 6 2 3 3 3 2 3 5" xfId="21028" xr:uid="{00000000-0005-0000-0000-000055720000}"/>
    <cellStyle name="Normal 6 2 3 3 3 2 4" xfId="12618" xr:uid="{00000000-0005-0000-0000-000056720000}"/>
    <cellStyle name="Normal 6 2 3 3 3 2 4 2" xfId="42949" xr:uid="{00000000-0005-0000-0000-000057720000}"/>
    <cellStyle name="Normal 6 2 3 3 3 2 4 3" xfId="27716" xr:uid="{00000000-0005-0000-0000-000058720000}"/>
    <cellStyle name="Normal 6 2 3 3 3 2 5" xfId="7597" xr:uid="{00000000-0005-0000-0000-000059720000}"/>
    <cellStyle name="Normal 6 2 3 3 3 2 5 2" xfId="37932" xr:uid="{00000000-0005-0000-0000-00005A720000}"/>
    <cellStyle name="Normal 6 2 3 3 3 2 5 3" xfId="22699" xr:uid="{00000000-0005-0000-0000-00005B720000}"/>
    <cellStyle name="Normal 6 2 3 3 3 2 6" xfId="32920" xr:uid="{00000000-0005-0000-0000-00005C720000}"/>
    <cellStyle name="Normal 6 2 3 3 3 2 7" xfId="17686" xr:uid="{00000000-0005-0000-0000-00005D720000}"/>
    <cellStyle name="Normal 6 2 3 3 3 3" xfId="3379" xr:uid="{00000000-0005-0000-0000-00005E720000}"/>
    <cellStyle name="Normal 6 2 3 3 3 3 2" xfId="13453" xr:uid="{00000000-0005-0000-0000-00005F720000}"/>
    <cellStyle name="Normal 6 2 3 3 3 3 2 2" xfId="43784" xr:uid="{00000000-0005-0000-0000-000060720000}"/>
    <cellStyle name="Normal 6 2 3 3 3 3 2 3" xfId="28551" xr:uid="{00000000-0005-0000-0000-000061720000}"/>
    <cellStyle name="Normal 6 2 3 3 3 3 3" xfId="8433" xr:uid="{00000000-0005-0000-0000-000062720000}"/>
    <cellStyle name="Normal 6 2 3 3 3 3 3 2" xfId="38767" xr:uid="{00000000-0005-0000-0000-000063720000}"/>
    <cellStyle name="Normal 6 2 3 3 3 3 3 3" xfId="23534" xr:uid="{00000000-0005-0000-0000-000064720000}"/>
    <cellStyle name="Normal 6 2 3 3 3 3 4" xfId="33754" xr:uid="{00000000-0005-0000-0000-000065720000}"/>
    <cellStyle name="Normal 6 2 3 3 3 3 5" xfId="18521" xr:uid="{00000000-0005-0000-0000-000066720000}"/>
    <cellStyle name="Normal 6 2 3 3 3 4" xfId="5072" xr:uid="{00000000-0005-0000-0000-000067720000}"/>
    <cellStyle name="Normal 6 2 3 3 3 4 2" xfId="15124" xr:uid="{00000000-0005-0000-0000-000068720000}"/>
    <cellStyle name="Normal 6 2 3 3 3 4 2 2" xfId="45455" xr:uid="{00000000-0005-0000-0000-000069720000}"/>
    <cellStyle name="Normal 6 2 3 3 3 4 2 3" xfId="30222" xr:uid="{00000000-0005-0000-0000-00006A720000}"/>
    <cellStyle name="Normal 6 2 3 3 3 4 3" xfId="10104" xr:uid="{00000000-0005-0000-0000-00006B720000}"/>
    <cellStyle name="Normal 6 2 3 3 3 4 3 2" xfId="40438" xr:uid="{00000000-0005-0000-0000-00006C720000}"/>
    <cellStyle name="Normal 6 2 3 3 3 4 3 3" xfId="25205" xr:uid="{00000000-0005-0000-0000-00006D720000}"/>
    <cellStyle name="Normal 6 2 3 3 3 4 4" xfId="35425" xr:uid="{00000000-0005-0000-0000-00006E720000}"/>
    <cellStyle name="Normal 6 2 3 3 3 4 5" xfId="20192" xr:uid="{00000000-0005-0000-0000-00006F720000}"/>
    <cellStyle name="Normal 6 2 3 3 3 5" xfId="11782" xr:uid="{00000000-0005-0000-0000-000070720000}"/>
    <cellStyle name="Normal 6 2 3 3 3 5 2" xfId="42113" xr:uid="{00000000-0005-0000-0000-000071720000}"/>
    <cellStyle name="Normal 6 2 3 3 3 5 3" xfId="26880" xr:uid="{00000000-0005-0000-0000-000072720000}"/>
    <cellStyle name="Normal 6 2 3 3 3 6" xfId="6761" xr:uid="{00000000-0005-0000-0000-000073720000}"/>
    <cellStyle name="Normal 6 2 3 3 3 6 2" xfId="37096" xr:uid="{00000000-0005-0000-0000-000074720000}"/>
    <cellStyle name="Normal 6 2 3 3 3 6 3" xfId="21863" xr:uid="{00000000-0005-0000-0000-000075720000}"/>
    <cellStyle name="Normal 6 2 3 3 3 7" xfId="32084" xr:uid="{00000000-0005-0000-0000-000076720000}"/>
    <cellStyle name="Normal 6 2 3 3 3 8" xfId="16850" xr:uid="{00000000-0005-0000-0000-000077720000}"/>
    <cellStyle name="Normal 6 2 3 3 4" xfId="2108" xr:uid="{00000000-0005-0000-0000-000078720000}"/>
    <cellStyle name="Normal 6 2 3 3 4 2" xfId="3798" xr:uid="{00000000-0005-0000-0000-000079720000}"/>
    <cellStyle name="Normal 6 2 3 3 4 2 2" xfId="13871" xr:uid="{00000000-0005-0000-0000-00007A720000}"/>
    <cellStyle name="Normal 6 2 3 3 4 2 2 2" xfId="44202" xr:uid="{00000000-0005-0000-0000-00007B720000}"/>
    <cellStyle name="Normal 6 2 3 3 4 2 2 3" xfId="28969" xr:uid="{00000000-0005-0000-0000-00007C720000}"/>
    <cellStyle name="Normal 6 2 3 3 4 2 3" xfId="8851" xr:uid="{00000000-0005-0000-0000-00007D720000}"/>
    <cellStyle name="Normal 6 2 3 3 4 2 3 2" xfId="39185" xr:uid="{00000000-0005-0000-0000-00007E720000}"/>
    <cellStyle name="Normal 6 2 3 3 4 2 3 3" xfId="23952" xr:uid="{00000000-0005-0000-0000-00007F720000}"/>
    <cellStyle name="Normal 6 2 3 3 4 2 4" xfId="34172" xr:uid="{00000000-0005-0000-0000-000080720000}"/>
    <cellStyle name="Normal 6 2 3 3 4 2 5" xfId="18939" xr:uid="{00000000-0005-0000-0000-000081720000}"/>
    <cellStyle name="Normal 6 2 3 3 4 3" xfId="5490" xr:uid="{00000000-0005-0000-0000-000082720000}"/>
    <cellStyle name="Normal 6 2 3 3 4 3 2" xfId="15542" xr:uid="{00000000-0005-0000-0000-000083720000}"/>
    <cellStyle name="Normal 6 2 3 3 4 3 2 2" xfId="45873" xr:uid="{00000000-0005-0000-0000-000084720000}"/>
    <cellStyle name="Normal 6 2 3 3 4 3 2 3" xfId="30640" xr:uid="{00000000-0005-0000-0000-000085720000}"/>
    <cellStyle name="Normal 6 2 3 3 4 3 3" xfId="10522" xr:uid="{00000000-0005-0000-0000-000086720000}"/>
    <cellStyle name="Normal 6 2 3 3 4 3 3 2" xfId="40856" xr:uid="{00000000-0005-0000-0000-000087720000}"/>
    <cellStyle name="Normal 6 2 3 3 4 3 3 3" xfId="25623" xr:uid="{00000000-0005-0000-0000-000088720000}"/>
    <cellStyle name="Normal 6 2 3 3 4 3 4" xfId="35843" xr:uid="{00000000-0005-0000-0000-000089720000}"/>
    <cellStyle name="Normal 6 2 3 3 4 3 5" xfId="20610" xr:uid="{00000000-0005-0000-0000-00008A720000}"/>
    <cellStyle name="Normal 6 2 3 3 4 4" xfId="12200" xr:uid="{00000000-0005-0000-0000-00008B720000}"/>
    <cellStyle name="Normal 6 2 3 3 4 4 2" xfId="42531" xr:uid="{00000000-0005-0000-0000-00008C720000}"/>
    <cellStyle name="Normal 6 2 3 3 4 4 3" xfId="27298" xr:uid="{00000000-0005-0000-0000-00008D720000}"/>
    <cellStyle name="Normal 6 2 3 3 4 5" xfId="7179" xr:uid="{00000000-0005-0000-0000-00008E720000}"/>
    <cellStyle name="Normal 6 2 3 3 4 5 2" xfId="37514" xr:uid="{00000000-0005-0000-0000-00008F720000}"/>
    <cellStyle name="Normal 6 2 3 3 4 5 3" xfId="22281" xr:uid="{00000000-0005-0000-0000-000090720000}"/>
    <cellStyle name="Normal 6 2 3 3 4 6" xfId="32502" xr:uid="{00000000-0005-0000-0000-000091720000}"/>
    <cellStyle name="Normal 6 2 3 3 4 7" xfId="17268" xr:uid="{00000000-0005-0000-0000-000092720000}"/>
    <cellStyle name="Normal 6 2 3 3 5" xfId="2961" xr:uid="{00000000-0005-0000-0000-000093720000}"/>
    <cellStyle name="Normal 6 2 3 3 5 2" xfId="13035" xr:uid="{00000000-0005-0000-0000-000094720000}"/>
    <cellStyle name="Normal 6 2 3 3 5 2 2" xfId="43366" xr:uid="{00000000-0005-0000-0000-000095720000}"/>
    <cellStyle name="Normal 6 2 3 3 5 2 3" xfId="28133" xr:uid="{00000000-0005-0000-0000-000096720000}"/>
    <cellStyle name="Normal 6 2 3 3 5 3" xfId="8015" xr:uid="{00000000-0005-0000-0000-000097720000}"/>
    <cellStyle name="Normal 6 2 3 3 5 3 2" xfId="38349" xr:uid="{00000000-0005-0000-0000-000098720000}"/>
    <cellStyle name="Normal 6 2 3 3 5 3 3" xfId="23116" xr:uid="{00000000-0005-0000-0000-000099720000}"/>
    <cellStyle name="Normal 6 2 3 3 5 4" xfId="33336" xr:uid="{00000000-0005-0000-0000-00009A720000}"/>
    <cellStyle name="Normal 6 2 3 3 5 5" xfId="18103" xr:uid="{00000000-0005-0000-0000-00009B720000}"/>
    <cellStyle name="Normal 6 2 3 3 6" xfId="4654" xr:uid="{00000000-0005-0000-0000-00009C720000}"/>
    <cellStyle name="Normal 6 2 3 3 6 2" xfId="14706" xr:uid="{00000000-0005-0000-0000-00009D720000}"/>
    <cellStyle name="Normal 6 2 3 3 6 2 2" xfId="45037" xr:uid="{00000000-0005-0000-0000-00009E720000}"/>
    <cellStyle name="Normal 6 2 3 3 6 2 3" xfId="29804" xr:uid="{00000000-0005-0000-0000-00009F720000}"/>
    <cellStyle name="Normal 6 2 3 3 6 3" xfId="9686" xr:uid="{00000000-0005-0000-0000-0000A0720000}"/>
    <cellStyle name="Normal 6 2 3 3 6 3 2" xfId="40020" xr:uid="{00000000-0005-0000-0000-0000A1720000}"/>
    <cellStyle name="Normal 6 2 3 3 6 3 3" xfId="24787" xr:uid="{00000000-0005-0000-0000-0000A2720000}"/>
    <cellStyle name="Normal 6 2 3 3 6 4" xfId="35007" xr:uid="{00000000-0005-0000-0000-0000A3720000}"/>
    <cellStyle name="Normal 6 2 3 3 6 5" xfId="19774" xr:uid="{00000000-0005-0000-0000-0000A4720000}"/>
    <cellStyle name="Normal 6 2 3 3 7" xfId="11364" xr:uid="{00000000-0005-0000-0000-0000A5720000}"/>
    <cellStyle name="Normal 6 2 3 3 7 2" xfId="41695" xr:uid="{00000000-0005-0000-0000-0000A6720000}"/>
    <cellStyle name="Normal 6 2 3 3 7 3" xfId="26462" xr:uid="{00000000-0005-0000-0000-0000A7720000}"/>
    <cellStyle name="Normal 6 2 3 3 8" xfId="6343" xr:uid="{00000000-0005-0000-0000-0000A8720000}"/>
    <cellStyle name="Normal 6 2 3 3 8 2" xfId="36678" xr:uid="{00000000-0005-0000-0000-0000A9720000}"/>
    <cellStyle name="Normal 6 2 3 3 8 3" xfId="21445" xr:uid="{00000000-0005-0000-0000-0000AA720000}"/>
    <cellStyle name="Normal 6 2 3 3 9" xfId="31667" xr:uid="{00000000-0005-0000-0000-0000AB720000}"/>
    <cellStyle name="Normal 6 2 3 4" xfId="1368" xr:uid="{00000000-0005-0000-0000-0000AC720000}"/>
    <cellStyle name="Normal 6 2 3 4 2" xfId="1791" xr:uid="{00000000-0005-0000-0000-0000AD720000}"/>
    <cellStyle name="Normal 6 2 3 4 2 2" xfId="2630" xr:uid="{00000000-0005-0000-0000-0000AE720000}"/>
    <cellStyle name="Normal 6 2 3 4 2 2 2" xfId="4320" xr:uid="{00000000-0005-0000-0000-0000AF720000}"/>
    <cellStyle name="Normal 6 2 3 4 2 2 2 2" xfId="14393" xr:uid="{00000000-0005-0000-0000-0000B0720000}"/>
    <cellStyle name="Normal 6 2 3 4 2 2 2 2 2" xfId="44724" xr:uid="{00000000-0005-0000-0000-0000B1720000}"/>
    <cellStyle name="Normal 6 2 3 4 2 2 2 2 3" xfId="29491" xr:uid="{00000000-0005-0000-0000-0000B2720000}"/>
    <cellStyle name="Normal 6 2 3 4 2 2 2 3" xfId="9373" xr:uid="{00000000-0005-0000-0000-0000B3720000}"/>
    <cellStyle name="Normal 6 2 3 4 2 2 2 3 2" xfId="39707" xr:uid="{00000000-0005-0000-0000-0000B4720000}"/>
    <cellStyle name="Normal 6 2 3 4 2 2 2 3 3" xfId="24474" xr:uid="{00000000-0005-0000-0000-0000B5720000}"/>
    <cellStyle name="Normal 6 2 3 4 2 2 2 4" xfId="34694" xr:uid="{00000000-0005-0000-0000-0000B6720000}"/>
    <cellStyle name="Normal 6 2 3 4 2 2 2 5" xfId="19461" xr:uid="{00000000-0005-0000-0000-0000B7720000}"/>
    <cellStyle name="Normal 6 2 3 4 2 2 3" xfId="6012" xr:uid="{00000000-0005-0000-0000-0000B8720000}"/>
    <cellStyle name="Normal 6 2 3 4 2 2 3 2" xfId="16064" xr:uid="{00000000-0005-0000-0000-0000B9720000}"/>
    <cellStyle name="Normal 6 2 3 4 2 2 3 2 2" xfId="46395" xr:uid="{00000000-0005-0000-0000-0000BA720000}"/>
    <cellStyle name="Normal 6 2 3 4 2 2 3 2 3" xfId="31162" xr:uid="{00000000-0005-0000-0000-0000BB720000}"/>
    <cellStyle name="Normal 6 2 3 4 2 2 3 3" xfId="11044" xr:uid="{00000000-0005-0000-0000-0000BC720000}"/>
    <cellStyle name="Normal 6 2 3 4 2 2 3 3 2" xfId="41378" xr:uid="{00000000-0005-0000-0000-0000BD720000}"/>
    <cellStyle name="Normal 6 2 3 4 2 2 3 3 3" xfId="26145" xr:uid="{00000000-0005-0000-0000-0000BE720000}"/>
    <cellStyle name="Normal 6 2 3 4 2 2 3 4" xfId="36365" xr:uid="{00000000-0005-0000-0000-0000BF720000}"/>
    <cellStyle name="Normal 6 2 3 4 2 2 3 5" xfId="21132" xr:uid="{00000000-0005-0000-0000-0000C0720000}"/>
    <cellStyle name="Normal 6 2 3 4 2 2 4" xfId="12722" xr:uid="{00000000-0005-0000-0000-0000C1720000}"/>
    <cellStyle name="Normal 6 2 3 4 2 2 4 2" xfId="43053" xr:uid="{00000000-0005-0000-0000-0000C2720000}"/>
    <cellStyle name="Normal 6 2 3 4 2 2 4 3" xfId="27820" xr:uid="{00000000-0005-0000-0000-0000C3720000}"/>
    <cellStyle name="Normal 6 2 3 4 2 2 5" xfId="7701" xr:uid="{00000000-0005-0000-0000-0000C4720000}"/>
    <cellStyle name="Normal 6 2 3 4 2 2 5 2" xfId="38036" xr:uid="{00000000-0005-0000-0000-0000C5720000}"/>
    <cellStyle name="Normal 6 2 3 4 2 2 5 3" xfId="22803" xr:uid="{00000000-0005-0000-0000-0000C6720000}"/>
    <cellStyle name="Normal 6 2 3 4 2 2 6" xfId="33024" xr:uid="{00000000-0005-0000-0000-0000C7720000}"/>
    <cellStyle name="Normal 6 2 3 4 2 2 7" xfId="17790" xr:uid="{00000000-0005-0000-0000-0000C8720000}"/>
    <cellStyle name="Normal 6 2 3 4 2 3" xfId="3483" xr:uid="{00000000-0005-0000-0000-0000C9720000}"/>
    <cellStyle name="Normal 6 2 3 4 2 3 2" xfId="13557" xr:uid="{00000000-0005-0000-0000-0000CA720000}"/>
    <cellStyle name="Normal 6 2 3 4 2 3 2 2" xfId="43888" xr:uid="{00000000-0005-0000-0000-0000CB720000}"/>
    <cellStyle name="Normal 6 2 3 4 2 3 2 3" xfId="28655" xr:uid="{00000000-0005-0000-0000-0000CC720000}"/>
    <cellStyle name="Normal 6 2 3 4 2 3 3" xfId="8537" xr:uid="{00000000-0005-0000-0000-0000CD720000}"/>
    <cellStyle name="Normal 6 2 3 4 2 3 3 2" xfId="38871" xr:uid="{00000000-0005-0000-0000-0000CE720000}"/>
    <cellStyle name="Normal 6 2 3 4 2 3 3 3" xfId="23638" xr:uid="{00000000-0005-0000-0000-0000CF720000}"/>
    <cellStyle name="Normal 6 2 3 4 2 3 4" xfId="33858" xr:uid="{00000000-0005-0000-0000-0000D0720000}"/>
    <cellStyle name="Normal 6 2 3 4 2 3 5" xfId="18625" xr:uid="{00000000-0005-0000-0000-0000D1720000}"/>
    <cellStyle name="Normal 6 2 3 4 2 4" xfId="5176" xr:uid="{00000000-0005-0000-0000-0000D2720000}"/>
    <cellStyle name="Normal 6 2 3 4 2 4 2" xfId="15228" xr:uid="{00000000-0005-0000-0000-0000D3720000}"/>
    <cellStyle name="Normal 6 2 3 4 2 4 2 2" xfId="45559" xr:uid="{00000000-0005-0000-0000-0000D4720000}"/>
    <cellStyle name="Normal 6 2 3 4 2 4 2 3" xfId="30326" xr:uid="{00000000-0005-0000-0000-0000D5720000}"/>
    <cellStyle name="Normal 6 2 3 4 2 4 3" xfId="10208" xr:uid="{00000000-0005-0000-0000-0000D6720000}"/>
    <cellStyle name="Normal 6 2 3 4 2 4 3 2" xfId="40542" xr:uid="{00000000-0005-0000-0000-0000D7720000}"/>
    <cellStyle name="Normal 6 2 3 4 2 4 3 3" xfId="25309" xr:uid="{00000000-0005-0000-0000-0000D8720000}"/>
    <cellStyle name="Normal 6 2 3 4 2 4 4" xfId="35529" xr:uid="{00000000-0005-0000-0000-0000D9720000}"/>
    <cellStyle name="Normal 6 2 3 4 2 4 5" xfId="20296" xr:uid="{00000000-0005-0000-0000-0000DA720000}"/>
    <cellStyle name="Normal 6 2 3 4 2 5" xfId="11886" xr:uid="{00000000-0005-0000-0000-0000DB720000}"/>
    <cellStyle name="Normal 6 2 3 4 2 5 2" xfId="42217" xr:uid="{00000000-0005-0000-0000-0000DC720000}"/>
    <cellStyle name="Normal 6 2 3 4 2 5 3" xfId="26984" xr:uid="{00000000-0005-0000-0000-0000DD720000}"/>
    <cellStyle name="Normal 6 2 3 4 2 6" xfId="6865" xr:uid="{00000000-0005-0000-0000-0000DE720000}"/>
    <cellStyle name="Normal 6 2 3 4 2 6 2" xfId="37200" xr:uid="{00000000-0005-0000-0000-0000DF720000}"/>
    <cellStyle name="Normal 6 2 3 4 2 6 3" xfId="21967" xr:uid="{00000000-0005-0000-0000-0000E0720000}"/>
    <cellStyle name="Normal 6 2 3 4 2 7" xfId="32188" xr:uid="{00000000-0005-0000-0000-0000E1720000}"/>
    <cellStyle name="Normal 6 2 3 4 2 8" xfId="16954" xr:uid="{00000000-0005-0000-0000-0000E2720000}"/>
    <cellStyle name="Normal 6 2 3 4 3" xfId="2212" xr:uid="{00000000-0005-0000-0000-0000E3720000}"/>
    <cellStyle name="Normal 6 2 3 4 3 2" xfId="3902" xr:uid="{00000000-0005-0000-0000-0000E4720000}"/>
    <cellStyle name="Normal 6 2 3 4 3 2 2" xfId="13975" xr:uid="{00000000-0005-0000-0000-0000E5720000}"/>
    <cellStyle name="Normal 6 2 3 4 3 2 2 2" xfId="44306" xr:uid="{00000000-0005-0000-0000-0000E6720000}"/>
    <cellStyle name="Normal 6 2 3 4 3 2 2 3" xfId="29073" xr:uid="{00000000-0005-0000-0000-0000E7720000}"/>
    <cellStyle name="Normal 6 2 3 4 3 2 3" xfId="8955" xr:uid="{00000000-0005-0000-0000-0000E8720000}"/>
    <cellStyle name="Normal 6 2 3 4 3 2 3 2" xfId="39289" xr:uid="{00000000-0005-0000-0000-0000E9720000}"/>
    <cellStyle name="Normal 6 2 3 4 3 2 3 3" xfId="24056" xr:uid="{00000000-0005-0000-0000-0000EA720000}"/>
    <cellStyle name="Normal 6 2 3 4 3 2 4" xfId="34276" xr:uid="{00000000-0005-0000-0000-0000EB720000}"/>
    <cellStyle name="Normal 6 2 3 4 3 2 5" xfId="19043" xr:uid="{00000000-0005-0000-0000-0000EC720000}"/>
    <cellStyle name="Normal 6 2 3 4 3 3" xfId="5594" xr:uid="{00000000-0005-0000-0000-0000ED720000}"/>
    <cellStyle name="Normal 6 2 3 4 3 3 2" xfId="15646" xr:uid="{00000000-0005-0000-0000-0000EE720000}"/>
    <cellStyle name="Normal 6 2 3 4 3 3 2 2" xfId="45977" xr:uid="{00000000-0005-0000-0000-0000EF720000}"/>
    <cellStyle name="Normal 6 2 3 4 3 3 2 3" xfId="30744" xr:uid="{00000000-0005-0000-0000-0000F0720000}"/>
    <cellStyle name="Normal 6 2 3 4 3 3 3" xfId="10626" xr:uid="{00000000-0005-0000-0000-0000F1720000}"/>
    <cellStyle name="Normal 6 2 3 4 3 3 3 2" xfId="40960" xr:uid="{00000000-0005-0000-0000-0000F2720000}"/>
    <cellStyle name="Normal 6 2 3 4 3 3 3 3" xfId="25727" xr:uid="{00000000-0005-0000-0000-0000F3720000}"/>
    <cellStyle name="Normal 6 2 3 4 3 3 4" xfId="35947" xr:uid="{00000000-0005-0000-0000-0000F4720000}"/>
    <cellStyle name="Normal 6 2 3 4 3 3 5" xfId="20714" xr:uid="{00000000-0005-0000-0000-0000F5720000}"/>
    <cellStyle name="Normal 6 2 3 4 3 4" xfId="12304" xr:uid="{00000000-0005-0000-0000-0000F6720000}"/>
    <cellStyle name="Normal 6 2 3 4 3 4 2" xfId="42635" xr:uid="{00000000-0005-0000-0000-0000F7720000}"/>
    <cellStyle name="Normal 6 2 3 4 3 4 3" xfId="27402" xr:uid="{00000000-0005-0000-0000-0000F8720000}"/>
    <cellStyle name="Normal 6 2 3 4 3 5" xfId="7283" xr:uid="{00000000-0005-0000-0000-0000F9720000}"/>
    <cellStyle name="Normal 6 2 3 4 3 5 2" xfId="37618" xr:uid="{00000000-0005-0000-0000-0000FA720000}"/>
    <cellStyle name="Normal 6 2 3 4 3 5 3" xfId="22385" xr:uid="{00000000-0005-0000-0000-0000FB720000}"/>
    <cellStyle name="Normal 6 2 3 4 3 6" xfId="32606" xr:uid="{00000000-0005-0000-0000-0000FC720000}"/>
    <cellStyle name="Normal 6 2 3 4 3 7" xfId="17372" xr:uid="{00000000-0005-0000-0000-0000FD720000}"/>
    <cellStyle name="Normal 6 2 3 4 4" xfId="3065" xr:uid="{00000000-0005-0000-0000-0000FE720000}"/>
    <cellStyle name="Normal 6 2 3 4 4 2" xfId="13139" xr:uid="{00000000-0005-0000-0000-0000FF720000}"/>
    <cellStyle name="Normal 6 2 3 4 4 2 2" xfId="43470" xr:uid="{00000000-0005-0000-0000-000000730000}"/>
    <cellStyle name="Normal 6 2 3 4 4 2 3" xfId="28237" xr:uid="{00000000-0005-0000-0000-000001730000}"/>
    <cellStyle name="Normal 6 2 3 4 4 3" xfId="8119" xr:uid="{00000000-0005-0000-0000-000002730000}"/>
    <cellStyle name="Normal 6 2 3 4 4 3 2" xfId="38453" xr:uid="{00000000-0005-0000-0000-000003730000}"/>
    <cellStyle name="Normal 6 2 3 4 4 3 3" xfId="23220" xr:uid="{00000000-0005-0000-0000-000004730000}"/>
    <cellStyle name="Normal 6 2 3 4 4 4" xfId="33440" xr:uid="{00000000-0005-0000-0000-000005730000}"/>
    <cellStyle name="Normal 6 2 3 4 4 5" xfId="18207" xr:uid="{00000000-0005-0000-0000-000006730000}"/>
    <cellStyle name="Normal 6 2 3 4 5" xfId="4758" xr:uid="{00000000-0005-0000-0000-000007730000}"/>
    <cellStyle name="Normal 6 2 3 4 5 2" xfId="14810" xr:uid="{00000000-0005-0000-0000-000008730000}"/>
    <cellStyle name="Normal 6 2 3 4 5 2 2" xfId="45141" xr:uid="{00000000-0005-0000-0000-000009730000}"/>
    <cellStyle name="Normal 6 2 3 4 5 2 3" xfId="29908" xr:uid="{00000000-0005-0000-0000-00000A730000}"/>
    <cellStyle name="Normal 6 2 3 4 5 3" xfId="9790" xr:uid="{00000000-0005-0000-0000-00000B730000}"/>
    <cellStyle name="Normal 6 2 3 4 5 3 2" xfId="40124" xr:uid="{00000000-0005-0000-0000-00000C730000}"/>
    <cellStyle name="Normal 6 2 3 4 5 3 3" xfId="24891" xr:uid="{00000000-0005-0000-0000-00000D730000}"/>
    <cellStyle name="Normal 6 2 3 4 5 4" xfId="35111" xr:uid="{00000000-0005-0000-0000-00000E730000}"/>
    <cellStyle name="Normal 6 2 3 4 5 5" xfId="19878" xr:uid="{00000000-0005-0000-0000-00000F730000}"/>
    <cellStyle name="Normal 6 2 3 4 6" xfId="11468" xr:uid="{00000000-0005-0000-0000-000010730000}"/>
    <cellStyle name="Normal 6 2 3 4 6 2" xfId="41799" xr:uid="{00000000-0005-0000-0000-000011730000}"/>
    <cellStyle name="Normal 6 2 3 4 6 3" xfId="26566" xr:uid="{00000000-0005-0000-0000-000012730000}"/>
    <cellStyle name="Normal 6 2 3 4 7" xfId="6447" xr:uid="{00000000-0005-0000-0000-000013730000}"/>
    <cellStyle name="Normal 6 2 3 4 7 2" xfId="36782" xr:uid="{00000000-0005-0000-0000-000014730000}"/>
    <cellStyle name="Normal 6 2 3 4 7 3" xfId="21549" xr:uid="{00000000-0005-0000-0000-000015730000}"/>
    <cellStyle name="Normal 6 2 3 4 8" xfId="31770" xr:uid="{00000000-0005-0000-0000-000016730000}"/>
    <cellStyle name="Normal 6 2 3 4 9" xfId="16536" xr:uid="{00000000-0005-0000-0000-000017730000}"/>
    <cellStyle name="Normal 6 2 3 5" xfId="1581" xr:uid="{00000000-0005-0000-0000-000018730000}"/>
    <cellStyle name="Normal 6 2 3 5 2" xfId="2422" xr:uid="{00000000-0005-0000-0000-000019730000}"/>
    <cellStyle name="Normal 6 2 3 5 2 2" xfId="4112" xr:uid="{00000000-0005-0000-0000-00001A730000}"/>
    <cellStyle name="Normal 6 2 3 5 2 2 2" xfId="14185" xr:uid="{00000000-0005-0000-0000-00001B730000}"/>
    <cellStyle name="Normal 6 2 3 5 2 2 2 2" xfId="44516" xr:uid="{00000000-0005-0000-0000-00001C730000}"/>
    <cellStyle name="Normal 6 2 3 5 2 2 2 3" xfId="29283" xr:uid="{00000000-0005-0000-0000-00001D730000}"/>
    <cellStyle name="Normal 6 2 3 5 2 2 3" xfId="9165" xr:uid="{00000000-0005-0000-0000-00001E730000}"/>
    <cellStyle name="Normal 6 2 3 5 2 2 3 2" xfId="39499" xr:uid="{00000000-0005-0000-0000-00001F730000}"/>
    <cellStyle name="Normal 6 2 3 5 2 2 3 3" xfId="24266" xr:uid="{00000000-0005-0000-0000-000020730000}"/>
    <cellStyle name="Normal 6 2 3 5 2 2 4" xfId="34486" xr:uid="{00000000-0005-0000-0000-000021730000}"/>
    <cellStyle name="Normal 6 2 3 5 2 2 5" xfId="19253" xr:uid="{00000000-0005-0000-0000-000022730000}"/>
    <cellStyle name="Normal 6 2 3 5 2 3" xfId="5804" xr:uid="{00000000-0005-0000-0000-000023730000}"/>
    <cellStyle name="Normal 6 2 3 5 2 3 2" xfId="15856" xr:uid="{00000000-0005-0000-0000-000024730000}"/>
    <cellStyle name="Normal 6 2 3 5 2 3 2 2" xfId="46187" xr:uid="{00000000-0005-0000-0000-000025730000}"/>
    <cellStyle name="Normal 6 2 3 5 2 3 2 3" xfId="30954" xr:uid="{00000000-0005-0000-0000-000026730000}"/>
    <cellStyle name="Normal 6 2 3 5 2 3 3" xfId="10836" xr:uid="{00000000-0005-0000-0000-000027730000}"/>
    <cellStyle name="Normal 6 2 3 5 2 3 3 2" xfId="41170" xr:uid="{00000000-0005-0000-0000-000028730000}"/>
    <cellStyle name="Normal 6 2 3 5 2 3 3 3" xfId="25937" xr:uid="{00000000-0005-0000-0000-000029730000}"/>
    <cellStyle name="Normal 6 2 3 5 2 3 4" xfId="36157" xr:uid="{00000000-0005-0000-0000-00002A730000}"/>
    <cellStyle name="Normal 6 2 3 5 2 3 5" xfId="20924" xr:uid="{00000000-0005-0000-0000-00002B730000}"/>
    <cellStyle name="Normal 6 2 3 5 2 4" xfId="12514" xr:uid="{00000000-0005-0000-0000-00002C730000}"/>
    <cellStyle name="Normal 6 2 3 5 2 4 2" xfId="42845" xr:uid="{00000000-0005-0000-0000-00002D730000}"/>
    <cellStyle name="Normal 6 2 3 5 2 4 3" xfId="27612" xr:uid="{00000000-0005-0000-0000-00002E730000}"/>
    <cellStyle name="Normal 6 2 3 5 2 5" xfId="7493" xr:uid="{00000000-0005-0000-0000-00002F730000}"/>
    <cellStyle name="Normal 6 2 3 5 2 5 2" xfId="37828" xr:uid="{00000000-0005-0000-0000-000030730000}"/>
    <cellStyle name="Normal 6 2 3 5 2 5 3" xfId="22595" xr:uid="{00000000-0005-0000-0000-000031730000}"/>
    <cellStyle name="Normal 6 2 3 5 2 6" xfId="32816" xr:uid="{00000000-0005-0000-0000-000032730000}"/>
    <cellStyle name="Normal 6 2 3 5 2 7" xfId="17582" xr:uid="{00000000-0005-0000-0000-000033730000}"/>
    <cellStyle name="Normal 6 2 3 5 3" xfId="3275" xr:uid="{00000000-0005-0000-0000-000034730000}"/>
    <cellStyle name="Normal 6 2 3 5 3 2" xfId="13349" xr:uid="{00000000-0005-0000-0000-000035730000}"/>
    <cellStyle name="Normal 6 2 3 5 3 2 2" xfId="43680" xr:uid="{00000000-0005-0000-0000-000036730000}"/>
    <cellStyle name="Normal 6 2 3 5 3 2 3" xfId="28447" xr:uid="{00000000-0005-0000-0000-000037730000}"/>
    <cellStyle name="Normal 6 2 3 5 3 3" xfId="8329" xr:uid="{00000000-0005-0000-0000-000038730000}"/>
    <cellStyle name="Normal 6 2 3 5 3 3 2" xfId="38663" xr:uid="{00000000-0005-0000-0000-000039730000}"/>
    <cellStyle name="Normal 6 2 3 5 3 3 3" xfId="23430" xr:uid="{00000000-0005-0000-0000-00003A730000}"/>
    <cellStyle name="Normal 6 2 3 5 3 4" xfId="33650" xr:uid="{00000000-0005-0000-0000-00003B730000}"/>
    <cellStyle name="Normal 6 2 3 5 3 5" xfId="18417" xr:uid="{00000000-0005-0000-0000-00003C730000}"/>
    <cellStyle name="Normal 6 2 3 5 4" xfId="4968" xr:uid="{00000000-0005-0000-0000-00003D730000}"/>
    <cellStyle name="Normal 6 2 3 5 4 2" xfId="15020" xr:uid="{00000000-0005-0000-0000-00003E730000}"/>
    <cellStyle name="Normal 6 2 3 5 4 2 2" xfId="45351" xr:uid="{00000000-0005-0000-0000-00003F730000}"/>
    <cellStyle name="Normal 6 2 3 5 4 2 3" xfId="30118" xr:uid="{00000000-0005-0000-0000-000040730000}"/>
    <cellStyle name="Normal 6 2 3 5 4 3" xfId="10000" xr:uid="{00000000-0005-0000-0000-000041730000}"/>
    <cellStyle name="Normal 6 2 3 5 4 3 2" xfId="40334" xr:uid="{00000000-0005-0000-0000-000042730000}"/>
    <cellStyle name="Normal 6 2 3 5 4 3 3" xfId="25101" xr:uid="{00000000-0005-0000-0000-000043730000}"/>
    <cellStyle name="Normal 6 2 3 5 4 4" xfId="35321" xr:uid="{00000000-0005-0000-0000-000044730000}"/>
    <cellStyle name="Normal 6 2 3 5 4 5" xfId="20088" xr:uid="{00000000-0005-0000-0000-000045730000}"/>
    <cellStyle name="Normal 6 2 3 5 5" xfId="11678" xr:uid="{00000000-0005-0000-0000-000046730000}"/>
    <cellStyle name="Normal 6 2 3 5 5 2" xfId="42009" xr:uid="{00000000-0005-0000-0000-000047730000}"/>
    <cellStyle name="Normal 6 2 3 5 5 3" xfId="26776" xr:uid="{00000000-0005-0000-0000-000048730000}"/>
    <cellStyle name="Normal 6 2 3 5 6" xfId="6657" xr:uid="{00000000-0005-0000-0000-000049730000}"/>
    <cellStyle name="Normal 6 2 3 5 6 2" xfId="36992" xr:uid="{00000000-0005-0000-0000-00004A730000}"/>
    <cellStyle name="Normal 6 2 3 5 6 3" xfId="21759" xr:uid="{00000000-0005-0000-0000-00004B730000}"/>
    <cellStyle name="Normal 6 2 3 5 7" xfId="31980" xr:uid="{00000000-0005-0000-0000-00004C730000}"/>
    <cellStyle name="Normal 6 2 3 5 8" xfId="16746" xr:uid="{00000000-0005-0000-0000-00004D730000}"/>
    <cellStyle name="Normal 6 2 3 6" xfId="2002" xr:uid="{00000000-0005-0000-0000-00004E730000}"/>
    <cellStyle name="Normal 6 2 3 6 2" xfId="3694" xr:uid="{00000000-0005-0000-0000-00004F730000}"/>
    <cellStyle name="Normal 6 2 3 6 2 2" xfId="13767" xr:uid="{00000000-0005-0000-0000-000050730000}"/>
    <cellStyle name="Normal 6 2 3 6 2 2 2" xfId="44098" xr:uid="{00000000-0005-0000-0000-000051730000}"/>
    <cellStyle name="Normal 6 2 3 6 2 2 3" xfId="28865" xr:uid="{00000000-0005-0000-0000-000052730000}"/>
    <cellStyle name="Normal 6 2 3 6 2 3" xfId="8747" xr:uid="{00000000-0005-0000-0000-000053730000}"/>
    <cellStyle name="Normal 6 2 3 6 2 3 2" xfId="39081" xr:uid="{00000000-0005-0000-0000-000054730000}"/>
    <cellStyle name="Normal 6 2 3 6 2 3 3" xfId="23848" xr:uid="{00000000-0005-0000-0000-000055730000}"/>
    <cellStyle name="Normal 6 2 3 6 2 4" xfId="34068" xr:uid="{00000000-0005-0000-0000-000056730000}"/>
    <cellStyle name="Normal 6 2 3 6 2 5" xfId="18835" xr:uid="{00000000-0005-0000-0000-000057730000}"/>
    <cellStyle name="Normal 6 2 3 6 3" xfId="5386" xr:uid="{00000000-0005-0000-0000-000058730000}"/>
    <cellStyle name="Normal 6 2 3 6 3 2" xfId="15438" xr:uid="{00000000-0005-0000-0000-000059730000}"/>
    <cellStyle name="Normal 6 2 3 6 3 2 2" xfId="45769" xr:uid="{00000000-0005-0000-0000-00005A730000}"/>
    <cellStyle name="Normal 6 2 3 6 3 2 3" xfId="30536" xr:uid="{00000000-0005-0000-0000-00005B730000}"/>
    <cellStyle name="Normal 6 2 3 6 3 3" xfId="10418" xr:uid="{00000000-0005-0000-0000-00005C730000}"/>
    <cellStyle name="Normal 6 2 3 6 3 3 2" xfId="40752" xr:uid="{00000000-0005-0000-0000-00005D730000}"/>
    <cellStyle name="Normal 6 2 3 6 3 3 3" xfId="25519" xr:uid="{00000000-0005-0000-0000-00005E730000}"/>
    <cellStyle name="Normal 6 2 3 6 3 4" xfId="35739" xr:uid="{00000000-0005-0000-0000-00005F730000}"/>
    <cellStyle name="Normal 6 2 3 6 3 5" xfId="20506" xr:uid="{00000000-0005-0000-0000-000060730000}"/>
    <cellStyle name="Normal 6 2 3 6 4" xfId="12096" xr:uid="{00000000-0005-0000-0000-000061730000}"/>
    <cellStyle name="Normal 6 2 3 6 4 2" xfId="42427" xr:uid="{00000000-0005-0000-0000-000062730000}"/>
    <cellStyle name="Normal 6 2 3 6 4 3" xfId="27194" xr:uid="{00000000-0005-0000-0000-000063730000}"/>
    <cellStyle name="Normal 6 2 3 6 5" xfId="7075" xr:uid="{00000000-0005-0000-0000-000064730000}"/>
    <cellStyle name="Normal 6 2 3 6 5 2" xfId="37410" xr:uid="{00000000-0005-0000-0000-000065730000}"/>
    <cellStyle name="Normal 6 2 3 6 5 3" xfId="22177" xr:uid="{00000000-0005-0000-0000-000066730000}"/>
    <cellStyle name="Normal 6 2 3 6 6" xfId="32398" xr:uid="{00000000-0005-0000-0000-000067730000}"/>
    <cellStyle name="Normal 6 2 3 6 7" xfId="17164" xr:uid="{00000000-0005-0000-0000-000068730000}"/>
    <cellStyle name="Normal 6 2 3 7" xfId="2853" xr:uid="{00000000-0005-0000-0000-000069730000}"/>
    <cellStyle name="Normal 6 2 3 7 2" xfId="12931" xr:uid="{00000000-0005-0000-0000-00006A730000}"/>
    <cellStyle name="Normal 6 2 3 7 2 2" xfId="43262" xr:uid="{00000000-0005-0000-0000-00006B730000}"/>
    <cellStyle name="Normal 6 2 3 7 2 3" xfId="28029" xr:uid="{00000000-0005-0000-0000-00006C730000}"/>
    <cellStyle name="Normal 6 2 3 7 3" xfId="7911" xr:uid="{00000000-0005-0000-0000-00006D730000}"/>
    <cellStyle name="Normal 6 2 3 7 3 2" xfId="38245" xr:uid="{00000000-0005-0000-0000-00006E730000}"/>
    <cellStyle name="Normal 6 2 3 7 3 3" xfId="23012" xr:uid="{00000000-0005-0000-0000-00006F730000}"/>
    <cellStyle name="Normal 6 2 3 7 4" xfId="33232" xr:uid="{00000000-0005-0000-0000-000070730000}"/>
    <cellStyle name="Normal 6 2 3 7 5" xfId="17999" xr:uid="{00000000-0005-0000-0000-000071730000}"/>
    <cellStyle name="Normal 6 2 3 8" xfId="4547" xr:uid="{00000000-0005-0000-0000-000072730000}"/>
    <cellStyle name="Normal 6 2 3 8 2" xfId="14602" xr:uid="{00000000-0005-0000-0000-000073730000}"/>
    <cellStyle name="Normal 6 2 3 8 2 2" xfId="44933" xr:uid="{00000000-0005-0000-0000-000074730000}"/>
    <cellStyle name="Normal 6 2 3 8 2 3" xfId="29700" xr:uid="{00000000-0005-0000-0000-000075730000}"/>
    <cellStyle name="Normal 6 2 3 8 3" xfId="9582" xr:uid="{00000000-0005-0000-0000-000076730000}"/>
    <cellStyle name="Normal 6 2 3 8 3 2" xfId="39916" xr:uid="{00000000-0005-0000-0000-000077730000}"/>
    <cellStyle name="Normal 6 2 3 8 3 3" xfId="24683" xr:uid="{00000000-0005-0000-0000-000078730000}"/>
    <cellStyle name="Normal 6 2 3 8 4" xfId="34903" xr:uid="{00000000-0005-0000-0000-000079730000}"/>
    <cellStyle name="Normal 6 2 3 8 5" xfId="19670" xr:uid="{00000000-0005-0000-0000-00007A730000}"/>
    <cellStyle name="Normal 6 2 3 9" xfId="11258" xr:uid="{00000000-0005-0000-0000-00007B730000}"/>
    <cellStyle name="Normal 6 2 3 9 2" xfId="41591" xr:uid="{00000000-0005-0000-0000-00007C730000}"/>
    <cellStyle name="Normal 6 2 3 9 3" xfId="26358" xr:uid="{00000000-0005-0000-0000-00007D730000}"/>
    <cellStyle name="Normal 6 2 4" xfId="885" xr:uid="{00000000-0005-0000-0000-00007E730000}"/>
    <cellStyle name="Normal 6 2 5" xfId="886" xr:uid="{00000000-0005-0000-0000-00007F730000}"/>
    <cellStyle name="Normal 6 2 6" xfId="882" xr:uid="{00000000-0005-0000-0000-000080730000}"/>
    <cellStyle name="Normal 6 2 7" xfId="1170" xr:uid="{00000000-0005-0000-0000-000081730000}"/>
    <cellStyle name="Normal 6 2 7 10" xfId="31586" xr:uid="{00000000-0005-0000-0000-000082730000}"/>
    <cellStyle name="Normal 6 2 7 11" xfId="16349" xr:uid="{00000000-0005-0000-0000-000083730000}"/>
    <cellStyle name="Normal 6 2 7 2" xfId="1278" xr:uid="{00000000-0005-0000-0000-000084730000}"/>
    <cellStyle name="Normal 6 2 7 2 10" xfId="16453" xr:uid="{00000000-0005-0000-0000-000085730000}"/>
    <cellStyle name="Normal 6 2 7 2 2" xfId="1495" xr:uid="{00000000-0005-0000-0000-000086730000}"/>
    <cellStyle name="Normal 6 2 7 2 2 2" xfId="1916" xr:uid="{00000000-0005-0000-0000-000087730000}"/>
    <cellStyle name="Normal 6 2 7 2 2 2 2" xfId="2755" xr:uid="{00000000-0005-0000-0000-000088730000}"/>
    <cellStyle name="Normal 6 2 7 2 2 2 2 2" xfId="4445" xr:uid="{00000000-0005-0000-0000-000089730000}"/>
    <cellStyle name="Normal 6 2 7 2 2 2 2 2 2" xfId="14518" xr:uid="{00000000-0005-0000-0000-00008A730000}"/>
    <cellStyle name="Normal 6 2 7 2 2 2 2 2 2 2" xfId="44849" xr:uid="{00000000-0005-0000-0000-00008B730000}"/>
    <cellStyle name="Normal 6 2 7 2 2 2 2 2 2 3" xfId="29616" xr:uid="{00000000-0005-0000-0000-00008C730000}"/>
    <cellStyle name="Normal 6 2 7 2 2 2 2 2 3" xfId="9498" xr:uid="{00000000-0005-0000-0000-00008D730000}"/>
    <cellStyle name="Normal 6 2 7 2 2 2 2 2 3 2" xfId="39832" xr:uid="{00000000-0005-0000-0000-00008E730000}"/>
    <cellStyle name="Normal 6 2 7 2 2 2 2 2 3 3" xfId="24599" xr:uid="{00000000-0005-0000-0000-00008F730000}"/>
    <cellStyle name="Normal 6 2 7 2 2 2 2 2 4" xfId="34819" xr:uid="{00000000-0005-0000-0000-000090730000}"/>
    <cellStyle name="Normal 6 2 7 2 2 2 2 2 5" xfId="19586" xr:uid="{00000000-0005-0000-0000-000091730000}"/>
    <cellStyle name="Normal 6 2 7 2 2 2 2 3" xfId="6137" xr:uid="{00000000-0005-0000-0000-000092730000}"/>
    <cellStyle name="Normal 6 2 7 2 2 2 2 3 2" xfId="16189" xr:uid="{00000000-0005-0000-0000-000093730000}"/>
    <cellStyle name="Normal 6 2 7 2 2 2 2 3 2 2" xfId="46520" xr:uid="{00000000-0005-0000-0000-000094730000}"/>
    <cellStyle name="Normal 6 2 7 2 2 2 2 3 2 3" xfId="31287" xr:uid="{00000000-0005-0000-0000-000095730000}"/>
    <cellStyle name="Normal 6 2 7 2 2 2 2 3 3" xfId="11169" xr:uid="{00000000-0005-0000-0000-000096730000}"/>
    <cellStyle name="Normal 6 2 7 2 2 2 2 3 3 2" xfId="41503" xr:uid="{00000000-0005-0000-0000-000097730000}"/>
    <cellStyle name="Normal 6 2 7 2 2 2 2 3 3 3" xfId="26270" xr:uid="{00000000-0005-0000-0000-000098730000}"/>
    <cellStyle name="Normal 6 2 7 2 2 2 2 3 4" xfId="36490" xr:uid="{00000000-0005-0000-0000-000099730000}"/>
    <cellStyle name="Normal 6 2 7 2 2 2 2 3 5" xfId="21257" xr:uid="{00000000-0005-0000-0000-00009A730000}"/>
    <cellStyle name="Normal 6 2 7 2 2 2 2 4" xfId="12847" xr:uid="{00000000-0005-0000-0000-00009B730000}"/>
    <cellStyle name="Normal 6 2 7 2 2 2 2 4 2" xfId="43178" xr:uid="{00000000-0005-0000-0000-00009C730000}"/>
    <cellStyle name="Normal 6 2 7 2 2 2 2 4 3" xfId="27945" xr:uid="{00000000-0005-0000-0000-00009D730000}"/>
    <cellStyle name="Normal 6 2 7 2 2 2 2 5" xfId="7826" xr:uid="{00000000-0005-0000-0000-00009E730000}"/>
    <cellStyle name="Normal 6 2 7 2 2 2 2 5 2" xfId="38161" xr:uid="{00000000-0005-0000-0000-00009F730000}"/>
    <cellStyle name="Normal 6 2 7 2 2 2 2 5 3" xfId="22928" xr:uid="{00000000-0005-0000-0000-0000A0730000}"/>
    <cellStyle name="Normal 6 2 7 2 2 2 2 6" xfId="33149" xr:uid="{00000000-0005-0000-0000-0000A1730000}"/>
    <cellStyle name="Normal 6 2 7 2 2 2 2 7" xfId="17915" xr:uid="{00000000-0005-0000-0000-0000A2730000}"/>
    <cellStyle name="Normal 6 2 7 2 2 2 3" xfId="3608" xr:uid="{00000000-0005-0000-0000-0000A3730000}"/>
    <cellStyle name="Normal 6 2 7 2 2 2 3 2" xfId="13682" xr:uid="{00000000-0005-0000-0000-0000A4730000}"/>
    <cellStyle name="Normal 6 2 7 2 2 2 3 2 2" xfId="44013" xr:uid="{00000000-0005-0000-0000-0000A5730000}"/>
    <cellStyle name="Normal 6 2 7 2 2 2 3 2 3" xfId="28780" xr:uid="{00000000-0005-0000-0000-0000A6730000}"/>
    <cellStyle name="Normal 6 2 7 2 2 2 3 3" xfId="8662" xr:uid="{00000000-0005-0000-0000-0000A7730000}"/>
    <cellStyle name="Normal 6 2 7 2 2 2 3 3 2" xfId="38996" xr:uid="{00000000-0005-0000-0000-0000A8730000}"/>
    <cellStyle name="Normal 6 2 7 2 2 2 3 3 3" xfId="23763" xr:uid="{00000000-0005-0000-0000-0000A9730000}"/>
    <cellStyle name="Normal 6 2 7 2 2 2 3 4" xfId="33983" xr:uid="{00000000-0005-0000-0000-0000AA730000}"/>
    <cellStyle name="Normal 6 2 7 2 2 2 3 5" xfId="18750" xr:uid="{00000000-0005-0000-0000-0000AB730000}"/>
    <cellStyle name="Normal 6 2 7 2 2 2 4" xfId="5301" xr:uid="{00000000-0005-0000-0000-0000AC730000}"/>
    <cellStyle name="Normal 6 2 7 2 2 2 4 2" xfId="15353" xr:uid="{00000000-0005-0000-0000-0000AD730000}"/>
    <cellStyle name="Normal 6 2 7 2 2 2 4 2 2" xfId="45684" xr:uid="{00000000-0005-0000-0000-0000AE730000}"/>
    <cellStyle name="Normal 6 2 7 2 2 2 4 2 3" xfId="30451" xr:uid="{00000000-0005-0000-0000-0000AF730000}"/>
    <cellStyle name="Normal 6 2 7 2 2 2 4 3" xfId="10333" xr:uid="{00000000-0005-0000-0000-0000B0730000}"/>
    <cellStyle name="Normal 6 2 7 2 2 2 4 3 2" xfId="40667" xr:uid="{00000000-0005-0000-0000-0000B1730000}"/>
    <cellStyle name="Normal 6 2 7 2 2 2 4 3 3" xfId="25434" xr:uid="{00000000-0005-0000-0000-0000B2730000}"/>
    <cellStyle name="Normal 6 2 7 2 2 2 4 4" xfId="35654" xr:uid="{00000000-0005-0000-0000-0000B3730000}"/>
    <cellStyle name="Normal 6 2 7 2 2 2 4 5" xfId="20421" xr:uid="{00000000-0005-0000-0000-0000B4730000}"/>
    <cellStyle name="Normal 6 2 7 2 2 2 5" xfId="12011" xr:uid="{00000000-0005-0000-0000-0000B5730000}"/>
    <cellStyle name="Normal 6 2 7 2 2 2 5 2" xfId="42342" xr:uid="{00000000-0005-0000-0000-0000B6730000}"/>
    <cellStyle name="Normal 6 2 7 2 2 2 5 3" xfId="27109" xr:uid="{00000000-0005-0000-0000-0000B7730000}"/>
    <cellStyle name="Normal 6 2 7 2 2 2 6" xfId="6990" xr:uid="{00000000-0005-0000-0000-0000B8730000}"/>
    <cellStyle name="Normal 6 2 7 2 2 2 6 2" xfId="37325" xr:uid="{00000000-0005-0000-0000-0000B9730000}"/>
    <cellStyle name="Normal 6 2 7 2 2 2 6 3" xfId="22092" xr:uid="{00000000-0005-0000-0000-0000BA730000}"/>
    <cellStyle name="Normal 6 2 7 2 2 2 7" xfId="32313" xr:uid="{00000000-0005-0000-0000-0000BB730000}"/>
    <cellStyle name="Normal 6 2 7 2 2 2 8" xfId="17079" xr:uid="{00000000-0005-0000-0000-0000BC730000}"/>
    <cellStyle name="Normal 6 2 7 2 2 3" xfId="2337" xr:uid="{00000000-0005-0000-0000-0000BD730000}"/>
    <cellStyle name="Normal 6 2 7 2 2 3 2" xfId="4027" xr:uid="{00000000-0005-0000-0000-0000BE730000}"/>
    <cellStyle name="Normal 6 2 7 2 2 3 2 2" xfId="14100" xr:uid="{00000000-0005-0000-0000-0000BF730000}"/>
    <cellStyle name="Normal 6 2 7 2 2 3 2 2 2" xfId="44431" xr:uid="{00000000-0005-0000-0000-0000C0730000}"/>
    <cellStyle name="Normal 6 2 7 2 2 3 2 2 3" xfId="29198" xr:uid="{00000000-0005-0000-0000-0000C1730000}"/>
    <cellStyle name="Normal 6 2 7 2 2 3 2 3" xfId="9080" xr:uid="{00000000-0005-0000-0000-0000C2730000}"/>
    <cellStyle name="Normal 6 2 7 2 2 3 2 3 2" xfId="39414" xr:uid="{00000000-0005-0000-0000-0000C3730000}"/>
    <cellStyle name="Normal 6 2 7 2 2 3 2 3 3" xfId="24181" xr:uid="{00000000-0005-0000-0000-0000C4730000}"/>
    <cellStyle name="Normal 6 2 7 2 2 3 2 4" xfId="34401" xr:uid="{00000000-0005-0000-0000-0000C5730000}"/>
    <cellStyle name="Normal 6 2 7 2 2 3 2 5" xfId="19168" xr:uid="{00000000-0005-0000-0000-0000C6730000}"/>
    <cellStyle name="Normal 6 2 7 2 2 3 3" xfId="5719" xr:uid="{00000000-0005-0000-0000-0000C7730000}"/>
    <cellStyle name="Normal 6 2 7 2 2 3 3 2" xfId="15771" xr:uid="{00000000-0005-0000-0000-0000C8730000}"/>
    <cellStyle name="Normal 6 2 7 2 2 3 3 2 2" xfId="46102" xr:uid="{00000000-0005-0000-0000-0000C9730000}"/>
    <cellStyle name="Normal 6 2 7 2 2 3 3 2 3" xfId="30869" xr:uid="{00000000-0005-0000-0000-0000CA730000}"/>
    <cellStyle name="Normal 6 2 7 2 2 3 3 3" xfId="10751" xr:uid="{00000000-0005-0000-0000-0000CB730000}"/>
    <cellStyle name="Normal 6 2 7 2 2 3 3 3 2" xfId="41085" xr:uid="{00000000-0005-0000-0000-0000CC730000}"/>
    <cellStyle name="Normal 6 2 7 2 2 3 3 3 3" xfId="25852" xr:uid="{00000000-0005-0000-0000-0000CD730000}"/>
    <cellStyle name="Normal 6 2 7 2 2 3 3 4" xfId="36072" xr:uid="{00000000-0005-0000-0000-0000CE730000}"/>
    <cellStyle name="Normal 6 2 7 2 2 3 3 5" xfId="20839" xr:uid="{00000000-0005-0000-0000-0000CF730000}"/>
    <cellStyle name="Normal 6 2 7 2 2 3 4" xfId="12429" xr:uid="{00000000-0005-0000-0000-0000D0730000}"/>
    <cellStyle name="Normal 6 2 7 2 2 3 4 2" xfId="42760" xr:uid="{00000000-0005-0000-0000-0000D1730000}"/>
    <cellStyle name="Normal 6 2 7 2 2 3 4 3" xfId="27527" xr:uid="{00000000-0005-0000-0000-0000D2730000}"/>
    <cellStyle name="Normal 6 2 7 2 2 3 5" xfId="7408" xr:uid="{00000000-0005-0000-0000-0000D3730000}"/>
    <cellStyle name="Normal 6 2 7 2 2 3 5 2" xfId="37743" xr:uid="{00000000-0005-0000-0000-0000D4730000}"/>
    <cellStyle name="Normal 6 2 7 2 2 3 5 3" xfId="22510" xr:uid="{00000000-0005-0000-0000-0000D5730000}"/>
    <cellStyle name="Normal 6 2 7 2 2 3 6" xfId="32731" xr:uid="{00000000-0005-0000-0000-0000D6730000}"/>
    <cellStyle name="Normal 6 2 7 2 2 3 7" xfId="17497" xr:uid="{00000000-0005-0000-0000-0000D7730000}"/>
    <cellStyle name="Normal 6 2 7 2 2 4" xfId="3190" xr:uid="{00000000-0005-0000-0000-0000D8730000}"/>
    <cellStyle name="Normal 6 2 7 2 2 4 2" xfId="13264" xr:uid="{00000000-0005-0000-0000-0000D9730000}"/>
    <cellStyle name="Normal 6 2 7 2 2 4 2 2" xfId="43595" xr:uid="{00000000-0005-0000-0000-0000DA730000}"/>
    <cellStyle name="Normal 6 2 7 2 2 4 2 3" xfId="28362" xr:uid="{00000000-0005-0000-0000-0000DB730000}"/>
    <cellStyle name="Normal 6 2 7 2 2 4 3" xfId="8244" xr:uid="{00000000-0005-0000-0000-0000DC730000}"/>
    <cellStyle name="Normal 6 2 7 2 2 4 3 2" xfId="38578" xr:uid="{00000000-0005-0000-0000-0000DD730000}"/>
    <cellStyle name="Normal 6 2 7 2 2 4 3 3" xfId="23345" xr:uid="{00000000-0005-0000-0000-0000DE730000}"/>
    <cellStyle name="Normal 6 2 7 2 2 4 4" xfId="33565" xr:uid="{00000000-0005-0000-0000-0000DF730000}"/>
    <cellStyle name="Normal 6 2 7 2 2 4 5" xfId="18332" xr:uid="{00000000-0005-0000-0000-0000E0730000}"/>
    <cellStyle name="Normal 6 2 7 2 2 5" xfId="4883" xr:uid="{00000000-0005-0000-0000-0000E1730000}"/>
    <cellStyle name="Normal 6 2 7 2 2 5 2" xfId="14935" xr:uid="{00000000-0005-0000-0000-0000E2730000}"/>
    <cellStyle name="Normal 6 2 7 2 2 5 2 2" xfId="45266" xr:uid="{00000000-0005-0000-0000-0000E3730000}"/>
    <cellStyle name="Normal 6 2 7 2 2 5 2 3" xfId="30033" xr:uid="{00000000-0005-0000-0000-0000E4730000}"/>
    <cellStyle name="Normal 6 2 7 2 2 5 3" xfId="9915" xr:uid="{00000000-0005-0000-0000-0000E5730000}"/>
    <cellStyle name="Normal 6 2 7 2 2 5 3 2" xfId="40249" xr:uid="{00000000-0005-0000-0000-0000E6730000}"/>
    <cellStyle name="Normal 6 2 7 2 2 5 3 3" xfId="25016" xr:uid="{00000000-0005-0000-0000-0000E7730000}"/>
    <cellStyle name="Normal 6 2 7 2 2 5 4" xfId="35236" xr:uid="{00000000-0005-0000-0000-0000E8730000}"/>
    <cellStyle name="Normal 6 2 7 2 2 5 5" xfId="20003" xr:uid="{00000000-0005-0000-0000-0000E9730000}"/>
    <cellStyle name="Normal 6 2 7 2 2 6" xfId="11593" xr:uid="{00000000-0005-0000-0000-0000EA730000}"/>
    <cellStyle name="Normal 6 2 7 2 2 6 2" xfId="41924" xr:uid="{00000000-0005-0000-0000-0000EB730000}"/>
    <cellStyle name="Normal 6 2 7 2 2 6 3" xfId="26691" xr:uid="{00000000-0005-0000-0000-0000EC730000}"/>
    <cellStyle name="Normal 6 2 7 2 2 7" xfId="6572" xr:uid="{00000000-0005-0000-0000-0000ED730000}"/>
    <cellStyle name="Normal 6 2 7 2 2 7 2" xfId="36907" xr:uid="{00000000-0005-0000-0000-0000EE730000}"/>
    <cellStyle name="Normal 6 2 7 2 2 7 3" xfId="21674" xr:uid="{00000000-0005-0000-0000-0000EF730000}"/>
    <cellStyle name="Normal 6 2 7 2 2 8" xfId="31895" xr:uid="{00000000-0005-0000-0000-0000F0730000}"/>
    <cellStyle name="Normal 6 2 7 2 2 9" xfId="16661" xr:uid="{00000000-0005-0000-0000-0000F1730000}"/>
    <cellStyle name="Normal 6 2 7 2 3" xfId="1708" xr:uid="{00000000-0005-0000-0000-0000F2730000}"/>
    <cellStyle name="Normal 6 2 7 2 3 2" xfId="2547" xr:uid="{00000000-0005-0000-0000-0000F3730000}"/>
    <cellStyle name="Normal 6 2 7 2 3 2 2" xfId="4237" xr:uid="{00000000-0005-0000-0000-0000F4730000}"/>
    <cellStyle name="Normal 6 2 7 2 3 2 2 2" xfId="14310" xr:uid="{00000000-0005-0000-0000-0000F5730000}"/>
    <cellStyle name="Normal 6 2 7 2 3 2 2 2 2" xfId="44641" xr:uid="{00000000-0005-0000-0000-0000F6730000}"/>
    <cellStyle name="Normal 6 2 7 2 3 2 2 2 3" xfId="29408" xr:uid="{00000000-0005-0000-0000-0000F7730000}"/>
    <cellStyle name="Normal 6 2 7 2 3 2 2 3" xfId="9290" xr:uid="{00000000-0005-0000-0000-0000F8730000}"/>
    <cellStyle name="Normal 6 2 7 2 3 2 2 3 2" xfId="39624" xr:uid="{00000000-0005-0000-0000-0000F9730000}"/>
    <cellStyle name="Normal 6 2 7 2 3 2 2 3 3" xfId="24391" xr:uid="{00000000-0005-0000-0000-0000FA730000}"/>
    <cellStyle name="Normal 6 2 7 2 3 2 2 4" xfId="34611" xr:uid="{00000000-0005-0000-0000-0000FB730000}"/>
    <cellStyle name="Normal 6 2 7 2 3 2 2 5" xfId="19378" xr:uid="{00000000-0005-0000-0000-0000FC730000}"/>
    <cellStyle name="Normal 6 2 7 2 3 2 3" xfId="5929" xr:uid="{00000000-0005-0000-0000-0000FD730000}"/>
    <cellStyle name="Normal 6 2 7 2 3 2 3 2" xfId="15981" xr:uid="{00000000-0005-0000-0000-0000FE730000}"/>
    <cellStyle name="Normal 6 2 7 2 3 2 3 2 2" xfId="46312" xr:uid="{00000000-0005-0000-0000-0000FF730000}"/>
    <cellStyle name="Normal 6 2 7 2 3 2 3 2 3" xfId="31079" xr:uid="{00000000-0005-0000-0000-000000740000}"/>
    <cellStyle name="Normal 6 2 7 2 3 2 3 3" xfId="10961" xr:uid="{00000000-0005-0000-0000-000001740000}"/>
    <cellStyle name="Normal 6 2 7 2 3 2 3 3 2" xfId="41295" xr:uid="{00000000-0005-0000-0000-000002740000}"/>
    <cellStyle name="Normal 6 2 7 2 3 2 3 3 3" xfId="26062" xr:uid="{00000000-0005-0000-0000-000003740000}"/>
    <cellStyle name="Normal 6 2 7 2 3 2 3 4" xfId="36282" xr:uid="{00000000-0005-0000-0000-000004740000}"/>
    <cellStyle name="Normal 6 2 7 2 3 2 3 5" xfId="21049" xr:uid="{00000000-0005-0000-0000-000005740000}"/>
    <cellStyle name="Normal 6 2 7 2 3 2 4" xfId="12639" xr:uid="{00000000-0005-0000-0000-000006740000}"/>
    <cellStyle name="Normal 6 2 7 2 3 2 4 2" xfId="42970" xr:uid="{00000000-0005-0000-0000-000007740000}"/>
    <cellStyle name="Normal 6 2 7 2 3 2 4 3" xfId="27737" xr:uid="{00000000-0005-0000-0000-000008740000}"/>
    <cellStyle name="Normal 6 2 7 2 3 2 5" xfId="7618" xr:uid="{00000000-0005-0000-0000-000009740000}"/>
    <cellStyle name="Normal 6 2 7 2 3 2 5 2" xfId="37953" xr:uid="{00000000-0005-0000-0000-00000A740000}"/>
    <cellStyle name="Normal 6 2 7 2 3 2 5 3" xfId="22720" xr:uid="{00000000-0005-0000-0000-00000B740000}"/>
    <cellStyle name="Normal 6 2 7 2 3 2 6" xfId="32941" xr:uid="{00000000-0005-0000-0000-00000C740000}"/>
    <cellStyle name="Normal 6 2 7 2 3 2 7" xfId="17707" xr:uid="{00000000-0005-0000-0000-00000D740000}"/>
    <cellStyle name="Normal 6 2 7 2 3 3" xfId="3400" xr:uid="{00000000-0005-0000-0000-00000E740000}"/>
    <cellStyle name="Normal 6 2 7 2 3 3 2" xfId="13474" xr:uid="{00000000-0005-0000-0000-00000F740000}"/>
    <cellStyle name="Normal 6 2 7 2 3 3 2 2" xfId="43805" xr:uid="{00000000-0005-0000-0000-000010740000}"/>
    <cellStyle name="Normal 6 2 7 2 3 3 2 3" xfId="28572" xr:uid="{00000000-0005-0000-0000-000011740000}"/>
    <cellStyle name="Normal 6 2 7 2 3 3 3" xfId="8454" xr:uid="{00000000-0005-0000-0000-000012740000}"/>
    <cellStyle name="Normal 6 2 7 2 3 3 3 2" xfId="38788" xr:uid="{00000000-0005-0000-0000-000013740000}"/>
    <cellStyle name="Normal 6 2 7 2 3 3 3 3" xfId="23555" xr:uid="{00000000-0005-0000-0000-000014740000}"/>
    <cellStyle name="Normal 6 2 7 2 3 3 4" xfId="33775" xr:uid="{00000000-0005-0000-0000-000015740000}"/>
    <cellStyle name="Normal 6 2 7 2 3 3 5" xfId="18542" xr:uid="{00000000-0005-0000-0000-000016740000}"/>
    <cellStyle name="Normal 6 2 7 2 3 4" xfId="5093" xr:uid="{00000000-0005-0000-0000-000017740000}"/>
    <cellStyle name="Normal 6 2 7 2 3 4 2" xfId="15145" xr:uid="{00000000-0005-0000-0000-000018740000}"/>
    <cellStyle name="Normal 6 2 7 2 3 4 2 2" xfId="45476" xr:uid="{00000000-0005-0000-0000-000019740000}"/>
    <cellStyle name="Normal 6 2 7 2 3 4 2 3" xfId="30243" xr:uid="{00000000-0005-0000-0000-00001A740000}"/>
    <cellStyle name="Normal 6 2 7 2 3 4 3" xfId="10125" xr:uid="{00000000-0005-0000-0000-00001B740000}"/>
    <cellStyle name="Normal 6 2 7 2 3 4 3 2" xfId="40459" xr:uid="{00000000-0005-0000-0000-00001C740000}"/>
    <cellStyle name="Normal 6 2 7 2 3 4 3 3" xfId="25226" xr:uid="{00000000-0005-0000-0000-00001D740000}"/>
    <cellStyle name="Normal 6 2 7 2 3 4 4" xfId="35446" xr:uid="{00000000-0005-0000-0000-00001E740000}"/>
    <cellStyle name="Normal 6 2 7 2 3 4 5" xfId="20213" xr:uid="{00000000-0005-0000-0000-00001F740000}"/>
    <cellStyle name="Normal 6 2 7 2 3 5" xfId="11803" xr:uid="{00000000-0005-0000-0000-000020740000}"/>
    <cellStyle name="Normal 6 2 7 2 3 5 2" xfId="42134" xr:uid="{00000000-0005-0000-0000-000021740000}"/>
    <cellStyle name="Normal 6 2 7 2 3 5 3" xfId="26901" xr:uid="{00000000-0005-0000-0000-000022740000}"/>
    <cellStyle name="Normal 6 2 7 2 3 6" xfId="6782" xr:uid="{00000000-0005-0000-0000-000023740000}"/>
    <cellStyle name="Normal 6 2 7 2 3 6 2" xfId="37117" xr:uid="{00000000-0005-0000-0000-000024740000}"/>
    <cellStyle name="Normal 6 2 7 2 3 6 3" xfId="21884" xr:uid="{00000000-0005-0000-0000-000025740000}"/>
    <cellStyle name="Normal 6 2 7 2 3 7" xfId="32105" xr:uid="{00000000-0005-0000-0000-000026740000}"/>
    <cellStyle name="Normal 6 2 7 2 3 8" xfId="16871" xr:uid="{00000000-0005-0000-0000-000027740000}"/>
    <cellStyle name="Normal 6 2 7 2 4" xfId="2129" xr:uid="{00000000-0005-0000-0000-000028740000}"/>
    <cellStyle name="Normal 6 2 7 2 4 2" xfId="3819" xr:uid="{00000000-0005-0000-0000-000029740000}"/>
    <cellStyle name="Normal 6 2 7 2 4 2 2" xfId="13892" xr:uid="{00000000-0005-0000-0000-00002A740000}"/>
    <cellStyle name="Normal 6 2 7 2 4 2 2 2" xfId="44223" xr:uid="{00000000-0005-0000-0000-00002B740000}"/>
    <cellStyle name="Normal 6 2 7 2 4 2 2 3" xfId="28990" xr:uid="{00000000-0005-0000-0000-00002C740000}"/>
    <cellStyle name="Normal 6 2 7 2 4 2 3" xfId="8872" xr:uid="{00000000-0005-0000-0000-00002D740000}"/>
    <cellStyle name="Normal 6 2 7 2 4 2 3 2" xfId="39206" xr:uid="{00000000-0005-0000-0000-00002E740000}"/>
    <cellStyle name="Normal 6 2 7 2 4 2 3 3" xfId="23973" xr:uid="{00000000-0005-0000-0000-00002F740000}"/>
    <cellStyle name="Normal 6 2 7 2 4 2 4" xfId="34193" xr:uid="{00000000-0005-0000-0000-000030740000}"/>
    <cellStyle name="Normal 6 2 7 2 4 2 5" xfId="18960" xr:uid="{00000000-0005-0000-0000-000031740000}"/>
    <cellStyle name="Normal 6 2 7 2 4 3" xfId="5511" xr:uid="{00000000-0005-0000-0000-000032740000}"/>
    <cellStyle name="Normal 6 2 7 2 4 3 2" xfId="15563" xr:uid="{00000000-0005-0000-0000-000033740000}"/>
    <cellStyle name="Normal 6 2 7 2 4 3 2 2" xfId="45894" xr:uid="{00000000-0005-0000-0000-000034740000}"/>
    <cellStyle name="Normal 6 2 7 2 4 3 2 3" xfId="30661" xr:uid="{00000000-0005-0000-0000-000035740000}"/>
    <cellStyle name="Normal 6 2 7 2 4 3 3" xfId="10543" xr:uid="{00000000-0005-0000-0000-000036740000}"/>
    <cellStyle name="Normal 6 2 7 2 4 3 3 2" xfId="40877" xr:uid="{00000000-0005-0000-0000-000037740000}"/>
    <cellStyle name="Normal 6 2 7 2 4 3 3 3" xfId="25644" xr:uid="{00000000-0005-0000-0000-000038740000}"/>
    <cellStyle name="Normal 6 2 7 2 4 3 4" xfId="35864" xr:uid="{00000000-0005-0000-0000-000039740000}"/>
    <cellStyle name="Normal 6 2 7 2 4 3 5" xfId="20631" xr:uid="{00000000-0005-0000-0000-00003A740000}"/>
    <cellStyle name="Normal 6 2 7 2 4 4" xfId="12221" xr:uid="{00000000-0005-0000-0000-00003B740000}"/>
    <cellStyle name="Normal 6 2 7 2 4 4 2" xfId="42552" xr:uid="{00000000-0005-0000-0000-00003C740000}"/>
    <cellStyle name="Normal 6 2 7 2 4 4 3" xfId="27319" xr:uid="{00000000-0005-0000-0000-00003D740000}"/>
    <cellStyle name="Normal 6 2 7 2 4 5" xfId="7200" xr:uid="{00000000-0005-0000-0000-00003E740000}"/>
    <cellStyle name="Normal 6 2 7 2 4 5 2" xfId="37535" xr:uid="{00000000-0005-0000-0000-00003F740000}"/>
    <cellStyle name="Normal 6 2 7 2 4 5 3" xfId="22302" xr:uid="{00000000-0005-0000-0000-000040740000}"/>
    <cellStyle name="Normal 6 2 7 2 4 6" xfId="32523" xr:uid="{00000000-0005-0000-0000-000041740000}"/>
    <cellStyle name="Normal 6 2 7 2 4 7" xfId="17289" xr:uid="{00000000-0005-0000-0000-000042740000}"/>
    <cellStyle name="Normal 6 2 7 2 5" xfId="2982" xr:uid="{00000000-0005-0000-0000-000043740000}"/>
    <cellStyle name="Normal 6 2 7 2 5 2" xfId="13056" xr:uid="{00000000-0005-0000-0000-000044740000}"/>
    <cellStyle name="Normal 6 2 7 2 5 2 2" xfId="43387" xr:uid="{00000000-0005-0000-0000-000045740000}"/>
    <cellStyle name="Normal 6 2 7 2 5 2 3" xfId="28154" xr:uid="{00000000-0005-0000-0000-000046740000}"/>
    <cellStyle name="Normal 6 2 7 2 5 3" xfId="8036" xr:uid="{00000000-0005-0000-0000-000047740000}"/>
    <cellStyle name="Normal 6 2 7 2 5 3 2" xfId="38370" xr:uid="{00000000-0005-0000-0000-000048740000}"/>
    <cellStyle name="Normal 6 2 7 2 5 3 3" xfId="23137" xr:uid="{00000000-0005-0000-0000-000049740000}"/>
    <cellStyle name="Normal 6 2 7 2 5 4" xfId="33357" xr:uid="{00000000-0005-0000-0000-00004A740000}"/>
    <cellStyle name="Normal 6 2 7 2 5 5" xfId="18124" xr:uid="{00000000-0005-0000-0000-00004B740000}"/>
    <cellStyle name="Normal 6 2 7 2 6" xfId="4675" xr:uid="{00000000-0005-0000-0000-00004C740000}"/>
    <cellStyle name="Normal 6 2 7 2 6 2" xfId="14727" xr:uid="{00000000-0005-0000-0000-00004D740000}"/>
    <cellStyle name="Normal 6 2 7 2 6 2 2" xfId="45058" xr:uid="{00000000-0005-0000-0000-00004E740000}"/>
    <cellStyle name="Normal 6 2 7 2 6 2 3" xfId="29825" xr:uid="{00000000-0005-0000-0000-00004F740000}"/>
    <cellStyle name="Normal 6 2 7 2 6 3" xfId="9707" xr:uid="{00000000-0005-0000-0000-000050740000}"/>
    <cellStyle name="Normal 6 2 7 2 6 3 2" xfId="40041" xr:uid="{00000000-0005-0000-0000-000051740000}"/>
    <cellStyle name="Normal 6 2 7 2 6 3 3" xfId="24808" xr:uid="{00000000-0005-0000-0000-000052740000}"/>
    <cellStyle name="Normal 6 2 7 2 6 4" xfId="35028" xr:uid="{00000000-0005-0000-0000-000053740000}"/>
    <cellStyle name="Normal 6 2 7 2 6 5" xfId="19795" xr:uid="{00000000-0005-0000-0000-000054740000}"/>
    <cellStyle name="Normal 6 2 7 2 7" xfId="11385" xr:uid="{00000000-0005-0000-0000-000055740000}"/>
    <cellStyle name="Normal 6 2 7 2 7 2" xfId="41716" xr:uid="{00000000-0005-0000-0000-000056740000}"/>
    <cellStyle name="Normal 6 2 7 2 7 3" xfId="26483" xr:uid="{00000000-0005-0000-0000-000057740000}"/>
    <cellStyle name="Normal 6 2 7 2 8" xfId="6364" xr:uid="{00000000-0005-0000-0000-000058740000}"/>
    <cellStyle name="Normal 6 2 7 2 8 2" xfId="36699" xr:uid="{00000000-0005-0000-0000-000059740000}"/>
    <cellStyle name="Normal 6 2 7 2 8 3" xfId="21466" xr:uid="{00000000-0005-0000-0000-00005A740000}"/>
    <cellStyle name="Normal 6 2 7 2 9" xfId="31687" xr:uid="{00000000-0005-0000-0000-00005B740000}"/>
    <cellStyle name="Normal 6 2 7 3" xfId="1391" xr:uid="{00000000-0005-0000-0000-00005C740000}"/>
    <cellStyle name="Normal 6 2 7 3 2" xfId="1812" xr:uid="{00000000-0005-0000-0000-00005D740000}"/>
    <cellStyle name="Normal 6 2 7 3 2 2" xfId="2651" xr:uid="{00000000-0005-0000-0000-00005E740000}"/>
    <cellStyle name="Normal 6 2 7 3 2 2 2" xfId="4341" xr:uid="{00000000-0005-0000-0000-00005F740000}"/>
    <cellStyle name="Normal 6 2 7 3 2 2 2 2" xfId="14414" xr:uid="{00000000-0005-0000-0000-000060740000}"/>
    <cellStyle name="Normal 6 2 7 3 2 2 2 2 2" xfId="44745" xr:uid="{00000000-0005-0000-0000-000061740000}"/>
    <cellStyle name="Normal 6 2 7 3 2 2 2 2 3" xfId="29512" xr:uid="{00000000-0005-0000-0000-000062740000}"/>
    <cellStyle name="Normal 6 2 7 3 2 2 2 3" xfId="9394" xr:uid="{00000000-0005-0000-0000-000063740000}"/>
    <cellStyle name="Normal 6 2 7 3 2 2 2 3 2" xfId="39728" xr:uid="{00000000-0005-0000-0000-000064740000}"/>
    <cellStyle name="Normal 6 2 7 3 2 2 2 3 3" xfId="24495" xr:uid="{00000000-0005-0000-0000-000065740000}"/>
    <cellStyle name="Normal 6 2 7 3 2 2 2 4" xfId="34715" xr:uid="{00000000-0005-0000-0000-000066740000}"/>
    <cellStyle name="Normal 6 2 7 3 2 2 2 5" xfId="19482" xr:uid="{00000000-0005-0000-0000-000067740000}"/>
    <cellStyle name="Normal 6 2 7 3 2 2 3" xfId="6033" xr:uid="{00000000-0005-0000-0000-000068740000}"/>
    <cellStyle name="Normal 6 2 7 3 2 2 3 2" xfId="16085" xr:uid="{00000000-0005-0000-0000-000069740000}"/>
    <cellStyle name="Normal 6 2 7 3 2 2 3 2 2" xfId="46416" xr:uid="{00000000-0005-0000-0000-00006A740000}"/>
    <cellStyle name="Normal 6 2 7 3 2 2 3 2 3" xfId="31183" xr:uid="{00000000-0005-0000-0000-00006B740000}"/>
    <cellStyle name="Normal 6 2 7 3 2 2 3 3" xfId="11065" xr:uid="{00000000-0005-0000-0000-00006C740000}"/>
    <cellStyle name="Normal 6 2 7 3 2 2 3 3 2" xfId="41399" xr:uid="{00000000-0005-0000-0000-00006D740000}"/>
    <cellStyle name="Normal 6 2 7 3 2 2 3 3 3" xfId="26166" xr:uid="{00000000-0005-0000-0000-00006E740000}"/>
    <cellStyle name="Normal 6 2 7 3 2 2 3 4" xfId="36386" xr:uid="{00000000-0005-0000-0000-00006F740000}"/>
    <cellStyle name="Normal 6 2 7 3 2 2 3 5" xfId="21153" xr:uid="{00000000-0005-0000-0000-000070740000}"/>
    <cellStyle name="Normal 6 2 7 3 2 2 4" xfId="12743" xr:uid="{00000000-0005-0000-0000-000071740000}"/>
    <cellStyle name="Normal 6 2 7 3 2 2 4 2" xfId="43074" xr:uid="{00000000-0005-0000-0000-000072740000}"/>
    <cellStyle name="Normal 6 2 7 3 2 2 4 3" xfId="27841" xr:uid="{00000000-0005-0000-0000-000073740000}"/>
    <cellStyle name="Normal 6 2 7 3 2 2 5" xfId="7722" xr:uid="{00000000-0005-0000-0000-000074740000}"/>
    <cellStyle name="Normal 6 2 7 3 2 2 5 2" xfId="38057" xr:uid="{00000000-0005-0000-0000-000075740000}"/>
    <cellStyle name="Normal 6 2 7 3 2 2 5 3" xfId="22824" xr:uid="{00000000-0005-0000-0000-000076740000}"/>
    <cellStyle name="Normal 6 2 7 3 2 2 6" xfId="33045" xr:uid="{00000000-0005-0000-0000-000077740000}"/>
    <cellStyle name="Normal 6 2 7 3 2 2 7" xfId="17811" xr:uid="{00000000-0005-0000-0000-000078740000}"/>
    <cellStyle name="Normal 6 2 7 3 2 3" xfId="3504" xr:uid="{00000000-0005-0000-0000-000079740000}"/>
    <cellStyle name="Normal 6 2 7 3 2 3 2" xfId="13578" xr:uid="{00000000-0005-0000-0000-00007A740000}"/>
    <cellStyle name="Normal 6 2 7 3 2 3 2 2" xfId="43909" xr:uid="{00000000-0005-0000-0000-00007B740000}"/>
    <cellStyle name="Normal 6 2 7 3 2 3 2 3" xfId="28676" xr:uid="{00000000-0005-0000-0000-00007C740000}"/>
    <cellStyle name="Normal 6 2 7 3 2 3 3" xfId="8558" xr:uid="{00000000-0005-0000-0000-00007D740000}"/>
    <cellStyle name="Normal 6 2 7 3 2 3 3 2" xfId="38892" xr:uid="{00000000-0005-0000-0000-00007E740000}"/>
    <cellStyle name="Normal 6 2 7 3 2 3 3 3" xfId="23659" xr:uid="{00000000-0005-0000-0000-00007F740000}"/>
    <cellStyle name="Normal 6 2 7 3 2 3 4" xfId="33879" xr:uid="{00000000-0005-0000-0000-000080740000}"/>
    <cellStyle name="Normal 6 2 7 3 2 3 5" xfId="18646" xr:uid="{00000000-0005-0000-0000-000081740000}"/>
    <cellStyle name="Normal 6 2 7 3 2 4" xfId="5197" xr:uid="{00000000-0005-0000-0000-000082740000}"/>
    <cellStyle name="Normal 6 2 7 3 2 4 2" xfId="15249" xr:uid="{00000000-0005-0000-0000-000083740000}"/>
    <cellStyle name="Normal 6 2 7 3 2 4 2 2" xfId="45580" xr:uid="{00000000-0005-0000-0000-000084740000}"/>
    <cellStyle name="Normal 6 2 7 3 2 4 2 3" xfId="30347" xr:uid="{00000000-0005-0000-0000-000085740000}"/>
    <cellStyle name="Normal 6 2 7 3 2 4 3" xfId="10229" xr:uid="{00000000-0005-0000-0000-000086740000}"/>
    <cellStyle name="Normal 6 2 7 3 2 4 3 2" xfId="40563" xr:uid="{00000000-0005-0000-0000-000087740000}"/>
    <cellStyle name="Normal 6 2 7 3 2 4 3 3" xfId="25330" xr:uid="{00000000-0005-0000-0000-000088740000}"/>
    <cellStyle name="Normal 6 2 7 3 2 4 4" xfId="35550" xr:uid="{00000000-0005-0000-0000-000089740000}"/>
    <cellStyle name="Normal 6 2 7 3 2 4 5" xfId="20317" xr:uid="{00000000-0005-0000-0000-00008A740000}"/>
    <cellStyle name="Normal 6 2 7 3 2 5" xfId="11907" xr:uid="{00000000-0005-0000-0000-00008B740000}"/>
    <cellStyle name="Normal 6 2 7 3 2 5 2" xfId="42238" xr:uid="{00000000-0005-0000-0000-00008C740000}"/>
    <cellStyle name="Normal 6 2 7 3 2 5 3" xfId="27005" xr:uid="{00000000-0005-0000-0000-00008D740000}"/>
    <cellStyle name="Normal 6 2 7 3 2 6" xfId="6886" xr:uid="{00000000-0005-0000-0000-00008E740000}"/>
    <cellStyle name="Normal 6 2 7 3 2 6 2" xfId="37221" xr:uid="{00000000-0005-0000-0000-00008F740000}"/>
    <cellStyle name="Normal 6 2 7 3 2 6 3" xfId="21988" xr:uid="{00000000-0005-0000-0000-000090740000}"/>
    <cellStyle name="Normal 6 2 7 3 2 7" xfId="32209" xr:uid="{00000000-0005-0000-0000-000091740000}"/>
    <cellStyle name="Normal 6 2 7 3 2 8" xfId="16975" xr:uid="{00000000-0005-0000-0000-000092740000}"/>
    <cellStyle name="Normal 6 2 7 3 3" xfId="2233" xr:uid="{00000000-0005-0000-0000-000093740000}"/>
    <cellStyle name="Normal 6 2 7 3 3 2" xfId="3923" xr:uid="{00000000-0005-0000-0000-000094740000}"/>
    <cellStyle name="Normal 6 2 7 3 3 2 2" xfId="13996" xr:uid="{00000000-0005-0000-0000-000095740000}"/>
    <cellStyle name="Normal 6 2 7 3 3 2 2 2" xfId="44327" xr:uid="{00000000-0005-0000-0000-000096740000}"/>
    <cellStyle name="Normal 6 2 7 3 3 2 2 3" xfId="29094" xr:uid="{00000000-0005-0000-0000-000097740000}"/>
    <cellStyle name="Normal 6 2 7 3 3 2 3" xfId="8976" xr:uid="{00000000-0005-0000-0000-000098740000}"/>
    <cellStyle name="Normal 6 2 7 3 3 2 3 2" xfId="39310" xr:uid="{00000000-0005-0000-0000-000099740000}"/>
    <cellStyle name="Normal 6 2 7 3 3 2 3 3" xfId="24077" xr:uid="{00000000-0005-0000-0000-00009A740000}"/>
    <cellStyle name="Normal 6 2 7 3 3 2 4" xfId="34297" xr:uid="{00000000-0005-0000-0000-00009B740000}"/>
    <cellStyle name="Normal 6 2 7 3 3 2 5" xfId="19064" xr:uid="{00000000-0005-0000-0000-00009C740000}"/>
    <cellStyle name="Normal 6 2 7 3 3 3" xfId="5615" xr:uid="{00000000-0005-0000-0000-00009D740000}"/>
    <cellStyle name="Normal 6 2 7 3 3 3 2" xfId="15667" xr:uid="{00000000-0005-0000-0000-00009E740000}"/>
    <cellStyle name="Normal 6 2 7 3 3 3 2 2" xfId="45998" xr:uid="{00000000-0005-0000-0000-00009F740000}"/>
    <cellStyle name="Normal 6 2 7 3 3 3 2 3" xfId="30765" xr:uid="{00000000-0005-0000-0000-0000A0740000}"/>
    <cellStyle name="Normal 6 2 7 3 3 3 3" xfId="10647" xr:uid="{00000000-0005-0000-0000-0000A1740000}"/>
    <cellStyle name="Normal 6 2 7 3 3 3 3 2" xfId="40981" xr:uid="{00000000-0005-0000-0000-0000A2740000}"/>
    <cellStyle name="Normal 6 2 7 3 3 3 3 3" xfId="25748" xr:uid="{00000000-0005-0000-0000-0000A3740000}"/>
    <cellStyle name="Normal 6 2 7 3 3 3 4" xfId="35968" xr:uid="{00000000-0005-0000-0000-0000A4740000}"/>
    <cellStyle name="Normal 6 2 7 3 3 3 5" xfId="20735" xr:uid="{00000000-0005-0000-0000-0000A5740000}"/>
    <cellStyle name="Normal 6 2 7 3 3 4" xfId="12325" xr:uid="{00000000-0005-0000-0000-0000A6740000}"/>
    <cellStyle name="Normal 6 2 7 3 3 4 2" xfId="42656" xr:uid="{00000000-0005-0000-0000-0000A7740000}"/>
    <cellStyle name="Normal 6 2 7 3 3 4 3" xfId="27423" xr:uid="{00000000-0005-0000-0000-0000A8740000}"/>
    <cellStyle name="Normal 6 2 7 3 3 5" xfId="7304" xr:uid="{00000000-0005-0000-0000-0000A9740000}"/>
    <cellStyle name="Normal 6 2 7 3 3 5 2" xfId="37639" xr:uid="{00000000-0005-0000-0000-0000AA740000}"/>
    <cellStyle name="Normal 6 2 7 3 3 5 3" xfId="22406" xr:uid="{00000000-0005-0000-0000-0000AB740000}"/>
    <cellStyle name="Normal 6 2 7 3 3 6" xfId="32627" xr:uid="{00000000-0005-0000-0000-0000AC740000}"/>
    <cellStyle name="Normal 6 2 7 3 3 7" xfId="17393" xr:uid="{00000000-0005-0000-0000-0000AD740000}"/>
    <cellStyle name="Normal 6 2 7 3 4" xfId="3086" xr:uid="{00000000-0005-0000-0000-0000AE740000}"/>
    <cellStyle name="Normal 6 2 7 3 4 2" xfId="13160" xr:uid="{00000000-0005-0000-0000-0000AF740000}"/>
    <cellStyle name="Normal 6 2 7 3 4 2 2" xfId="43491" xr:uid="{00000000-0005-0000-0000-0000B0740000}"/>
    <cellStyle name="Normal 6 2 7 3 4 2 3" xfId="28258" xr:uid="{00000000-0005-0000-0000-0000B1740000}"/>
    <cellStyle name="Normal 6 2 7 3 4 3" xfId="8140" xr:uid="{00000000-0005-0000-0000-0000B2740000}"/>
    <cellStyle name="Normal 6 2 7 3 4 3 2" xfId="38474" xr:uid="{00000000-0005-0000-0000-0000B3740000}"/>
    <cellStyle name="Normal 6 2 7 3 4 3 3" xfId="23241" xr:uid="{00000000-0005-0000-0000-0000B4740000}"/>
    <cellStyle name="Normal 6 2 7 3 4 4" xfId="33461" xr:uid="{00000000-0005-0000-0000-0000B5740000}"/>
    <cellStyle name="Normal 6 2 7 3 4 5" xfId="18228" xr:uid="{00000000-0005-0000-0000-0000B6740000}"/>
    <cellStyle name="Normal 6 2 7 3 5" xfId="4779" xr:uid="{00000000-0005-0000-0000-0000B7740000}"/>
    <cellStyle name="Normal 6 2 7 3 5 2" xfId="14831" xr:uid="{00000000-0005-0000-0000-0000B8740000}"/>
    <cellStyle name="Normal 6 2 7 3 5 2 2" xfId="45162" xr:uid="{00000000-0005-0000-0000-0000B9740000}"/>
    <cellStyle name="Normal 6 2 7 3 5 2 3" xfId="29929" xr:uid="{00000000-0005-0000-0000-0000BA740000}"/>
    <cellStyle name="Normal 6 2 7 3 5 3" xfId="9811" xr:uid="{00000000-0005-0000-0000-0000BB740000}"/>
    <cellStyle name="Normal 6 2 7 3 5 3 2" xfId="40145" xr:uid="{00000000-0005-0000-0000-0000BC740000}"/>
    <cellStyle name="Normal 6 2 7 3 5 3 3" xfId="24912" xr:uid="{00000000-0005-0000-0000-0000BD740000}"/>
    <cellStyle name="Normal 6 2 7 3 5 4" xfId="35132" xr:uid="{00000000-0005-0000-0000-0000BE740000}"/>
    <cellStyle name="Normal 6 2 7 3 5 5" xfId="19899" xr:uid="{00000000-0005-0000-0000-0000BF740000}"/>
    <cellStyle name="Normal 6 2 7 3 6" xfId="11489" xr:uid="{00000000-0005-0000-0000-0000C0740000}"/>
    <cellStyle name="Normal 6 2 7 3 6 2" xfId="41820" xr:uid="{00000000-0005-0000-0000-0000C1740000}"/>
    <cellStyle name="Normal 6 2 7 3 6 3" xfId="26587" xr:uid="{00000000-0005-0000-0000-0000C2740000}"/>
    <cellStyle name="Normal 6 2 7 3 7" xfId="6468" xr:uid="{00000000-0005-0000-0000-0000C3740000}"/>
    <cellStyle name="Normal 6 2 7 3 7 2" xfId="36803" xr:uid="{00000000-0005-0000-0000-0000C4740000}"/>
    <cellStyle name="Normal 6 2 7 3 7 3" xfId="21570" xr:uid="{00000000-0005-0000-0000-0000C5740000}"/>
    <cellStyle name="Normal 6 2 7 3 8" xfId="31791" xr:uid="{00000000-0005-0000-0000-0000C6740000}"/>
    <cellStyle name="Normal 6 2 7 3 9" xfId="16557" xr:uid="{00000000-0005-0000-0000-0000C7740000}"/>
    <cellStyle name="Normal 6 2 7 4" xfId="1604" xr:uid="{00000000-0005-0000-0000-0000C8740000}"/>
    <cellStyle name="Normal 6 2 7 4 2" xfId="2443" xr:uid="{00000000-0005-0000-0000-0000C9740000}"/>
    <cellStyle name="Normal 6 2 7 4 2 2" xfId="4133" xr:uid="{00000000-0005-0000-0000-0000CA740000}"/>
    <cellStyle name="Normal 6 2 7 4 2 2 2" xfId="14206" xr:uid="{00000000-0005-0000-0000-0000CB740000}"/>
    <cellStyle name="Normal 6 2 7 4 2 2 2 2" xfId="44537" xr:uid="{00000000-0005-0000-0000-0000CC740000}"/>
    <cellStyle name="Normal 6 2 7 4 2 2 2 3" xfId="29304" xr:uid="{00000000-0005-0000-0000-0000CD740000}"/>
    <cellStyle name="Normal 6 2 7 4 2 2 3" xfId="9186" xr:uid="{00000000-0005-0000-0000-0000CE740000}"/>
    <cellStyle name="Normal 6 2 7 4 2 2 3 2" xfId="39520" xr:uid="{00000000-0005-0000-0000-0000CF740000}"/>
    <cellStyle name="Normal 6 2 7 4 2 2 3 3" xfId="24287" xr:uid="{00000000-0005-0000-0000-0000D0740000}"/>
    <cellStyle name="Normal 6 2 7 4 2 2 4" xfId="34507" xr:uid="{00000000-0005-0000-0000-0000D1740000}"/>
    <cellStyle name="Normal 6 2 7 4 2 2 5" xfId="19274" xr:uid="{00000000-0005-0000-0000-0000D2740000}"/>
    <cellStyle name="Normal 6 2 7 4 2 3" xfId="5825" xr:uid="{00000000-0005-0000-0000-0000D3740000}"/>
    <cellStyle name="Normal 6 2 7 4 2 3 2" xfId="15877" xr:uid="{00000000-0005-0000-0000-0000D4740000}"/>
    <cellStyle name="Normal 6 2 7 4 2 3 2 2" xfId="46208" xr:uid="{00000000-0005-0000-0000-0000D5740000}"/>
    <cellStyle name="Normal 6 2 7 4 2 3 2 3" xfId="30975" xr:uid="{00000000-0005-0000-0000-0000D6740000}"/>
    <cellStyle name="Normal 6 2 7 4 2 3 3" xfId="10857" xr:uid="{00000000-0005-0000-0000-0000D7740000}"/>
    <cellStyle name="Normal 6 2 7 4 2 3 3 2" xfId="41191" xr:uid="{00000000-0005-0000-0000-0000D8740000}"/>
    <cellStyle name="Normal 6 2 7 4 2 3 3 3" xfId="25958" xr:uid="{00000000-0005-0000-0000-0000D9740000}"/>
    <cellStyle name="Normal 6 2 7 4 2 3 4" xfId="36178" xr:uid="{00000000-0005-0000-0000-0000DA740000}"/>
    <cellStyle name="Normal 6 2 7 4 2 3 5" xfId="20945" xr:uid="{00000000-0005-0000-0000-0000DB740000}"/>
    <cellStyle name="Normal 6 2 7 4 2 4" xfId="12535" xr:uid="{00000000-0005-0000-0000-0000DC740000}"/>
    <cellStyle name="Normal 6 2 7 4 2 4 2" xfId="42866" xr:uid="{00000000-0005-0000-0000-0000DD740000}"/>
    <cellStyle name="Normal 6 2 7 4 2 4 3" xfId="27633" xr:uid="{00000000-0005-0000-0000-0000DE740000}"/>
    <cellStyle name="Normal 6 2 7 4 2 5" xfId="7514" xr:uid="{00000000-0005-0000-0000-0000DF740000}"/>
    <cellStyle name="Normal 6 2 7 4 2 5 2" xfId="37849" xr:uid="{00000000-0005-0000-0000-0000E0740000}"/>
    <cellStyle name="Normal 6 2 7 4 2 5 3" xfId="22616" xr:uid="{00000000-0005-0000-0000-0000E1740000}"/>
    <cellStyle name="Normal 6 2 7 4 2 6" xfId="32837" xr:uid="{00000000-0005-0000-0000-0000E2740000}"/>
    <cellStyle name="Normal 6 2 7 4 2 7" xfId="17603" xr:uid="{00000000-0005-0000-0000-0000E3740000}"/>
    <cellStyle name="Normal 6 2 7 4 3" xfId="3296" xr:uid="{00000000-0005-0000-0000-0000E4740000}"/>
    <cellStyle name="Normal 6 2 7 4 3 2" xfId="13370" xr:uid="{00000000-0005-0000-0000-0000E5740000}"/>
    <cellStyle name="Normal 6 2 7 4 3 2 2" xfId="43701" xr:uid="{00000000-0005-0000-0000-0000E6740000}"/>
    <cellStyle name="Normal 6 2 7 4 3 2 3" xfId="28468" xr:uid="{00000000-0005-0000-0000-0000E7740000}"/>
    <cellStyle name="Normal 6 2 7 4 3 3" xfId="8350" xr:uid="{00000000-0005-0000-0000-0000E8740000}"/>
    <cellStyle name="Normal 6 2 7 4 3 3 2" xfId="38684" xr:uid="{00000000-0005-0000-0000-0000E9740000}"/>
    <cellStyle name="Normal 6 2 7 4 3 3 3" xfId="23451" xr:uid="{00000000-0005-0000-0000-0000EA740000}"/>
    <cellStyle name="Normal 6 2 7 4 3 4" xfId="33671" xr:uid="{00000000-0005-0000-0000-0000EB740000}"/>
    <cellStyle name="Normal 6 2 7 4 3 5" xfId="18438" xr:uid="{00000000-0005-0000-0000-0000EC740000}"/>
    <cellStyle name="Normal 6 2 7 4 4" xfId="4989" xr:uid="{00000000-0005-0000-0000-0000ED740000}"/>
    <cellStyle name="Normal 6 2 7 4 4 2" xfId="15041" xr:uid="{00000000-0005-0000-0000-0000EE740000}"/>
    <cellStyle name="Normal 6 2 7 4 4 2 2" xfId="45372" xr:uid="{00000000-0005-0000-0000-0000EF740000}"/>
    <cellStyle name="Normal 6 2 7 4 4 2 3" xfId="30139" xr:uid="{00000000-0005-0000-0000-0000F0740000}"/>
    <cellStyle name="Normal 6 2 7 4 4 3" xfId="10021" xr:uid="{00000000-0005-0000-0000-0000F1740000}"/>
    <cellStyle name="Normal 6 2 7 4 4 3 2" xfId="40355" xr:uid="{00000000-0005-0000-0000-0000F2740000}"/>
    <cellStyle name="Normal 6 2 7 4 4 3 3" xfId="25122" xr:uid="{00000000-0005-0000-0000-0000F3740000}"/>
    <cellStyle name="Normal 6 2 7 4 4 4" xfId="35342" xr:uid="{00000000-0005-0000-0000-0000F4740000}"/>
    <cellStyle name="Normal 6 2 7 4 4 5" xfId="20109" xr:uid="{00000000-0005-0000-0000-0000F5740000}"/>
    <cellStyle name="Normal 6 2 7 4 5" xfId="11699" xr:uid="{00000000-0005-0000-0000-0000F6740000}"/>
    <cellStyle name="Normal 6 2 7 4 5 2" xfId="42030" xr:uid="{00000000-0005-0000-0000-0000F7740000}"/>
    <cellStyle name="Normal 6 2 7 4 5 3" xfId="26797" xr:uid="{00000000-0005-0000-0000-0000F8740000}"/>
    <cellStyle name="Normal 6 2 7 4 6" xfId="6678" xr:uid="{00000000-0005-0000-0000-0000F9740000}"/>
    <cellStyle name="Normal 6 2 7 4 6 2" xfId="37013" xr:uid="{00000000-0005-0000-0000-0000FA740000}"/>
    <cellStyle name="Normal 6 2 7 4 6 3" xfId="21780" xr:uid="{00000000-0005-0000-0000-0000FB740000}"/>
    <cellStyle name="Normal 6 2 7 4 7" xfId="32001" xr:uid="{00000000-0005-0000-0000-0000FC740000}"/>
    <cellStyle name="Normal 6 2 7 4 8" xfId="16767" xr:uid="{00000000-0005-0000-0000-0000FD740000}"/>
    <cellStyle name="Normal 6 2 7 5" xfId="2025" xr:uid="{00000000-0005-0000-0000-0000FE740000}"/>
    <cellStyle name="Normal 6 2 7 5 2" xfId="3715" xr:uid="{00000000-0005-0000-0000-0000FF740000}"/>
    <cellStyle name="Normal 6 2 7 5 2 2" xfId="13788" xr:uid="{00000000-0005-0000-0000-000000750000}"/>
    <cellStyle name="Normal 6 2 7 5 2 2 2" xfId="44119" xr:uid="{00000000-0005-0000-0000-000001750000}"/>
    <cellStyle name="Normal 6 2 7 5 2 2 3" xfId="28886" xr:uid="{00000000-0005-0000-0000-000002750000}"/>
    <cellStyle name="Normal 6 2 7 5 2 3" xfId="8768" xr:uid="{00000000-0005-0000-0000-000003750000}"/>
    <cellStyle name="Normal 6 2 7 5 2 3 2" xfId="39102" xr:uid="{00000000-0005-0000-0000-000004750000}"/>
    <cellStyle name="Normal 6 2 7 5 2 3 3" xfId="23869" xr:uid="{00000000-0005-0000-0000-000005750000}"/>
    <cellStyle name="Normal 6 2 7 5 2 4" xfId="34089" xr:uid="{00000000-0005-0000-0000-000006750000}"/>
    <cellStyle name="Normal 6 2 7 5 2 5" xfId="18856" xr:uid="{00000000-0005-0000-0000-000007750000}"/>
    <cellStyle name="Normal 6 2 7 5 3" xfId="5407" xr:uid="{00000000-0005-0000-0000-000008750000}"/>
    <cellStyle name="Normal 6 2 7 5 3 2" xfId="15459" xr:uid="{00000000-0005-0000-0000-000009750000}"/>
    <cellStyle name="Normal 6 2 7 5 3 2 2" xfId="45790" xr:uid="{00000000-0005-0000-0000-00000A750000}"/>
    <cellStyle name="Normal 6 2 7 5 3 2 3" xfId="30557" xr:uid="{00000000-0005-0000-0000-00000B750000}"/>
    <cellStyle name="Normal 6 2 7 5 3 3" xfId="10439" xr:uid="{00000000-0005-0000-0000-00000C750000}"/>
    <cellStyle name="Normal 6 2 7 5 3 3 2" xfId="40773" xr:uid="{00000000-0005-0000-0000-00000D750000}"/>
    <cellStyle name="Normal 6 2 7 5 3 3 3" xfId="25540" xr:uid="{00000000-0005-0000-0000-00000E750000}"/>
    <cellStyle name="Normal 6 2 7 5 3 4" xfId="35760" xr:uid="{00000000-0005-0000-0000-00000F750000}"/>
    <cellStyle name="Normal 6 2 7 5 3 5" xfId="20527" xr:uid="{00000000-0005-0000-0000-000010750000}"/>
    <cellStyle name="Normal 6 2 7 5 4" xfId="12117" xr:uid="{00000000-0005-0000-0000-000011750000}"/>
    <cellStyle name="Normal 6 2 7 5 4 2" xfId="42448" xr:uid="{00000000-0005-0000-0000-000012750000}"/>
    <cellStyle name="Normal 6 2 7 5 4 3" xfId="27215" xr:uid="{00000000-0005-0000-0000-000013750000}"/>
    <cellStyle name="Normal 6 2 7 5 5" xfId="7096" xr:uid="{00000000-0005-0000-0000-000014750000}"/>
    <cellStyle name="Normal 6 2 7 5 5 2" xfId="37431" xr:uid="{00000000-0005-0000-0000-000015750000}"/>
    <cellStyle name="Normal 6 2 7 5 5 3" xfId="22198" xr:uid="{00000000-0005-0000-0000-000016750000}"/>
    <cellStyle name="Normal 6 2 7 5 6" xfId="32419" xr:uid="{00000000-0005-0000-0000-000017750000}"/>
    <cellStyle name="Normal 6 2 7 5 7" xfId="17185" xr:uid="{00000000-0005-0000-0000-000018750000}"/>
    <cellStyle name="Normal 6 2 7 6" xfId="2878" xr:uid="{00000000-0005-0000-0000-000019750000}"/>
    <cellStyle name="Normal 6 2 7 6 2" xfId="12952" xr:uid="{00000000-0005-0000-0000-00001A750000}"/>
    <cellStyle name="Normal 6 2 7 6 2 2" xfId="43283" xr:uid="{00000000-0005-0000-0000-00001B750000}"/>
    <cellStyle name="Normal 6 2 7 6 2 3" xfId="28050" xr:uid="{00000000-0005-0000-0000-00001C750000}"/>
    <cellStyle name="Normal 6 2 7 6 3" xfId="7932" xr:uid="{00000000-0005-0000-0000-00001D750000}"/>
    <cellStyle name="Normal 6 2 7 6 3 2" xfId="38266" xr:uid="{00000000-0005-0000-0000-00001E750000}"/>
    <cellStyle name="Normal 6 2 7 6 3 3" xfId="23033" xr:uid="{00000000-0005-0000-0000-00001F750000}"/>
    <cellStyle name="Normal 6 2 7 6 4" xfId="33253" xr:uid="{00000000-0005-0000-0000-000020750000}"/>
    <cellStyle name="Normal 6 2 7 6 5" xfId="18020" xr:uid="{00000000-0005-0000-0000-000021750000}"/>
    <cellStyle name="Normal 6 2 7 7" xfId="4571" xr:uid="{00000000-0005-0000-0000-000022750000}"/>
    <cellStyle name="Normal 6 2 7 7 2" xfId="14623" xr:uid="{00000000-0005-0000-0000-000023750000}"/>
    <cellStyle name="Normal 6 2 7 7 2 2" xfId="44954" xr:uid="{00000000-0005-0000-0000-000024750000}"/>
    <cellStyle name="Normal 6 2 7 7 2 3" xfId="29721" xr:uid="{00000000-0005-0000-0000-000025750000}"/>
    <cellStyle name="Normal 6 2 7 7 3" xfId="9603" xr:uid="{00000000-0005-0000-0000-000026750000}"/>
    <cellStyle name="Normal 6 2 7 7 3 2" xfId="39937" xr:uid="{00000000-0005-0000-0000-000027750000}"/>
    <cellStyle name="Normal 6 2 7 7 3 3" xfId="24704" xr:uid="{00000000-0005-0000-0000-000028750000}"/>
    <cellStyle name="Normal 6 2 7 7 4" xfId="34924" xr:uid="{00000000-0005-0000-0000-000029750000}"/>
    <cellStyle name="Normal 6 2 7 7 5" xfId="19691" xr:uid="{00000000-0005-0000-0000-00002A750000}"/>
    <cellStyle name="Normal 6 2 7 8" xfId="11281" xr:uid="{00000000-0005-0000-0000-00002B750000}"/>
    <cellStyle name="Normal 6 2 7 8 2" xfId="41612" xr:uid="{00000000-0005-0000-0000-00002C750000}"/>
    <cellStyle name="Normal 6 2 7 8 3" xfId="26379" xr:uid="{00000000-0005-0000-0000-00002D750000}"/>
    <cellStyle name="Normal 6 2 7 9" xfId="6260" xr:uid="{00000000-0005-0000-0000-00002E750000}"/>
    <cellStyle name="Normal 6 2 7 9 2" xfId="36595" xr:uid="{00000000-0005-0000-0000-00002F750000}"/>
    <cellStyle name="Normal 6 2 7 9 3" xfId="21362" xr:uid="{00000000-0005-0000-0000-000030750000}"/>
    <cellStyle name="Normal 6 2 8" xfId="1224" xr:uid="{00000000-0005-0000-0000-000031750000}"/>
    <cellStyle name="Normal 6 2 8 10" xfId="16401" xr:uid="{00000000-0005-0000-0000-000032750000}"/>
    <cellStyle name="Normal 6 2 8 2" xfId="1443" xr:uid="{00000000-0005-0000-0000-000033750000}"/>
    <cellStyle name="Normal 6 2 8 2 2" xfId="1864" xr:uid="{00000000-0005-0000-0000-000034750000}"/>
    <cellStyle name="Normal 6 2 8 2 2 2" xfId="2703" xr:uid="{00000000-0005-0000-0000-000035750000}"/>
    <cellStyle name="Normal 6 2 8 2 2 2 2" xfId="4393" xr:uid="{00000000-0005-0000-0000-000036750000}"/>
    <cellStyle name="Normal 6 2 8 2 2 2 2 2" xfId="14466" xr:uid="{00000000-0005-0000-0000-000037750000}"/>
    <cellStyle name="Normal 6 2 8 2 2 2 2 2 2" xfId="44797" xr:uid="{00000000-0005-0000-0000-000038750000}"/>
    <cellStyle name="Normal 6 2 8 2 2 2 2 2 3" xfId="29564" xr:uid="{00000000-0005-0000-0000-000039750000}"/>
    <cellStyle name="Normal 6 2 8 2 2 2 2 3" xfId="9446" xr:uid="{00000000-0005-0000-0000-00003A750000}"/>
    <cellStyle name="Normal 6 2 8 2 2 2 2 3 2" xfId="39780" xr:uid="{00000000-0005-0000-0000-00003B750000}"/>
    <cellStyle name="Normal 6 2 8 2 2 2 2 3 3" xfId="24547" xr:uid="{00000000-0005-0000-0000-00003C750000}"/>
    <cellStyle name="Normal 6 2 8 2 2 2 2 4" xfId="34767" xr:uid="{00000000-0005-0000-0000-00003D750000}"/>
    <cellStyle name="Normal 6 2 8 2 2 2 2 5" xfId="19534" xr:uid="{00000000-0005-0000-0000-00003E750000}"/>
    <cellStyle name="Normal 6 2 8 2 2 2 3" xfId="6085" xr:uid="{00000000-0005-0000-0000-00003F750000}"/>
    <cellStyle name="Normal 6 2 8 2 2 2 3 2" xfId="16137" xr:uid="{00000000-0005-0000-0000-000040750000}"/>
    <cellStyle name="Normal 6 2 8 2 2 2 3 2 2" xfId="46468" xr:uid="{00000000-0005-0000-0000-000041750000}"/>
    <cellStyle name="Normal 6 2 8 2 2 2 3 2 3" xfId="31235" xr:uid="{00000000-0005-0000-0000-000042750000}"/>
    <cellStyle name="Normal 6 2 8 2 2 2 3 3" xfId="11117" xr:uid="{00000000-0005-0000-0000-000043750000}"/>
    <cellStyle name="Normal 6 2 8 2 2 2 3 3 2" xfId="41451" xr:uid="{00000000-0005-0000-0000-000044750000}"/>
    <cellStyle name="Normal 6 2 8 2 2 2 3 3 3" xfId="26218" xr:uid="{00000000-0005-0000-0000-000045750000}"/>
    <cellStyle name="Normal 6 2 8 2 2 2 3 4" xfId="36438" xr:uid="{00000000-0005-0000-0000-000046750000}"/>
    <cellStyle name="Normal 6 2 8 2 2 2 3 5" xfId="21205" xr:uid="{00000000-0005-0000-0000-000047750000}"/>
    <cellStyle name="Normal 6 2 8 2 2 2 4" xfId="12795" xr:uid="{00000000-0005-0000-0000-000048750000}"/>
    <cellStyle name="Normal 6 2 8 2 2 2 4 2" xfId="43126" xr:uid="{00000000-0005-0000-0000-000049750000}"/>
    <cellStyle name="Normal 6 2 8 2 2 2 4 3" xfId="27893" xr:uid="{00000000-0005-0000-0000-00004A750000}"/>
    <cellStyle name="Normal 6 2 8 2 2 2 5" xfId="7774" xr:uid="{00000000-0005-0000-0000-00004B750000}"/>
    <cellStyle name="Normal 6 2 8 2 2 2 5 2" xfId="38109" xr:uid="{00000000-0005-0000-0000-00004C750000}"/>
    <cellStyle name="Normal 6 2 8 2 2 2 5 3" xfId="22876" xr:uid="{00000000-0005-0000-0000-00004D750000}"/>
    <cellStyle name="Normal 6 2 8 2 2 2 6" xfId="33097" xr:uid="{00000000-0005-0000-0000-00004E750000}"/>
    <cellStyle name="Normal 6 2 8 2 2 2 7" xfId="17863" xr:uid="{00000000-0005-0000-0000-00004F750000}"/>
    <cellStyle name="Normal 6 2 8 2 2 3" xfId="3556" xr:uid="{00000000-0005-0000-0000-000050750000}"/>
    <cellStyle name="Normal 6 2 8 2 2 3 2" xfId="13630" xr:uid="{00000000-0005-0000-0000-000051750000}"/>
    <cellStyle name="Normal 6 2 8 2 2 3 2 2" xfId="43961" xr:uid="{00000000-0005-0000-0000-000052750000}"/>
    <cellStyle name="Normal 6 2 8 2 2 3 2 3" xfId="28728" xr:uid="{00000000-0005-0000-0000-000053750000}"/>
    <cellStyle name="Normal 6 2 8 2 2 3 3" xfId="8610" xr:uid="{00000000-0005-0000-0000-000054750000}"/>
    <cellStyle name="Normal 6 2 8 2 2 3 3 2" xfId="38944" xr:uid="{00000000-0005-0000-0000-000055750000}"/>
    <cellStyle name="Normal 6 2 8 2 2 3 3 3" xfId="23711" xr:uid="{00000000-0005-0000-0000-000056750000}"/>
    <cellStyle name="Normal 6 2 8 2 2 3 4" xfId="33931" xr:uid="{00000000-0005-0000-0000-000057750000}"/>
    <cellStyle name="Normal 6 2 8 2 2 3 5" xfId="18698" xr:uid="{00000000-0005-0000-0000-000058750000}"/>
    <cellStyle name="Normal 6 2 8 2 2 4" xfId="5249" xr:uid="{00000000-0005-0000-0000-000059750000}"/>
    <cellStyle name="Normal 6 2 8 2 2 4 2" xfId="15301" xr:uid="{00000000-0005-0000-0000-00005A750000}"/>
    <cellStyle name="Normal 6 2 8 2 2 4 2 2" xfId="45632" xr:uid="{00000000-0005-0000-0000-00005B750000}"/>
    <cellStyle name="Normal 6 2 8 2 2 4 2 3" xfId="30399" xr:uid="{00000000-0005-0000-0000-00005C750000}"/>
    <cellStyle name="Normal 6 2 8 2 2 4 3" xfId="10281" xr:uid="{00000000-0005-0000-0000-00005D750000}"/>
    <cellStyle name="Normal 6 2 8 2 2 4 3 2" xfId="40615" xr:uid="{00000000-0005-0000-0000-00005E750000}"/>
    <cellStyle name="Normal 6 2 8 2 2 4 3 3" xfId="25382" xr:uid="{00000000-0005-0000-0000-00005F750000}"/>
    <cellStyle name="Normal 6 2 8 2 2 4 4" xfId="35602" xr:uid="{00000000-0005-0000-0000-000060750000}"/>
    <cellStyle name="Normal 6 2 8 2 2 4 5" xfId="20369" xr:uid="{00000000-0005-0000-0000-000061750000}"/>
    <cellStyle name="Normal 6 2 8 2 2 5" xfId="11959" xr:uid="{00000000-0005-0000-0000-000062750000}"/>
    <cellStyle name="Normal 6 2 8 2 2 5 2" xfId="42290" xr:uid="{00000000-0005-0000-0000-000063750000}"/>
    <cellStyle name="Normal 6 2 8 2 2 5 3" xfId="27057" xr:uid="{00000000-0005-0000-0000-000064750000}"/>
    <cellStyle name="Normal 6 2 8 2 2 6" xfId="6938" xr:uid="{00000000-0005-0000-0000-000065750000}"/>
    <cellStyle name="Normal 6 2 8 2 2 6 2" xfId="37273" xr:uid="{00000000-0005-0000-0000-000066750000}"/>
    <cellStyle name="Normal 6 2 8 2 2 6 3" xfId="22040" xr:uid="{00000000-0005-0000-0000-000067750000}"/>
    <cellStyle name="Normal 6 2 8 2 2 7" xfId="32261" xr:uid="{00000000-0005-0000-0000-000068750000}"/>
    <cellStyle name="Normal 6 2 8 2 2 8" xfId="17027" xr:uid="{00000000-0005-0000-0000-000069750000}"/>
    <cellStyle name="Normal 6 2 8 2 3" xfId="2285" xr:uid="{00000000-0005-0000-0000-00006A750000}"/>
    <cellStyle name="Normal 6 2 8 2 3 2" xfId="3975" xr:uid="{00000000-0005-0000-0000-00006B750000}"/>
    <cellStyle name="Normal 6 2 8 2 3 2 2" xfId="14048" xr:uid="{00000000-0005-0000-0000-00006C750000}"/>
    <cellStyle name="Normal 6 2 8 2 3 2 2 2" xfId="44379" xr:uid="{00000000-0005-0000-0000-00006D750000}"/>
    <cellStyle name="Normal 6 2 8 2 3 2 2 3" xfId="29146" xr:uid="{00000000-0005-0000-0000-00006E750000}"/>
    <cellStyle name="Normal 6 2 8 2 3 2 3" xfId="9028" xr:uid="{00000000-0005-0000-0000-00006F750000}"/>
    <cellStyle name="Normal 6 2 8 2 3 2 3 2" xfId="39362" xr:uid="{00000000-0005-0000-0000-000070750000}"/>
    <cellStyle name="Normal 6 2 8 2 3 2 3 3" xfId="24129" xr:uid="{00000000-0005-0000-0000-000071750000}"/>
    <cellStyle name="Normal 6 2 8 2 3 2 4" xfId="34349" xr:uid="{00000000-0005-0000-0000-000072750000}"/>
    <cellStyle name="Normal 6 2 8 2 3 2 5" xfId="19116" xr:uid="{00000000-0005-0000-0000-000073750000}"/>
    <cellStyle name="Normal 6 2 8 2 3 3" xfId="5667" xr:uid="{00000000-0005-0000-0000-000074750000}"/>
    <cellStyle name="Normal 6 2 8 2 3 3 2" xfId="15719" xr:uid="{00000000-0005-0000-0000-000075750000}"/>
    <cellStyle name="Normal 6 2 8 2 3 3 2 2" xfId="46050" xr:uid="{00000000-0005-0000-0000-000076750000}"/>
    <cellStyle name="Normal 6 2 8 2 3 3 2 3" xfId="30817" xr:uid="{00000000-0005-0000-0000-000077750000}"/>
    <cellStyle name="Normal 6 2 8 2 3 3 3" xfId="10699" xr:uid="{00000000-0005-0000-0000-000078750000}"/>
    <cellStyle name="Normal 6 2 8 2 3 3 3 2" xfId="41033" xr:uid="{00000000-0005-0000-0000-000079750000}"/>
    <cellStyle name="Normal 6 2 8 2 3 3 3 3" xfId="25800" xr:uid="{00000000-0005-0000-0000-00007A750000}"/>
    <cellStyle name="Normal 6 2 8 2 3 3 4" xfId="36020" xr:uid="{00000000-0005-0000-0000-00007B750000}"/>
    <cellStyle name="Normal 6 2 8 2 3 3 5" xfId="20787" xr:uid="{00000000-0005-0000-0000-00007C750000}"/>
    <cellStyle name="Normal 6 2 8 2 3 4" xfId="12377" xr:uid="{00000000-0005-0000-0000-00007D750000}"/>
    <cellStyle name="Normal 6 2 8 2 3 4 2" xfId="42708" xr:uid="{00000000-0005-0000-0000-00007E750000}"/>
    <cellStyle name="Normal 6 2 8 2 3 4 3" xfId="27475" xr:uid="{00000000-0005-0000-0000-00007F750000}"/>
    <cellStyle name="Normal 6 2 8 2 3 5" xfId="7356" xr:uid="{00000000-0005-0000-0000-000080750000}"/>
    <cellStyle name="Normal 6 2 8 2 3 5 2" xfId="37691" xr:uid="{00000000-0005-0000-0000-000081750000}"/>
    <cellStyle name="Normal 6 2 8 2 3 5 3" xfId="22458" xr:uid="{00000000-0005-0000-0000-000082750000}"/>
    <cellStyle name="Normal 6 2 8 2 3 6" xfId="32679" xr:uid="{00000000-0005-0000-0000-000083750000}"/>
    <cellStyle name="Normal 6 2 8 2 3 7" xfId="17445" xr:uid="{00000000-0005-0000-0000-000084750000}"/>
    <cellStyle name="Normal 6 2 8 2 4" xfId="3138" xr:uid="{00000000-0005-0000-0000-000085750000}"/>
    <cellStyle name="Normal 6 2 8 2 4 2" xfId="13212" xr:uid="{00000000-0005-0000-0000-000086750000}"/>
    <cellStyle name="Normal 6 2 8 2 4 2 2" xfId="43543" xr:uid="{00000000-0005-0000-0000-000087750000}"/>
    <cellStyle name="Normal 6 2 8 2 4 2 3" xfId="28310" xr:uid="{00000000-0005-0000-0000-000088750000}"/>
    <cellStyle name="Normal 6 2 8 2 4 3" xfId="8192" xr:uid="{00000000-0005-0000-0000-000089750000}"/>
    <cellStyle name="Normal 6 2 8 2 4 3 2" xfId="38526" xr:uid="{00000000-0005-0000-0000-00008A750000}"/>
    <cellStyle name="Normal 6 2 8 2 4 3 3" xfId="23293" xr:uid="{00000000-0005-0000-0000-00008B750000}"/>
    <cellStyle name="Normal 6 2 8 2 4 4" xfId="33513" xr:uid="{00000000-0005-0000-0000-00008C750000}"/>
    <cellStyle name="Normal 6 2 8 2 4 5" xfId="18280" xr:uid="{00000000-0005-0000-0000-00008D750000}"/>
    <cellStyle name="Normal 6 2 8 2 5" xfId="4831" xr:uid="{00000000-0005-0000-0000-00008E750000}"/>
    <cellStyle name="Normal 6 2 8 2 5 2" xfId="14883" xr:uid="{00000000-0005-0000-0000-00008F750000}"/>
    <cellStyle name="Normal 6 2 8 2 5 2 2" xfId="45214" xr:uid="{00000000-0005-0000-0000-000090750000}"/>
    <cellStyle name="Normal 6 2 8 2 5 2 3" xfId="29981" xr:uid="{00000000-0005-0000-0000-000091750000}"/>
    <cellStyle name="Normal 6 2 8 2 5 3" xfId="9863" xr:uid="{00000000-0005-0000-0000-000092750000}"/>
    <cellStyle name="Normal 6 2 8 2 5 3 2" xfId="40197" xr:uid="{00000000-0005-0000-0000-000093750000}"/>
    <cellStyle name="Normal 6 2 8 2 5 3 3" xfId="24964" xr:uid="{00000000-0005-0000-0000-000094750000}"/>
    <cellStyle name="Normal 6 2 8 2 5 4" xfId="35184" xr:uid="{00000000-0005-0000-0000-000095750000}"/>
    <cellStyle name="Normal 6 2 8 2 5 5" xfId="19951" xr:uid="{00000000-0005-0000-0000-000096750000}"/>
    <cellStyle name="Normal 6 2 8 2 6" xfId="11541" xr:uid="{00000000-0005-0000-0000-000097750000}"/>
    <cellStyle name="Normal 6 2 8 2 6 2" xfId="41872" xr:uid="{00000000-0005-0000-0000-000098750000}"/>
    <cellStyle name="Normal 6 2 8 2 6 3" xfId="26639" xr:uid="{00000000-0005-0000-0000-000099750000}"/>
    <cellStyle name="Normal 6 2 8 2 7" xfId="6520" xr:uid="{00000000-0005-0000-0000-00009A750000}"/>
    <cellStyle name="Normal 6 2 8 2 7 2" xfId="36855" xr:uid="{00000000-0005-0000-0000-00009B750000}"/>
    <cellStyle name="Normal 6 2 8 2 7 3" xfId="21622" xr:uid="{00000000-0005-0000-0000-00009C750000}"/>
    <cellStyle name="Normal 6 2 8 2 8" xfId="31843" xr:uid="{00000000-0005-0000-0000-00009D750000}"/>
    <cellStyle name="Normal 6 2 8 2 9" xfId="16609" xr:uid="{00000000-0005-0000-0000-00009E750000}"/>
    <cellStyle name="Normal 6 2 8 3" xfId="1656" xr:uid="{00000000-0005-0000-0000-00009F750000}"/>
    <cellStyle name="Normal 6 2 8 3 2" xfId="2495" xr:uid="{00000000-0005-0000-0000-0000A0750000}"/>
    <cellStyle name="Normal 6 2 8 3 2 2" xfId="4185" xr:uid="{00000000-0005-0000-0000-0000A1750000}"/>
    <cellStyle name="Normal 6 2 8 3 2 2 2" xfId="14258" xr:uid="{00000000-0005-0000-0000-0000A2750000}"/>
    <cellStyle name="Normal 6 2 8 3 2 2 2 2" xfId="44589" xr:uid="{00000000-0005-0000-0000-0000A3750000}"/>
    <cellStyle name="Normal 6 2 8 3 2 2 2 3" xfId="29356" xr:uid="{00000000-0005-0000-0000-0000A4750000}"/>
    <cellStyle name="Normal 6 2 8 3 2 2 3" xfId="9238" xr:uid="{00000000-0005-0000-0000-0000A5750000}"/>
    <cellStyle name="Normal 6 2 8 3 2 2 3 2" xfId="39572" xr:uid="{00000000-0005-0000-0000-0000A6750000}"/>
    <cellStyle name="Normal 6 2 8 3 2 2 3 3" xfId="24339" xr:uid="{00000000-0005-0000-0000-0000A7750000}"/>
    <cellStyle name="Normal 6 2 8 3 2 2 4" xfId="34559" xr:uid="{00000000-0005-0000-0000-0000A8750000}"/>
    <cellStyle name="Normal 6 2 8 3 2 2 5" xfId="19326" xr:uid="{00000000-0005-0000-0000-0000A9750000}"/>
    <cellStyle name="Normal 6 2 8 3 2 3" xfId="5877" xr:uid="{00000000-0005-0000-0000-0000AA750000}"/>
    <cellStyle name="Normal 6 2 8 3 2 3 2" xfId="15929" xr:uid="{00000000-0005-0000-0000-0000AB750000}"/>
    <cellStyle name="Normal 6 2 8 3 2 3 2 2" xfId="46260" xr:uid="{00000000-0005-0000-0000-0000AC750000}"/>
    <cellStyle name="Normal 6 2 8 3 2 3 2 3" xfId="31027" xr:uid="{00000000-0005-0000-0000-0000AD750000}"/>
    <cellStyle name="Normal 6 2 8 3 2 3 3" xfId="10909" xr:uid="{00000000-0005-0000-0000-0000AE750000}"/>
    <cellStyle name="Normal 6 2 8 3 2 3 3 2" xfId="41243" xr:uid="{00000000-0005-0000-0000-0000AF750000}"/>
    <cellStyle name="Normal 6 2 8 3 2 3 3 3" xfId="26010" xr:uid="{00000000-0005-0000-0000-0000B0750000}"/>
    <cellStyle name="Normal 6 2 8 3 2 3 4" xfId="36230" xr:uid="{00000000-0005-0000-0000-0000B1750000}"/>
    <cellStyle name="Normal 6 2 8 3 2 3 5" xfId="20997" xr:uid="{00000000-0005-0000-0000-0000B2750000}"/>
    <cellStyle name="Normal 6 2 8 3 2 4" xfId="12587" xr:uid="{00000000-0005-0000-0000-0000B3750000}"/>
    <cellStyle name="Normal 6 2 8 3 2 4 2" xfId="42918" xr:uid="{00000000-0005-0000-0000-0000B4750000}"/>
    <cellStyle name="Normal 6 2 8 3 2 4 3" xfId="27685" xr:uid="{00000000-0005-0000-0000-0000B5750000}"/>
    <cellStyle name="Normal 6 2 8 3 2 5" xfId="7566" xr:uid="{00000000-0005-0000-0000-0000B6750000}"/>
    <cellStyle name="Normal 6 2 8 3 2 5 2" xfId="37901" xr:uid="{00000000-0005-0000-0000-0000B7750000}"/>
    <cellStyle name="Normal 6 2 8 3 2 5 3" xfId="22668" xr:uid="{00000000-0005-0000-0000-0000B8750000}"/>
    <cellStyle name="Normal 6 2 8 3 2 6" xfId="32889" xr:uid="{00000000-0005-0000-0000-0000B9750000}"/>
    <cellStyle name="Normal 6 2 8 3 2 7" xfId="17655" xr:uid="{00000000-0005-0000-0000-0000BA750000}"/>
    <cellStyle name="Normal 6 2 8 3 3" xfId="3348" xr:uid="{00000000-0005-0000-0000-0000BB750000}"/>
    <cellStyle name="Normal 6 2 8 3 3 2" xfId="13422" xr:uid="{00000000-0005-0000-0000-0000BC750000}"/>
    <cellStyle name="Normal 6 2 8 3 3 2 2" xfId="43753" xr:uid="{00000000-0005-0000-0000-0000BD750000}"/>
    <cellStyle name="Normal 6 2 8 3 3 2 3" xfId="28520" xr:uid="{00000000-0005-0000-0000-0000BE750000}"/>
    <cellStyle name="Normal 6 2 8 3 3 3" xfId="8402" xr:uid="{00000000-0005-0000-0000-0000BF750000}"/>
    <cellStyle name="Normal 6 2 8 3 3 3 2" xfId="38736" xr:uid="{00000000-0005-0000-0000-0000C0750000}"/>
    <cellStyle name="Normal 6 2 8 3 3 3 3" xfId="23503" xr:uid="{00000000-0005-0000-0000-0000C1750000}"/>
    <cellStyle name="Normal 6 2 8 3 3 4" xfId="33723" xr:uid="{00000000-0005-0000-0000-0000C2750000}"/>
    <cellStyle name="Normal 6 2 8 3 3 5" xfId="18490" xr:uid="{00000000-0005-0000-0000-0000C3750000}"/>
    <cellStyle name="Normal 6 2 8 3 4" xfId="5041" xr:uid="{00000000-0005-0000-0000-0000C4750000}"/>
    <cellStyle name="Normal 6 2 8 3 4 2" xfId="15093" xr:uid="{00000000-0005-0000-0000-0000C5750000}"/>
    <cellStyle name="Normal 6 2 8 3 4 2 2" xfId="45424" xr:uid="{00000000-0005-0000-0000-0000C6750000}"/>
    <cellStyle name="Normal 6 2 8 3 4 2 3" xfId="30191" xr:uid="{00000000-0005-0000-0000-0000C7750000}"/>
    <cellStyle name="Normal 6 2 8 3 4 3" xfId="10073" xr:uid="{00000000-0005-0000-0000-0000C8750000}"/>
    <cellStyle name="Normal 6 2 8 3 4 3 2" xfId="40407" xr:uid="{00000000-0005-0000-0000-0000C9750000}"/>
    <cellStyle name="Normal 6 2 8 3 4 3 3" xfId="25174" xr:uid="{00000000-0005-0000-0000-0000CA750000}"/>
    <cellStyle name="Normal 6 2 8 3 4 4" xfId="35394" xr:uid="{00000000-0005-0000-0000-0000CB750000}"/>
    <cellStyle name="Normal 6 2 8 3 4 5" xfId="20161" xr:uid="{00000000-0005-0000-0000-0000CC750000}"/>
    <cellStyle name="Normal 6 2 8 3 5" xfId="11751" xr:uid="{00000000-0005-0000-0000-0000CD750000}"/>
    <cellStyle name="Normal 6 2 8 3 5 2" xfId="42082" xr:uid="{00000000-0005-0000-0000-0000CE750000}"/>
    <cellStyle name="Normal 6 2 8 3 5 3" xfId="26849" xr:uid="{00000000-0005-0000-0000-0000CF750000}"/>
    <cellStyle name="Normal 6 2 8 3 6" xfId="6730" xr:uid="{00000000-0005-0000-0000-0000D0750000}"/>
    <cellStyle name="Normal 6 2 8 3 6 2" xfId="37065" xr:uid="{00000000-0005-0000-0000-0000D1750000}"/>
    <cellStyle name="Normal 6 2 8 3 6 3" xfId="21832" xr:uid="{00000000-0005-0000-0000-0000D2750000}"/>
    <cellStyle name="Normal 6 2 8 3 7" xfId="32053" xr:uid="{00000000-0005-0000-0000-0000D3750000}"/>
    <cellStyle name="Normal 6 2 8 3 8" xfId="16819" xr:uid="{00000000-0005-0000-0000-0000D4750000}"/>
    <cellStyle name="Normal 6 2 8 4" xfId="2077" xr:uid="{00000000-0005-0000-0000-0000D5750000}"/>
    <cellStyle name="Normal 6 2 8 4 2" xfId="3767" xr:uid="{00000000-0005-0000-0000-0000D6750000}"/>
    <cellStyle name="Normal 6 2 8 4 2 2" xfId="13840" xr:uid="{00000000-0005-0000-0000-0000D7750000}"/>
    <cellStyle name="Normal 6 2 8 4 2 2 2" xfId="44171" xr:uid="{00000000-0005-0000-0000-0000D8750000}"/>
    <cellStyle name="Normal 6 2 8 4 2 2 3" xfId="28938" xr:uid="{00000000-0005-0000-0000-0000D9750000}"/>
    <cellStyle name="Normal 6 2 8 4 2 3" xfId="8820" xr:uid="{00000000-0005-0000-0000-0000DA750000}"/>
    <cellStyle name="Normal 6 2 8 4 2 3 2" xfId="39154" xr:uid="{00000000-0005-0000-0000-0000DB750000}"/>
    <cellStyle name="Normal 6 2 8 4 2 3 3" xfId="23921" xr:uid="{00000000-0005-0000-0000-0000DC750000}"/>
    <cellStyle name="Normal 6 2 8 4 2 4" xfId="34141" xr:uid="{00000000-0005-0000-0000-0000DD750000}"/>
    <cellStyle name="Normal 6 2 8 4 2 5" xfId="18908" xr:uid="{00000000-0005-0000-0000-0000DE750000}"/>
    <cellStyle name="Normal 6 2 8 4 3" xfId="5459" xr:uid="{00000000-0005-0000-0000-0000DF750000}"/>
    <cellStyle name="Normal 6 2 8 4 3 2" xfId="15511" xr:uid="{00000000-0005-0000-0000-0000E0750000}"/>
    <cellStyle name="Normal 6 2 8 4 3 2 2" xfId="45842" xr:uid="{00000000-0005-0000-0000-0000E1750000}"/>
    <cellStyle name="Normal 6 2 8 4 3 2 3" xfId="30609" xr:uid="{00000000-0005-0000-0000-0000E2750000}"/>
    <cellStyle name="Normal 6 2 8 4 3 3" xfId="10491" xr:uid="{00000000-0005-0000-0000-0000E3750000}"/>
    <cellStyle name="Normal 6 2 8 4 3 3 2" xfId="40825" xr:uid="{00000000-0005-0000-0000-0000E4750000}"/>
    <cellStyle name="Normal 6 2 8 4 3 3 3" xfId="25592" xr:uid="{00000000-0005-0000-0000-0000E5750000}"/>
    <cellStyle name="Normal 6 2 8 4 3 4" xfId="35812" xr:uid="{00000000-0005-0000-0000-0000E6750000}"/>
    <cellStyle name="Normal 6 2 8 4 3 5" xfId="20579" xr:uid="{00000000-0005-0000-0000-0000E7750000}"/>
    <cellStyle name="Normal 6 2 8 4 4" xfId="12169" xr:uid="{00000000-0005-0000-0000-0000E8750000}"/>
    <cellStyle name="Normal 6 2 8 4 4 2" xfId="42500" xr:uid="{00000000-0005-0000-0000-0000E9750000}"/>
    <cellStyle name="Normal 6 2 8 4 4 3" xfId="27267" xr:uid="{00000000-0005-0000-0000-0000EA750000}"/>
    <cellStyle name="Normal 6 2 8 4 5" xfId="7148" xr:uid="{00000000-0005-0000-0000-0000EB750000}"/>
    <cellStyle name="Normal 6 2 8 4 5 2" xfId="37483" xr:uid="{00000000-0005-0000-0000-0000EC750000}"/>
    <cellStyle name="Normal 6 2 8 4 5 3" xfId="22250" xr:uid="{00000000-0005-0000-0000-0000ED750000}"/>
    <cellStyle name="Normal 6 2 8 4 6" xfId="32471" xr:uid="{00000000-0005-0000-0000-0000EE750000}"/>
    <cellStyle name="Normal 6 2 8 4 7" xfId="17237" xr:uid="{00000000-0005-0000-0000-0000EF750000}"/>
    <cellStyle name="Normal 6 2 8 5" xfId="2930" xr:uid="{00000000-0005-0000-0000-0000F0750000}"/>
    <cellStyle name="Normal 6 2 8 5 2" xfId="13004" xr:uid="{00000000-0005-0000-0000-0000F1750000}"/>
    <cellStyle name="Normal 6 2 8 5 2 2" xfId="43335" xr:uid="{00000000-0005-0000-0000-0000F2750000}"/>
    <cellStyle name="Normal 6 2 8 5 2 3" xfId="28102" xr:uid="{00000000-0005-0000-0000-0000F3750000}"/>
    <cellStyle name="Normal 6 2 8 5 3" xfId="7984" xr:uid="{00000000-0005-0000-0000-0000F4750000}"/>
    <cellStyle name="Normal 6 2 8 5 3 2" xfId="38318" xr:uid="{00000000-0005-0000-0000-0000F5750000}"/>
    <cellStyle name="Normal 6 2 8 5 3 3" xfId="23085" xr:uid="{00000000-0005-0000-0000-0000F6750000}"/>
    <cellStyle name="Normal 6 2 8 5 4" xfId="33305" xr:uid="{00000000-0005-0000-0000-0000F7750000}"/>
    <cellStyle name="Normal 6 2 8 5 5" xfId="18072" xr:uid="{00000000-0005-0000-0000-0000F8750000}"/>
    <cellStyle name="Normal 6 2 8 6" xfId="4623" xr:uid="{00000000-0005-0000-0000-0000F9750000}"/>
    <cellStyle name="Normal 6 2 8 6 2" xfId="14675" xr:uid="{00000000-0005-0000-0000-0000FA750000}"/>
    <cellStyle name="Normal 6 2 8 6 2 2" xfId="45006" xr:uid="{00000000-0005-0000-0000-0000FB750000}"/>
    <cellStyle name="Normal 6 2 8 6 2 3" xfId="29773" xr:uid="{00000000-0005-0000-0000-0000FC750000}"/>
    <cellStyle name="Normal 6 2 8 6 3" xfId="9655" xr:uid="{00000000-0005-0000-0000-0000FD750000}"/>
    <cellStyle name="Normal 6 2 8 6 3 2" xfId="39989" xr:uid="{00000000-0005-0000-0000-0000FE750000}"/>
    <cellStyle name="Normal 6 2 8 6 3 3" xfId="24756" xr:uid="{00000000-0005-0000-0000-0000FF750000}"/>
    <cellStyle name="Normal 6 2 8 6 4" xfId="34976" xr:uid="{00000000-0005-0000-0000-000000760000}"/>
    <cellStyle name="Normal 6 2 8 6 5" xfId="19743" xr:uid="{00000000-0005-0000-0000-000001760000}"/>
    <cellStyle name="Normal 6 2 8 7" xfId="11333" xr:uid="{00000000-0005-0000-0000-000002760000}"/>
    <cellStyle name="Normal 6 2 8 7 2" xfId="41664" xr:uid="{00000000-0005-0000-0000-000003760000}"/>
    <cellStyle name="Normal 6 2 8 7 3" xfId="26431" xr:uid="{00000000-0005-0000-0000-000004760000}"/>
    <cellStyle name="Normal 6 2 8 8" xfId="6312" xr:uid="{00000000-0005-0000-0000-000005760000}"/>
    <cellStyle name="Normal 6 2 8 8 2" xfId="36647" xr:uid="{00000000-0005-0000-0000-000006760000}"/>
    <cellStyle name="Normal 6 2 8 8 3" xfId="21414" xr:uid="{00000000-0005-0000-0000-000007760000}"/>
    <cellStyle name="Normal 6 2 8 9" xfId="31636" xr:uid="{00000000-0005-0000-0000-000008760000}"/>
    <cellStyle name="Normal 6 2 9" xfId="1337" xr:uid="{00000000-0005-0000-0000-000009760000}"/>
    <cellStyle name="Normal 6 2 9 2" xfId="1760" xr:uid="{00000000-0005-0000-0000-00000A760000}"/>
    <cellStyle name="Normal 6 2 9 2 2" xfId="2599" xr:uid="{00000000-0005-0000-0000-00000B760000}"/>
    <cellStyle name="Normal 6 2 9 2 2 2" xfId="4289" xr:uid="{00000000-0005-0000-0000-00000C760000}"/>
    <cellStyle name="Normal 6 2 9 2 2 2 2" xfId="14362" xr:uid="{00000000-0005-0000-0000-00000D760000}"/>
    <cellStyle name="Normal 6 2 9 2 2 2 2 2" xfId="44693" xr:uid="{00000000-0005-0000-0000-00000E760000}"/>
    <cellStyle name="Normal 6 2 9 2 2 2 2 3" xfId="29460" xr:uid="{00000000-0005-0000-0000-00000F760000}"/>
    <cellStyle name="Normal 6 2 9 2 2 2 3" xfId="9342" xr:uid="{00000000-0005-0000-0000-000010760000}"/>
    <cellStyle name="Normal 6 2 9 2 2 2 3 2" xfId="39676" xr:uid="{00000000-0005-0000-0000-000011760000}"/>
    <cellStyle name="Normal 6 2 9 2 2 2 3 3" xfId="24443" xr:uid="{00000000-0005-0000-0000-000012760000}"/>
    <cellStyle name="Normal 6 2 9 2 2 2 4" xfId="34663" xr:uid="{00000000-0005-0000-0000-000013760000}"/>
    <cellStyle name="Normal 6 2 9 2 2 2 5" xfId="19430" xr:uid="{00000000-0005-0000-0000-000014760000}"/>
    <cellStyle name="Normal 6 2 9 2 2 3" xfId="5981" xr:uid="{00000000-0005-0000-0000-000015760000}"/>
    <cellStyle name="Normal 6 2 9 2 2 3 2" xfId="16033" xr:uid="{00000000-0005-0000-0000-000016760000}"/>
    <cellStyle name="Normal 6 2 9 2 2 3 2 2" xfId="46364" xr:uid="{00000000-0005-0000-0000-000017760000}"/>
    <cellStyle name="Normal 6 2 9 2 2 3 2 3" xfId="31131" xr:uid="{00000000-0005-0000-0000-000018760000}"/>
    <cellStyle name="Normal 6 2 9 2 2 3 3" xfId="11013" xr:uid="{00000000-0005-0000-0000-000019760000}"/>
    <cellStyle name="Normal 6 2 9 2 2 3 3 2" xfId="41347" xr:uid="{00000000-0005-0000-0000-00001A760000}"/>
    <cellStyle name="Normal 6 2 9 2 2 3 3 3" xfId="26114" xr:uid="{00000000-0005-0000-0000-00001B760000}"/>
    <cellStyle name="Normal 6 2 9 2 2 3 4" xfId="36334" xr:uid="{00000000-0005-0000-0000-00001C760000}"/>
    <cellStyle name="Normal 6 2 9 2 2 3 5" xfId="21101" xr:uid="{00000000-0005-0000-0000-00001D760000}"/>
    <cellStyle name="Normal 6 2 9 2 2 4" xfId="12691" xr:uid="{00000000-0005-0000-0000-00001E760000}"/>
    <cellStyle name="Normal 6 2 9 2 2 4 2" xfId="43022" xr:uid="{00000000-0005-0000-0000-00001F760000}"/>
    <cellStyle name="Normal 6 2 9 2 2 4 3" xfId="27789" xr:uid="{00000000-0005-0000-0000-000020760000}"/>
    <cellStyle name="Normal 6 2 9 2 2 5" xfId="7670" xr:uid="{00000000-0005-0000-0000-000021760000}"/>
    <cellStyle name="Normal 6 2 9 2 2 5 2" xfId="38005" xr:uid="{00000000-0005-0000-0000-000022760000}"/>
    <cellStyle name="Normal 6 2 9 2 2 5 3" xfId="22772" xr:uid="{00000000-0005-0000-0000-000023760000}"/>
    <cellStyle name="Normal 6 2 9 2 2 6" xfId="32993" xr:uid="{00000000-0005-0000-0000-000024760000}"/>
    <cellStyle name="Normal 6 2 9 2 2 7" xfId="17759" xr:uid="{00000000-0005-0000-0000-000025760000}"/>
    <cellStyle name="Normal 6 2 9 2 3" xfId="3452" xr:uid="{00000000-0005-0000-0000-000026760000}"/>
    <cellStyle name="Normal 6 2 9 2 3 2" xfId="13526" xr:uid="{00000000-0005-0000-0000-000027760000}"/>
    <cellStyle name="Normal 6 2 9 2 3 2 2" xfId="43857" xr:uid="{00000000-0005-0000-0000-000028760000}"/>
    <cellStyle name="Normal 6 2 9 2 3 2 3" xfId="28624" xr:uid="{00000000-0005-0000-0000-000029760000}"/>
    <cellStyle name="Normal 6 2 9 2 3 3" xfId="8506" xr:uid="{00000000-0005-0000-0000-00002A760000}"/>
    <cellStyle name="Normal 6 2 9 2 3 3 2" xfId="38840" xr:uid="{00000000-0005-0000-0000-00002B760000}"/>
    <cellStyle name="Normal 6 2 9 2 3 3 3" xfId="23607" xr:uid="{00000000-0005-0000-0000-00002C760000}"/>
    <cellStyle name="Normal 6 2 9 2 3 4" xfId="33827" xr:uid="{00000000-0005-0000-0000-00002D760000}"/>
    <cellStyle name="Normal 6 2 9 2 3 5" xfId="18594" xr:uid="{00000000-0005-0000-0000-00002E760000}"/>
    <cellStyle name="Normal 6 2 9 2 4" xfId="5145" xr:uid="{00000000-0005-0000-0000-00002F760000}"/>
    <cellStyle name="Normal 6 2 9 2 4 2" xfId="15197" xr:uid="{00000000-0005-0000-0000-000030760000}"/>
    <cellStyle name="Normal 6 2 9 2 4 2 2" xfId="45528" xr:uid="{00000000-0005-0000-0000-000031760000}"/>
    <cellStyle name="Normal 6 2 9 2 4 2 3" xfId="30295" xr:uid="{00000000-0005-0000-0000-000032760000}"/>
    <cellStyle name="Normal 6 2 9 2 4 3" xfId="10177" xr:uid="{00000000-0005-0000-0000-000033760000}"/>
    <cellStyle name="Normal 6 2 9 2 4 3 2" xfId="40511" xr:uid="{00000000-0005-0000-0000-000034760000}"/>
    <cellStyle name="Normal 6 2 9 2 4 3 3" xfId="25278" xr:uid="{00000000-0005-0000-0000-000035760000}"/>
    <cellStyle name="Normal 6 2 9 2 4 4" xfId="35498" xr:uid="{00000000-0005-0000-0000-000036760000}"/>
    <cellStyle name="Normal 6 2 9 2 4 5" xfId="20265" xr:uid="{00000000-0005-0000-0000-000037760000}"/>
    <cellStyle name="Normal 6 2 9 2 5" xfId="11855" xr:uid="{00000000-0005-0000-0000-000038760000}"/>
    <cellStyle name="Normal 6 2 9 2 5 2" xfId="42186" xr:uid="{00000000-0005-0000-0000-000039760000}"/>
    <cellStyle name="Normal 6 2 9 2 5 3" xfId="26953" xr:uid="{00000000-0005-0000-0000-00003A760000}"/>
    <cellStyle name="Normal 6 2 9 2 6" xfId="6834" xr:uid="{00000000-0005-0000-0000-00003B760000}"/>
    <cellStyle name="Normal 6 2 9 2 6 2" xfId="37169" xr:uid="{00000000-0005-0000-0000-00003C760000}"/>
    <cellStyle name="Normal 6 2 9 2 6 3" xfId="21936" xr:uid="{00000000-0005-0000-0000-00003D760000}"/>
    <cellStyle name="Normal 6 2 9 2 7" xfId="32157" xr:uid="{00000000-0005-0000-0000-00003E760000}"/>
    <cellStyle name="Normal 6 2 9 2 8" xfId="16923" xr:uid="{00000000-0005-0000-0000-00003F760000}"/>
    <cellStyle name="Normal 6 2 9 3" xfId="2181" xr:uid="{00000000-0005-0000-0000-000040760000}"/>
    <cellStyle name="Normal 6 2 9 3 2" xfId="3871" xr:uid="{00000000-0005-0000-0000-000041760000}"/>
    <cellStyle name="Normal 6 2 9 3 2 2" xfId="13944" xr:uid="{00000000-0005-0000-0000-000042760000}"/>
    <cellStyle name="Normal 6 2 9 3 2 2 2" xfId="44275" xr:uid="{00000000-0005-0000-0000-000043760000}"/>
    <cellStyle name="Normal 6 2 9 3 2 2 3" xfId="29042" xr:uid="{00000000-0005-0000-0000-000044760000}"/>
    <cellStyle name="Normal 6 2 9 3 2 3" xfId="8924" xr:uid="{00000000-0005-0000-0000-000045760000}"/>
    <cellStyle name="Normal 6 2 9 3 2 3 2" xfId="39258" xr:uid="{00000000-0005-0000-0000-000046760000}"/>
    <cellStyle name="Normal 6 2 9 3 2 3 3" xfId="24025" xr:uid="{00000000-0005-0000-0000-000047760000}"/>
    <cellStyle name="Normal 6 2 9 3 2 4" xfId="34245" xr:uid="{00000000-0005-0000-0000-000048760000}"/>
    <cellStyle name="Normal 6 2 9 3 2 5" xfId="19012" xr:uid="{00000000-0005-0000-0000-000049760000}"/>
    <cellStyle name="Normal 6 2 9 3 3" xfId="5563" xr:uid="{00000000-0005-0000-0000-00004A760000}"/>
    <cellStyle name="Normal 6 2 9 3 3 2" xfId="15615" xr:uid="{00000000-0005-0000-0000-00004B760000}"/>
    <cellStyle name="Normal 6 2 9 3 3 2 2" xfId="45946" xr:uid="{00000000-0005-0000-0000-00004C760000}"/>
    <cellStyle name="Normal 6 2 9 3 3 2 3" xfId="30713" xr:uid="{00000000-0005-0000-0000-00004D760000}"/>
    <cellStyle name="Normal 6 2 9 3 3 3" xfId="10595" xr:uid="{00000000-0005-0000-0000-00004E760000}"/>
    <cellStyle name="Normal 6 2 9 3 3 3 2" xfId="40929" xr:uid="{00000000-0005-0000-0000-00004F760000}"/>
    <cellStyle name="Normal 6 2 9 3 3 3 3" xfId="25696" xr:uid="{00000000-0005-0000-0000-000050760000}"/>
    <cellStyle name="Normal 6 2 9 3 3 4" xfId="35916" xr:uid="{00000000-0005-0000-0000-000051760000}"/>
    <cellStyle name="Normal 6 2 9 3 3 5" xfId="20683" xr:uid="{00000000-0005-0000-0000-000052760000}"/>
    <cellStyle name="Normal 6 2 9 3 4" xfId="12273" xr:uid="{00000000-0005-0000-0000-000053760000}"/>
    <cellStyle name="Normal 6 2 9 3 4 2" xfId="42604" xr:uid="{00000000-0005-0000-0000-000054760000}"/>
    <cellStyle name="Normal 6 2 9 3 4 3" xfId="27371" xr:uid="{00000000-0005-0000-0000-000055760000}"/>
    <cellStyle name="Normal 6 2 9 3 5" xfId="7252" xr:uid="{00000000-0005-0000-0000-000056760000}"/>
    <cellStyle name="Normal 6 2 9 3 5 2" xfId="37587" xr:uid="{00000000-0005-0000-0000-000057760000}"/>
    <cellStyle name="Normal 6 2 9 3 5 3" xfId="22354" xr:uid="{00000000-0005-0000-0000-000058760000}"/>
    <cellStyle name="Normal 6 2 9 3 6" xfId="32575" xr:uid="{00000000-0005-0000-0000-000059760000}"/>
    <cellStyle name="Normal 6 2 9 3 7" xfId="17341" xr:uid="{00000000-0005-0000-0000-00005A760000}"/>
    <cellStyle name="Normal 6 2 9 4" xfId="3034" xr:uid="{00000000-0005-0000-0000-00005B760000}"/>
    <cellStyle name="Normal 6 2 9 4 2" xfId="13108" xr:uid="{00000000-0005-0000-0000-00005C760000}"/>
    <cellStyle name="Normal 6 2 9 4 2 2" xfId="43439" xr:uid="{00000000-0005-0000-0000-00005D760000}"/>
    <cellStyle name="Normal 6 2 9 4 2 3" xfId="28206" xr:uid="{00000000-0005-0000-0000-00005E760000}"/>
    <cellStyle name="Normal 6 2 9 4 3" xfId="8088" xr:uid="{00000000-0005-0000-0000-00005F760000}"/>
    <cellStyle name="Normal 6 2 9 4 3 2" xfId="38422" xr:uid="{00000000-0005-0000-0000-000060760000}"/>
    <cellStyle name="Normal 6 2 9 4 3 3" xfId="23189" xr:uid="{00000000-0005-0000-0000-000061760000}"/>
    <cellStyle name="Normal 6 2 9 4 4" xfId="33409" xr:uid="{00000000-0005-0000-0000-000062760000}"/>
    <cellStyle name="Normal 6 2 9 4 5" xfId="18176" xr:uid="{00000000-0005-0000-0000-000063760000}"/>
    <cellStyle name="Normal 6 2 9 5" xfId="4727" xr:uid="{00000000-0005-0000-0000-000064760000}"/>
    <cellStyle name="Normal 6 2 9 5 2" xfId="14779" xr:uid="{00000000-0005-0000-0000-000065760000}"/>
    <cellStyle name="Normal 6 2 9 5 2 2" xfId="45110" xr:uid="{00000000-0005-0000-0000-000066760000}"/>
    <cellStyle name="Normal 6 2 9 5 2 3" xfId="29877" xr:uid="{00000000-0005-0000-0000-000067760000}"/>
    <cellStyle name="Normal 6 2 9 5 3" xfId="9759" xr:uid="{00000000-0005-0000-0000-000068760000}"/>
    <cellStyle name="Normal 6 2 9 5 3 2" xfId="40093" xr:uid="{00000000-0005-0000-0000-000069760000}"/>
    <cellStyle name="Normal 6 2 9 5 3 3" xfId="24860" xr:uid="{00000000-0005-0000-0000-00006A760000}"/>
    <cellStyle name="Normal 6 2 9 5 4" xfId="35080" xr:uid="{00000000-0005-0000-0000-00006B760000}"/>
    <cellStyle name="Normal 6 2 9 5 5" xfId="19847" xr:uid="{00000000-0005-0000-0000-00006C760000}"/>
    <cellStyle name="Normal 6 2 9 6" xfId="11437" xr:uid="{00000000-0005-0000-0000-00006D760000}"/>
    <cellStyle name="Normal 6 2 9 6 2" xfId="41768" xr:uid="{00000000-0005-0000-0000-00006E760000}"/>
    <cellStyle name="Normal 6 2 9 6 3" xfId="26535" xr:uid="{00000000-0005-0000-0000-00006F760000}"/>
    <cellStyle name="Normal 6 2 9 7" xfId="6416" xr:uid="{00000000-0005-0000-0000-000070760000}"/>
    <cellStyle name="Normal 6 2 9 7 2" xfId="36751" xr:uid="{00000000-0005-0000-0000-000071760000}"/>
    <cellStyle name="Normal 6 2 9 7 3" xfId="21518" xr:uid="{00000000-0005-0000-0000-000072760000}"/>
    <cellStyle name="Normal 6 2 9 8" xfId="31739" xr:uid="{00000000-0005-0000-0000-000073760000}"/>
    <cellStyle name="Normal 6 2 9 9" xfId="16505" xr:uid="{00000000-0005-0000-0000-000074760000}"/>
    <cellStyle name="Normal 6 3" xfId="887" xr:uid="{00000000-0005-0000-0000-000075760000}"/>
    <cellStyle name="Normal 6 3 10" xfId="6238" xr:uid="{00000000-0005-0000-0000-000076760000}"/>
    <cellStyle name="Normal 6 3 10 2" xfId="36575" xr:uid="{00000000-0005-0000-0000-000077760000}"/>
    <cellStyle name="Normal 6 3 10 3" xfId="21342" xr:uid="{00000000-0005-0000-0000-000078760000}"/>
    <cellStyle name="Normal 6 3 11" xfId="31381" xr:uid="{00000000-0005-0000-0000-000079760000}"/>
    <cellStyle name="Normal 6 3 12" xfId="16327" xr:uid="{00000000-0005-0000-0000-00007A760000}"/>
    <cellStyle name="Normal 6 3 2" xfId="1202" xr:uid="{00000000-0005-0000-0000-00007B760000}"/>
    <cellStyle name="Normal 6 3 2 10" xfId="31390" xr:uid="{00000000-0005-0000-0000-00007C760000}"/>
    <cellStyle name="Normal 6 3 2 11" xfId="16381" xr:uid="{00000000-0005-0000-0000-00007D760000}"/>
    <cellStyle name="Normal 6 3 2 2" xfId="1310" xr:uid="{00000000-0005-0000-0000-00007E760000}"/>
    <cellStyle name="Normal 6 3 2 2 10" xfId="16485" xr:uid="{00000000-0005-0000-0000-00007F760000}"/>
    <cellStyle name="Normal 6 3 2 2 2" xfId="1527" xr:uid="{00000000-0005-0000-0000-000080760000}"/>
    <cellStyle name="Normal 6 3 2 2 2 2" xfId="1948" xr:uid="{00000000-0005-0000-0000-000081760000}"/>
    <cellStyle name="Normal 6 3 2 2 2 2 2" xfId="2787" xr:uid="{00000000-0005-0000-0000-000082760000}"/>
    <cellStyle name="Normal 6 3 2 2 2 2 2 2" xfId="4477" xr:uid="{00000000-0005-0000-0000-000083760000}"/>
    <cellStyle name="Normal 6 3 2 2 2 2 2 2 2" xfId="14550" xr:uid="{00000000-0005-0000-0000-000084760000}"/>
    <cellStyle name="Normal 6 3 2 2 2 2 2 2 2 2" xfId="44881" xr:uid="{00000000-0005-0000-0000-000085760000}"/>
    <cellStyle name="Normal 6 3 2 2 2 2 2 2 2 3" xfId="29648" xr:uid="{00000000-0005-0000-0000-000086760000}"/>
    <cellStyle name="Normal 6 3 2 2 2 2 2 2 3" xfId="9530" xr:uid="{00000000-0005-0000-0000-000087760000}"/>
    <cellStyle name="Normal 6 3 2 2 2 2 2 2 3 2" xfId="39864" xr:uid="{00000000-0005-0000-0000-000088760000}"/>
    <cellStyle name="Normal 6 3 2 2 2 2 2 2 3 3" xfId="24631" xr:uid="{00000000-0005-0000-0000-000089760000}"/>
    <cellStyle name="Normal 6 3 2 2 2 2 2 2 4" xfId="34851" xr:uid="{00000000-0005-0000-0000-00008A760000}"/>
    <cellStyle name="Normal 6 3 2 2 2 2 2 2 5" xfId="19618" xr:uid="{00000000-0005-0000-0000-00008B760000}"/>
    <cellStyle name="Normal 6 3 2 2 2 2 2 3" xfId="6169" xr:uid="{00000000-0005-0000-0000-00008C760000}"/>
    <cellStyle name="Normal 6 3 2 2 2 2 2 3 2" xfId="16221" xr:uid="{00000000-0005-0000-0000-00008D760000}"/>
    <cellStyle name="Normal 6 3 2 2 2 2 2 3 2 2" xfId="46552" xr:uid="{00000000-0005-0000-0000-00008E760000}"/>
    <cellStyle name="Normal 6 3 2 2 2 2 2 3 2 3" xfId="31319" xr:uid="{00000000-0005-0000-0000-00008F760000}"/>
    <cellStyle name="Normal 6 3 2 2 2 2 2 3 3" xfId="11201" xr:uid="{00000000-0005-0000-0000-000090760000}"/>
    <cellStyle name="Normal 6 3 2 2 2 2 2 3 3 2" xfId="41535" xr:uid="{00000000-0005-0000-0000-000091760000}"/>
    <cellStyle name="Normal 6 3 2 2 2 2 2 3 3 3" xfId="26302" xr:uid="{00000000-0005-0000-0000-000092760000}"/>
    <cellStyle name="Normal 6 3 2 2 2 2 2 3 4" xfId="36522" xr:uid="{00000000-0005-0000-0000-000093760000}"/>
    <cellStyle name="Normal 6 3 2 2 2 2 2 3 5" xfId="21289" xr:uid="{00000000-0005-0000-0000-000094760000}"/>
    <cellStyle name="Normal 6 3 2 2 2 2 2 4" xfId="12879" xr:uid="{00000000-0005-0000-0000-000095760000}"/>
    <cellStyle name="Normal 6 3 2 2 2 2 2 4 2" xfId="43210" xr:uid="{00000000-0005-0000-0000-000096760000}"/>
    <cellStyle name="Normal 6 3 2 2 2 2 2 4 3" xfId="27977" xr:uid="{00000000-0005-0000-0000-000097760000}"/>
    <cellStyle name="Normal 6 3 2 2 2 2 2 5" xfId="7858" xr:uid="{00000000-0005-0000-0000-000098760000}"/>
    <cellStyle name="Normal 6 3 2 2 2 2 2 5 2" xfId="38193" xr:uid="{00000000-0005-0000-0000-000099760000}"/>
    <cellStyle name="Normal 6 3 2 2 2 2 2 5 3" xfId="22960" xr:uid="{00000000-0005-0000-0000-00009A760000}"/>
    <cellStyle name="Normal 6 3 2 2 2 2 2 6" xfId="33181" xr:uid="{00000000-0005-0000-0000-00009B760000}"/>
    <cellStyle name="Normal 6 3 2 2 2 2 2 7" xfId="17947" xr:uid="{00000000-0005-0000-0000-00009C760000}"/>
    <cellStyle name="Normal 6 3 2 2 2 2 3" xfId="3640" xr:uid="{00000000-0005-0000-0000-00009D760000}"/>
    <cellStyle name="Normal 6 3 2 2 2 2 3 2" xfId="13714" xr:uid="{00000000-0005-0000-0000-00009E760000}"/>
    <cellStyle name="Normal 6 3 2 2 2 2 3 2 2" xfId="44045" xr:uid="{00000000-0005-0000-0000-00009F760000}"/>
    <cellStyle name="Normal 6 3 2 2 2 2 3 2 3" xfId="28812" xr:uid="{00000000-0005-0000-0000-0000A0760000}"/>
    <cellStyle name="Normal 6 3 2 2 2 2 3 3" xfId="8694" xr:uid="{00000000-0005-0000-0000-0000A1760000}"/>
    <cellStyle name="Normal 6 3 2 2 2 2 3 3 2" xfId="39028" xr:uid="{00000000-0005-0000-0000-0000A2760000}"/>
    <cellStyle name="Normal 6 3 2 2 2 2 3 3 3" xfId="23795" xr:uid="{00000000-0005-0000-0000-0000A3760000}"/>
    <cellStyle name="Normal 6 3 2 2 2 2 3 4" xfId="34015" xr:uid="{00000000-0005-0000-0000-0000A4760000}"/>
    <cellStyle name="Normal 6 3 2 2 2 2 3 5" xfId="18782" xr:uid="{00000000-0005-0000-0000-0000A5760000}"/>
    <cellStyle name="Normal 6 3 2 2 2 2 4" xfId="5333" xr:uid="{00000000-0005-0000-0000-0000A6760000}"/>
    <cellStyle name="Normal 6 3 2 2 2 2 4 2" xfId="15385" xr:uid="{00000000-0005-0000-0000-0000A7760000}"/>
    <cellStyle name="Normal 6 3 2 2 2 2 4 2 2" xfId="45716" xr:uid="{00000000-0005-0000-0000-0000A8760000}"/>
    <cellStyle name="Normal 6 3 2 2 2 2 4 2 3" xfId="30483" xr:uid="{00000000-0005-0000-0000-0000A9760000}"/>
    <cellStyle name="Normal 6 3 2 2 2 2 4 3" xfId="10365" xr:uid="{00000000-0005-0000-0000-0000AA760000}"/>
    <cellStyle name="Normal 6 3 2 2 2 2 4 3 2" xfId="40699" xr:uid="{00000000-0005-0000-0000-0000AB760000}"/>
    <cellStyle name="Normal 6 3 2 2 2 2 4 3 3" xfId="25466" xr:uid="{00000000-0005-0000-0000-0000AC760000}"/>
    <cellStyle name="Normal 6 3 2 2 2 2 4 4" xfId="35686" xr:uid="{00000000-0005-0000-0000-0000AD760000}"/>
    <cellStyle name="Normal 6 3 2 2 2 2 4 5" xfId="20453" xr:uid="{00000000-0005-0000-0000-0000AE760000}"/>
    <cellStyle name="Normal 6 3 2 2 2 2 5" xfId="12043" xr:uid="{00000000-0005-0000-0000-0000AF760000}"/>
    <cellStyle name="Normal 6 3 2 2 2 2 5 2" xfId="42374" xr:uid="{00000000-0005-0000-0000-0000B0760000}"/>
    <cellStyle name="Normal 6 3 2 2 2 2 5 3" xfId="27141" xr:uid="{00000000-0005-0000-0000-0000B1760000}"/>
    <cellStyle name="Normal 6 3 2 2 2 2 6" xfId="7022" xr:uid="{00000000-0005-0000-0000-0000B2760000}"/>
    <cellStyle name="Normal 6 3 2 2 2 2 6 2" xfId="37357" xr:uid="{00000000-0005-0000-0000-0000B3760000}"/>
    <cellStyle name="Normal 6 3 2 2 2 2 6 3" xfId="22124" xr:uid="{00000000-0005-0000-0000-0000B4760000}"/>
    <cellStyle name="Normal 6 3 2 2 2 2 7" xfId="32345" xr:uid="{00000000-0005-0000-0000-0000B5760000}"/>
    <cellStyle name="Normal 6 3 2 2 2 2 8" xfId="17111" xr:uid="{00000000-0005-0000-0000-0000B6760000}"/>
    <cellStyle name="Normal 6 3 2 2 2 3" xfId="2369" xr:uid="{00000000-0005-0000-0000-0000B7760000}"/>
    <cellStyle name="Normal 6 3 2 2 2 3 2" xfId="4059" xr:uid="{00000000-0005-0000-0000-0000B8760000}"/>
    <cellStyle name="Normal 6 3 2 2 2 3 2 2" xfId="14132" xr:uid="{00000000-0005-0000-0000-0000B9760000}"/>
    <cellStyle name="Normal 6 3 2 2 2 3 2 2 2" xfId="44463" xr:uid="{00000000-0005-0000-0000-0000BA760000}"/>
    <cellStyle name="Normal 6 3 2 2 2 3 2 2 3" xfId="29230" xr:uid="{00000000-0005-0000-0000-0000BB760000}"/>
    <cellStyle name="Normal 6 3 2 2 2 3 2 3" xfId="9112" xr:uid="{00000000-0005-0000-0000-0000BC760000}"/>
    <cellStyle name="Normal 6 3 2 2 2 3 2 3 2" xfId="39446" xr:uid="{00000000-0005-0000-0000-0000BD760000}"/>
    <cellStyle name="Normal 6 3 2 2 2 3 2 3 3" xfId="24213" xr:uid="{00000000-0005-0000-0000-0000BE760000}"/>
    <cellStyle name="Normal 6 3 2 2 2 3 2 4" xfId="34433" xr:uid="{00000000-0005-0000-0000-0000BF760000}"/>
    <cellStyle name="Normal 6 3 2 2 2 3 2 5" xfId="19200" xr:uid="{00000000-0005-0000-0000-0000C0760000}"/>
    <cellStyle name="Normal 6 3 2 2 2 3 3" xfId="5751" xr:uid="{00000000-0005-0000-0000-0000C1760000}"/>
    <cellStyle name="Normal 6 3 2 2 2 3 3 2" xfId="15803" xr:uid="{00000000-0005-0000-0000-0000C2760000}"/>
    <cellStyle name="Normal 6 3 2 2 2 3 3 2 2" xfId="46134" xr:uid="{00000000-0005-0000-0000-0000C3760000}"/>
    <cellStyle name="Normal 6 3 2 2 2 3 3 2 3" xfId="30901" xr:uid="{00000000-0005-0000-0000-0000C4760000}"/>
    <cellStyle name="Normal 6 3 2 2 2 3 3 3" xfId="10783" xr:uid="{00000000-0005-0000-0000-0000C5760000}"/>
    <cellStyle name="Normal 6 3 2 2 2 3 3 3 2" xfId="41117" xr:uid="{00000000-0005-0000-0000-0000C6760000}"/>
    <cellStyle name="Normal 6 3 2 2 2 3 3 3 3" xfId="25884" xr:uid="{00000000-0005-0000-0000-0000C7760000}"/>
    <cellStyle name="Normal 6 3 2 2 2 3 3 4" xfId="36104" xr:uid="{00000000-0005-0000-0000-0000C8760000}"/>
    <cellStyle name="Normal 6 3 2 2 2 3 3 5" xfId="20871" xr:uid="{00000000-0005-0000-0000-0000C9760000}"/>
    <cellStyle name="Normal 6 3 2 2 2 3 4" xfId="12461" xr:uid="{00000000-0005-0000-0000-0000CA760000}"/>
    <cellStyle name="Normal 6 3 2 2 2 3 4 2" xfId="42792" xr:uid="{00000000-0005-0000-0000-0000CB760000}"/>
    <cellStyle name="Normal 6 3 2 2 2 3 4 3" xfId="27559" xr:uid="{00000000-0005-0000-0000-0000CC760000}"/>
    <cellStyle name="Normal 6 3 2 2 2 3 5" xfId="7440" xr:uid="{00000000-0005-0000-0000-0000CD760000}"/>
    <cellStyle name="Normal 6 3 2 2 2 3 5 2" xfId="37775" xr:uid="{00000000-0005-0000-0000-0000CE760000}"/>
    <cellStyle name="Normal 6 3 2 2 2 3 5 3" xfId="22542" xr:uid="{00000000-0005-0000-0000-0000CF760000}"/>
    <cellStyle name="Normal 6 3 2 2 2 3 6" xfId="32763" xr:uid="{00000000-0005-0000-0000-0000D0760000}"/>
    <cellStyle name="Normal 6 3 2 2 2 3 7" xfId="17529" xr:uid="{00000000-0005-0000-0000-0000D1760000}"/>
    <cellStyle name="Normal 6 3 2 2 2 4" xfId="3222" xr:uid="{00000000-0005-0000-0000-0000D2760000}"/>
    <cellStyle name="Normal 6 3 2 2 2 4 2" xfId="13296" xr:uid="{00000000-0005-0000-0000-0000D3760000}"/>
    <cellStyle name="Normal 6 3 2 2 2 4 2 2" xfId="43627" xr:uid="{00000000-0005-0000-0000-0000D4760000}"/>
    <cellStyle name="Normal 6 3 2 2 2 4 2 3" xfId="28394" xr:uid="{00000000-0005-0000-0000-0000D5760000}"/>
    <cellStyle name="Normal 6 3 2 2 2 4 3" xfId="8276" xr:uid="{00000000-0005-0000-0000-0000D6760000}"/>
    <cellStyle name="Normal 6 3 2 2 2 4 3 2" xfId="38610" xr:uid="{00000000-0005-0000-0000-0000D7760000}"/>
    <cellStyle name="Normal 6 3 2 2 2 4 3 3" xfId="23377" xr:uid="{00000000-0005-0000-0000-0000D8760000}"/>
    <cellStyle name="Normal 6 3 2 2 2 4 4" xfId="33597" xr:uid="{00000000-0005-0000-0000-0000D9760000}"/>
    <cellStyle name="Normal 6 3 2 2 2 4 5" xfId="18364" xr:uid="{00000000-0005-0000-0000-0000DA760000}"/>
    <cellStyle name="Normal 6 3 2 2 2 5" xfId="4915" xr:uid="{00000000-0005-0000-0000-0000DB760000}"/>
    <cellStyle name="Normal 6 3 2 2 2 5 2" xfId="14967" xr:uid="{00000000-0005-0000-0000-0000DC760000}"/>
    <cellStyle name="Normal 6 3 2 2 2 5 2 2" xfId="45298" xr:uid="{00000000-0005-0000-0000-0000DD760000}"/>
    <cellStyle name="Normal 6 3 2 2 2 5 2 3" xfId="30065" xr:uid="{00000000-0005-0000-0000-0000DE760000}"/>
    <cellStyle name="Normal 6 3 2 2 2 5 3" xfId="9947" xr:uid="{00000000-0005-0000-0000-0000DF760000}"/>
    <cellStyle name="Normal 6 3 2 2 2 5 3 2" xfId="40281" xr:uid="{00000000-0005-0000-0000-0000E0760000}"/>
    <cellStyle name="Normal 6 3 2 2 2 5 3 3" xfId="25048" xr:uid="{00000000-0005-0000-0000-0000E1760000}"/>
    <cellStyle name="Normal 6 3 2 2 2 5 4" xfId="35268" xr:uid="{00000000-0005-0000-0000-0000E2760000}"/>
    <cellStyle name="Normal 6 3 2 2 2 5 5" xfId="20035" xr:uid="{00000000-0005-0000-0000-0000E3760000}"/>
    <cellStyle name="Normal 6 3 2 2 2 6" xfId="11625" xr:uid="{00000000-0005-0000-0000-0000E4760000}"/>
    <cellStyle name="Normal 6 3 2 2 2 6 2" xfId="41956" xr:uid="{00000000-0005-0000-0000-0000E5760000}"/>
    <cellStyle name="Normal 6 3 2 2 2 6 3" xfId="26723" xr:uid="{00000000-0005-0000-0000-0000E6760000}"/>
    <cellStyle name="Normal 6 3 2 2 2 7" xfId="6604" xr:uid="{00000000-0005-0000-0000-0000E7760000}"/>
    <cellStyle name="Normal 6 3 2 2 2 7 2" xfId="36939" xr:uid="{00000000-0005-0000-0000-0000E8760000}"/>
    <cellStyle name="Normal 6 3 2 2 2 7 3" xfId="21706" xr:uid="{00000000-0005-0000-0000-0000E9760000}"/>
    <cellStyle name="Normal 6 3 2 2 2 8" xfId="31927" xr:uid="{00000000-0005-0000-0000-0000EA760000}"/>
    <cellStyle name="Normal 6 3 2 2 2 9" xfId="16693" xr:uid="{00000000-0005-0000-0000-0000EB760000}"/>
    <cellStyle name="Normal 6 3 2 2 3" xfId="1740" xr:uid="{00000000-0005-0000-0000-0000EC760000}"/>
    <cellStyle name="Normal 6 3 2 2 3 2" xfId="2579" xr:uid="{00000000-0005-0000-0000-0000ED760000}"/>
    <cellStyle name="Normal 6 3 2 2 3 2 2" xfId="4269" xr:uid="{00000000-0005-0000-0000-0000EE760000}"/>
    <cellStyle name="Normal 6 3 2 2 3 2 2 2" xfId="14342" xr:uid="{00000000-0005-0000-0000-0000EF760000}"/>
    <cellStyle name="Normal 6 3 2 2 3 2 2 2 2" xfId="44673" xr:uid="{00000000-0005-0000-0000-0000F0760000}"/>
    <cellStyle name="Normal 6 3 2 2 3 2 2 2 3" xfId="29440" xr:uid="{00000000-0005-0000-0000-0000F1760000}"/>
    <cellStyle name="Normal 6 3 2 2 3 2 2 3" xfId="9322" xr:uid="{00000000-0005-0000-0000-0000F2760000}"/>
    <cellStyle name="Normal 6 3 2 2 3 2 2 3 2" xfId="39656" xr:uid="{00000000-0005-0000-0000-0000F3760000}"/>
    <cellStyle name="Normal 6 3 2 2 3 2 2 3 3" xfId="24423" xr:uid="{00000000-0005-0000-0000-0000F4760000}"/>
    <cellStyle name="Normal 6 3 2 2 3 2 2 4" xfId="34643" xr:uid="{00000000-0005-0000-0000-0000F5760000}"/>
    <cellStyle name="Normal 6 3 2 2 3 2 2 5" xfId="19410" xr:uid="{00000000-0005-0000-0000-0000F6760000}"/>
    <cellStyle name="Normal 6 3 2 2 3 2 3" xfId="5961" xr:uid="{00000000-0005-0000-0000-0000F7760000}"/>
    <cellStyle name="Normal 6 3 2 2 3 2 3 2" xfId="16013" xr:uid="{00000000-0005-0000-0000-0000F8760000}"/>
    <cellStyle name="Normal 6 3 2 2 3 2 3 2 2" xfId="46344" xr:uid="{00000000-0005-0000-0000-0000F9760000}"/>
    <cellStyle name="Normal 6 3 2 2 3 2 3 2 3" xfId="31111" xr:uid="{00000000-0005-0000-0000-0000FA760000}"/>
    <cellStyle name="Normal 6 3 2 2 3 2 3 3" xfId="10993" xr:uid="{00000000-0005-0000-0000-0000FB760000}"/>
    <cellStyle name="Normal 6 3 2 2 3 2 3 3 2" xfId="41327" xr:uid="{00000000-0005-0000-0000-0000FC760000}"/>
    <cellStyle name="Normal 6 3 2 2 3 2 3 3 3" xfId="26094" xr:uid="{00000000-0005-0000-0000-0000FD760000}"/>
    <cellStyle name="Normal 6 3 2 2 3 2 3 4" xfId="36314" xr:uid="{00000000-0005-0000-0000-0000FE760000}"/>
    <cellStyle name="Normal 6 3 2 2 3 2 3 5" xfId="21081" xr:uid="{00000000-0005-0000-0000-0000FF760000}"/>
    <cellStyle name="Normal 6 3 2 2 3 2 4" xfId="12671" xr:uid="{00000000-0005-0000-0000-000000770000}"/>
    <cellStyle name="Normal 6 3 2 2 3 2 4 2" xfId="43002" xr:uid="{00000000-0005-0000-0000-000001770000}"/>
    <cellStyle name="Normal 6 3 2 2 3 2 4 3" xfId="27769" xr:uid="{00000000-0005-0000-0000-000002770000}"/>
    <cellStyle name="Normal 6 3 2 2 3 2 5" xfId="7650" xr:uid="{00000000-0005-0000-0000-000003770000}"/>
    <cellStyle name="Normal 6 3 2 2 3 2 5 2" xfId="37985" xr:uid="{00000000-0005-0000-0000-000004770000}"/>
    <cellStyle name="Normal 6 3 2 2 3 2 5 3" xfId="22752" xr:uid="{00000000-0005-0000-0000-000005770000}"/>
    <cellStyle name="Normal 6 3 2 2 3 2 6" xfId="32973" xr:uid="{00000000-0005-0000-0000-000006770000}"/>
    <cellStyle name="Normal 6 3 2 2 3 2 7" xfId="17739" xr:uid="{00000000-0005-0000-0000-000007770000}"/>
    <cellStyle name="Normal 6 3 2 2 3 3" xfId="3432" xr:uid="{00000000-0005-0000-0000-000008770000}"/>
    <cellStyle name="Normal 6 3 2 2 3 3 2" xfId="13506" xr:uid="{00000000-0005-0000-0000-000009770000}"/>
    <cellStyle name="Normal 6 3 2 2 3 3 2 2" xfId="43837" xr:uid="{00000000-0005-0000-0000-00000A770000}"/>
    <cellStyle name="Normal 6 3 2 2 3 3 2 3" xfId="28604" xr:uid="{00000000-0005-0000-0000-00000B770000}"/>
    <cellStyle name="Normal 6 3 2 2 3 3 3" xfId="8486" xr:uid="{00000000-0005-0000-0000-00000C770000}"/>
    <cellStyle name="Normal 6 3 2 2 3 3 3 2" xfId="38820" xr:uid="{00000000-0005-0000-0000-00000D770000}"/>
    <cellStyle name="Normal 6 3 2 2 3 3 3 3" xfId="23587" xr:uid="{00000000-0005-0000-0000-00000E770000}"/>
    <cellStyle name="Normal 6 3 2 2 3 3 4" xfId="33807" xr:uid="{00000000-0005-0000-0000-00000F770000}"/>
    <cellStyle name="Normal 6 3 2 2 3 3 5" xfId="18574" xr:uid="{00000000-0005-0000-0000-000010770000}"/>
    <cellStyle name="Normal 6 3 2 2 3 4" xfId="5125" xr:uid="{00000000-0005-0000-0000-000011770000}"/>
    <cellStyle name="Normal 6 3 2 2 3 4 2" xfId="15177" xr:uid="{00000000-0005-0000-0000-000012770000}"/>
    <cellStyle name="Normal 6 3 2 2 3 4 2 2" xfId="45508" xr:uid="{00000000-0005-0000-0000-000013770000}"/>
    <cellStyle name="Normal 6 3 2 2 3 4 2 3" xfId="30275" xr:uid="{00000000-0005-0000-0000-000014770000}"/>
    <cellStyle name="Normal 6 3 2 2 3 4 3" xfId="10157" xr:uid="{00000000-0005-0000-0000-000015770000}"/>
    <cellStyle name="Normal 6 3 2 2 3 4 3 2" xfId="40491" xr:uid="{00000000-0005-0000-0000-000016770000}"/>
    <cellStyle name="Normal 6 3 2 2 3 4 3 3" xfId="25258" xr:uid="{00000000-0005-0000-0000-000017770000}"/>
    <cellStyle name="Normal 6 3 2 2 3 4 4" xfId="35478" xr:uid="{00000000-0005-0000-0000-000018770000}"/>
    <cellStyle name="Normal 6 3 2 2 3 4 5" xfId="20245" xr:uid="{00000000-0005-0000-0000-000019770000}"/>
    <cellStyle name="Normal 6 3 2 2 3 5" xfId="11835" xr:uid="{00000000-0005-0000-0000-00001A770000}"/>
    <cellStyle name="Normal 6 3 2 2 3 5 2" xfId="42166" xr:uid="{00000000-0005-0000-0000-00001B770000}"/>
    <cellStyle name="Normal 6 3 2 2 3 5 3" xfId="26933" xr:uid="{00000000-0005-0000-0000-00001C770000}"/>
    <cellStyle name="Normal 6 3 2 2 3 6" xfId="6814" xr:uid="{00000000-0005-0000-0000-00001D770000}"/>
    <cellStyle name="Normal 6 3 2 2 3 6 2" xfId="37149" xr:uid="{00000000-0005-0000-0000-00001E770000}"/>
    <cellStyle name="Normal 6 3 2 2 3 6 3" xfId="21916" xr:uid="{00000000-0005-0000-0000-00001F770000}"/>
    <cellStyle name="Normal 6 3 2 2 3 7" xfId="32137" xr:uid="{00000000-0005-0000-0000-000020770000}"/>
    <cellStyle name="Normal 6 3 2 2 3 8" xfId="16903" xr:uid="{00000000-0005-0000-0000-000021770000}"/>
    <cellStyle name="Normal 6 3 2 2 4" xfId="2161" xr:uid="{00000000-0005-0000-0000-000022770000}"/>
    <cellStyle name="Normal 6 3 2 2 4 2" xfId="3851" xr:uid="{00000000-0005-0000-0000-000023770000}"/>
    <cellStyle name="Normal 6 3 2 2 4 2 2" xfId="13924" xr:uid="{00000000-0005-0000-0000-000024770000}"/>
    <cellStyle name="Normal 6 3 2 2 4 2 2 2" xfId="44255" xr:uid="{00000000-0005-0000-0000-000025770000}"/>
    <cellStyle name="Normal 6 3 2 2 4 2 2 3" xfId="29022" xr:uid="{00000000-0005-0000-0000-000026770000}"/>
    <cellStyle name="Normal 6 3 2 2 4 2 3" xfId="8904" xr:uid="{00000000-0005-0000-0000-000027770000}"/>
    <cellStyle name="Normal 6 3 2 2 4 2 3 2" xfId="39238" xr:uid="{00000000-0005-0000-0000-000028770000}"/>
    <cellStyle name="Normal 6 3 2 2 4 2 3 3" xfId="24005" xr:uid="{00000000-0005-0000-0000-000029770000}"/>
    <cellStyle name="Normal 6 3 2 2 4 2 4" xfId="34225" xr:uid="{00000000-0005-0000-0000-00002A770000}"/>
    <cellStyle name="Normal 6 3 2 2 4 2 5" xfId="18992" xr:uid="{00000000-0005-0000-0000-00002B770000}"/>
    <cellStyle name="Normal 6 3 2 2 4 3" xfId="5543" xr:uid="{00000000-0005-0000-0000-00002C770000}"/>
    <cellStyle name="Normal 6 3 2 2 4 3 2" xfId="15595" xr:uid="{00000000-0005-0000-0000-00002D770000}"/>
    <cellStyle name="Normal 6 3 2 2 4 3 2 2" xfId="45926" xr:uid="{00000000-0005-0000-0000-00002E770000}"/>
    <cellStyle name="Normal 6 3 2 2 4 3 2 3" xfId="30693" xr:uid="{00000000-0005-0000-0000-00002F770000}"/>
    <cellStyle name="Normal 6 3 2 2 4 3 3" xfId="10575" xr:uid="{00000000-0005-0000-0000-000030770000}"/>
    <cellStyle name="Normal 6 3 2 2 4 3 3 2" xfId="40909" xr:uid="{00000000-0005-0000-0000-000031770000}"/>
    <cellStyle name="Normal 6 3 2 2 4 3 3 3" xfId="25676" xr:uid="{00000000-0005-0000-0000-000032770000}"/>
    <cellStyle name="Normal 6 3 2 2 4 3 4" xfId="35896" xr:uid="{00000000-0005-0000-0000-000033770000}"/>
    <cellStyle name="Normal 6 3 2 2 4 3 5" xfId="20663" xr:uid="{00000000-0005-0000-0000-000034770000}"/>
    <cellStyle name="Normal 6 3 2 2 4 4" xfId="12253" xr:uid="{00000000-0005-0000-0000-000035770000}"/>
    <cellStyle name="Normal 6 3 2 2 4 4 2" xfId="42584" xr:uid="{00000000-0005-0000-0000-000036770000}"/>
    <cellStyle name="Normal 6 3 2 2 4 4 3" xfId="27351" xr:uid="{00000000-0005-0000-0000-000037770000}"/>
    <cellStyle name="Normal 6 3 2 2 4 5" xfId="7232" xr:uid="{00000000-0005-0000-0000-000038770000}"/>
    <cellStyle name="Normal 6 3 2 2 4 5 2" xfId="37567" xr:uid="{00000000-0005-0000-0000-000039770000}"/>
    <cellStyle name="Normal 6 3 2 2 4 5 3" xfId="22334" xr:uid="{00000000-0005-0000-0000-00003A770000}"/>
    <cellStyle name="Normal 6 3 2 2 4 6" xfId="32555" xr:uid="{00000000-0005-0000-0000-00003B770000}"/>
    <cellStyle name="Normal 6 3 2 2 4 7" xfId="17321" xr:uid="{00000000-0005-0000-0000-00003C770000}"/>
    <cellStyle name="Normal 6 3 2 2 5" xfId="3014" xr:uid="{00000000-0005-0000-0000-00003D770000}"/>
    <cellStyle name="Normal 6 3 2 2 5 2" xfId="13088" xr:uid="{00000000-0005-0000-0000-00003E770000}"/>
    <cellStyle name="Normal 6 3 2 2 5 2 2" xfId="43419" xr:uid="{00000000-0005-0000-0000-00003F770000}"/>
    <cellStyle name="Normal 6 3 2 2 5 2 3" xfId="28186" xr:uid="{00000000-0005-0000-0000-000040770000}"/>
    <cellStyle name="Normal 6 3 2 2 5 3" xfId="8068" xr:uid="{00000000-0005-0000-0000-000041770000}"/>
    <cellStyle name="Normal 6 3 2 2 5 3 2" xfId="38402" xr:uid="{00000000-0005-0000-0000-000042770000}"/>
    <cellStyle name="Normal 6 3 2 2 5 3 3" xfId="23169" xr:uid="{00000000-0005-0000-0000-000043770000}"/>
    <cellStyle name="Normal 6 3 2 2 5 4" xfId="33389" xr:uid="{00000000-0005-0000-0000-000044770000}"/>
    <cellStyle name="Normal 6 3 2 2 5 5" xfId="18156" xr:uid="{00000000-0005-0000-0000-000045770000}"/>
    <cellStyle name="Normal 6 3 2 2 6" xfId="4707" xr:uid="{00000000-0005-0000-0000-000046770000}"/>
    <cellStyle name="Normal 6 3 2 2 6 2" xfId="14759" xr:uid="{00000000-0005-0000-0000-000047770000}"/>
    <cellStyle name="Normal 6 3 2 2 6 2 2" xfId="45090" xr:uid="{00000000-0005-0000-0000-000048770000}"/>
    <cellStyle name="Normal 6 3 2 2 6 2 3" xfId="29857" xr:uid="{00000000-0005-0000-0000-000049770000}"/>
    <cellStyle name="Normal 6 3 2 2 6 3" xfId="9739" xr:uid="{00000000-0005-0000-0000-00004A770000}"/>
    <cellStyle name="Normal 6 3 2 2 6 3 2" xfId="40073" xr:uid="{00000000-0005-0000-0000-00004B770000}"/>
    <cellStyle name="Normal 6 3 2 2 6 3 3" xfId="24840" xr:uid="{00000000-0005-0000-0000-00004C770000}"/>
    <cellStyle name="Normal 6 3 2 2 6 4" xfId="35060" xr:uid="{00000000-0005-0000-0000-00004D770000}"/>
    <cellStyle name="Normal 6 3 2 2 6 5" xfId="19827" xr:uid="{00000000-0005-0000-0000-00004E770000}"/>
    <cellStyle name="Normal 6 3 2 2 7" xfId="11417" xr:uid="{00000000-0005-0000-0000-00004F770000}"/>
    <cellStyle name="Normal 6 3 2 2 7 2" xfId="41748" xr:uid="{00000000-0005-0000-0000-000050770000}"/>
    <cellStyle name="Normal 6 3 2 2 7 3" xfId="26515" xr:uid="{00000000-0005-0000-0000-000051770000}"/>
    <cellStyle name="Normal 6 3 2 2 8" xfId="6396" xr:uid="{00000000-0005-0000-0000-000052770000}"/>
    <cellStyle name="Normal 6 3 2 2 8 2" xfId="36731" xr:uid="{00000000-0005-0000-0000-000053770000}"/>
    <cellStyle name="Normal 6 3 2 2 8 3" xfId="21498" xr:uid="{00000000-0005-0000-0000-000054770000}"/>
    <cellStyle name="Normal 6 3 2 2 9" xfId="31719" xr:uid="{00000000-0005-0000-0000-000055770000}"/>
    <cellStyle name="Normal 6 3 2 3" xfId="1423" xr:uid="{00000000-0005-0000-0000-000056770000}"/>
    <cellStyle name="Normal 6 3 2 3 2" xfId="1844" xr:uid="{00000000-0005-0000-0000-000057770000}"/>
    <cellStyle name="Normal 6 3 2 3 2 2" xfId="2683" xr:uid="{00000000-0005-0000-0000-000058770000}"/>
    <cellStyle name="Normal 6 3 2 3 2 2 2" xfId="4373" xr:uid="{00000000-0005-0000-0000-000059770000}"/>
    <cellStyle name="Normal 6 3 2 3 2 2 2 2" xfId="14446" xr:uid="{00000000-0005-0000-0000-00005A770000}"/>
    <cellStyle name="Normal 6 3 2 3 2 2 2 2 2" xfId="44777" xr:uid="{00000000-0005-0000-0000-00005B770000}"/>
    <cellStyle name="Normal 6 3 2 3 2 2 2 2 3" xfId="29544" xr:uid="{00000000-0005-0000-0000-00005C770000}"/>
    <cellStyle name="Normal 6 3 2 3 2 2 2 3" xfId="9426" xr:uid="{00000000-0005-0000-0000-00005D770000}"/>
    <cellStyle name="Normal 6 3 2 3 2 2 2 3 2" xfId="39760" xr:uid="{00000000-0005-0000-0000-00005E770000}"/>
    <cellStyle name="Normal 6 3 2 3 2 2 2 3 3" xfId="24527" xr:uid="{00000000-0005-0000-0000-00005F770000}"/>
    <cellStyle name="Normal 6 3 2 3 2 2 2 4" xfId="34747" xr:uid="{00000000-0005-0000-0000-000060770000}"/>
    <cellStyle name="Normal 6 3 2 3 2 2 2 5" xfId="19514" xr:uid="{00000000-0005-0000-0000-000061770000}"/>
    <cellStyle name="Normal 6 3 2 3 2 2 3" xfId="6065" xr:uid="{00000000-0005-0000-0000-000062770000}"/>
    <cellStyle name="Normal 6 3 2 3 2 2 3 2" xfId="16117" xr:uid="{00000000-0005-0000-0000-000063770000}"/>
    <cellStyle name="Normal 6 3 2 3 2 2 3 2 2" xfId="46448" xr:uid="{00000000-0005-0000-0000-000064770000}"/>
    <cellStyle name="Normal 6 3 2 3 2 2 3 2 3" xfId="31215" xr:uid="{00000000-0005-0000-0000-000065770000}"/>
    <cellStyle name="Normal 6 3 2 3 2 2 3 3" xfId="11097" xr:uid="{00000000-0005-0000-0000-000066770000}"/>
    <cellStyle name="Normal 6 3 2 3 2 2 3 3 2" xfId="41431" xr:uid="{00000000-0005-0000-0000-000067770000}"/>
    <cellStyle name="Normal 6 3 2 3 2 2 3 3 3" xfId="26198" xr:uid="{00000000-0005-0000-0000-000068770000}"/>
    <cellStyle name="Normal 6 3 2 3 2 2 3 4" xfId="36418" xr:uid="{00000000-0005-0000-0000-000069770000}"/>
    <cellStyle name="Normal 6 3 2 3 2 2 3 5" xfId="21185" xr:uid="{00000000-0005-0000-0000-00006A770000}"/>
    <cellStyle name="Normal 6 3 2 3 2 2 4" xfId="12775" xr:uid="{00000000-0005-0000-0000-00006B770000}"/>
    <cellStyle name="Normal 6 3 2 3 2 2 4 2" xfId="43106" xr:uid="{00000000-0005-0000-0000-00006C770000}"/>
    <cellStyle name="Normal 6 3 2 3 2 2 4 3" xfId="27873" xr:uid="{00000000-0005-0000-0000-00006D770000}"/>
    <cellStyle name="Normal 6 3 2 3 2 2 5" xfId="7754" xr:uid="{00000000-0005-0000-0000-00006E770000}"/>
    <cellStyle name="Normal 6 3 2 3 2 2 5 2" xfId="38089" xr:uid="{00000000-0005-0000-0000-00006F770000}"/>
    <cellStyle name="Normal 6 3 2 3 2 2 5 3" xfId="22856" xr:uid="{00000000-0005-0000-0000-000070770000}"/>
    <cellStyle name="Normal 6 3 2 3 2 2 6" xfId="33077" xr:uid="{00000000-0005-0000-0000-000071770000}"/>
    <cellStyle name="Normal 6 3 2 3 2 2 7" xfId="17843" xr:uid="{00000000-0005-0000-0000-000072770000}"/>
    <cellStyle name="Normal 6 3 2 3 2 3" xfId="3536" xr:uid="{00000000-0005-0000-0000-000073770000}"/>
    <cellStyle name="Normal 6 3 2 3 2 3 2" xfId="13610" xr:uid="{00000000-0005-0000-0000-000074770000}"/>
    <cellStyle name="Normal 6 3 2 3 2 3 2 2" xfId="43941" xr:uid="{00000000-0005-0000-0000-000075770000}"/>
    <cellStyle name="Normal 6 3 2 3 2 3 2 3" xfId="28708" xr:uid="{00000000-0005-0000-0000-000076770000}"/>
    <cellStyle name="Normal 6 3 2 3 2 3 3" xfId="8590" xr:uid="{00000000-0005-0000-0000-000077770000}"/>
    <cellStyle name="Normal 6 3 2 3 2 3 3 2" xfId="38924" xr:uid="{00000000-0005-0000-0000-000078770000}"/>
    <cellStyle name="Normal 6 3 2 3 2 3 3 3" xfId="23691" xr:uid="{00000000-0005-0000-0000-000079770000}"/>
    <cellStyle name="Normal 6 3 2 3 2 3 4" xfId="33911" xr:uid="{00000000-0005-0000-0000-00007A770000}"/>
    <cellStyle name="Normal 6 3 2 3 2 3 5" xfId="18678" xr:uid="{00000000-0005-0000-0000-00007B770000}"/>
    <cellStyle name="Normal 6 3 2 3 2 4" xfId="5229" xr:uid="{00000000-0005-0000-0000-00007C770000}"/>
    <cellStyle name="Normal 6 3 2 3 2 4 2" xfId="15281" xr:uid="{00000000-0005-0000-0000-00007D770000}"/>
    <cellStyle name="Normal 6 3 2 3 2 4 2 2" xfId="45612" xr:uid="{00000000-0005-0000-0000-00007E770000}"/>
    <cellStyle name="Normal 6 3 2 3 2 4 2 3" xfId="30379" xr:uid="{00000000-0005-0000-0000-00007F770000}"/>
    <cellStyle name="Normal 6 3 2 3 2 4 3" xfId="10261" xr:uid="{00000000-0005-0000-0000-000080770000}"/>
    <cellStyle name="Normal 6 3 2 3 2 4 3 2" xfId="40595" xr:uid="{00000000-0005-0000-0000-000081770000}"/>
    <cellStyle name="Normal 6 3 2 3 2 4 3 3" xfId="25362" xr:uid="{00000000-0005-0000-0000-000082770000}"/>
    <cellStyle name="Normal 6 3 2 3 2 4 4" xfId="35582" xr:uid="{00000000-0005-0000-0000-000083770000}"/>
    <cellStyle name="Normal 6 3 2 3 2 4 5" xfId="20349" xr:uid="{00000000-0005-0000-0000-000084770000}"/>
    <cellStyle name="Normal 6 3 2 3 2 5" xfId="11939" xr:uid="{00000000-0005-0000-0000-000085770000}"/>
    <cellStyle name="Normal 6 3 2 3 2 5 2" xfId="42270" xr:uid="{00000000-0005-0000-0000-000086770000}"/>
    <cellStyle name="Normal 6 3 2 3 2 5 3" xfId="27037" xr:uid="{00000000-0005-0000-0000-000087770000}"/>
    <cellStyle name="Normal 6 3 2 3 2 6" xfId="6918" xr:uid="{00000000-0005-0000-0000-000088770000}"/>
    <cellStyle name="Normal 6 3 2 3 2 6 2" xfId="37253" xr:uid="{00000000-0005-0000-0000-000089770000}"/>
    <cellStyle name="Normal 6 3 2 3 2 6 3" xfId="22020" xr:uid="{00000000-0005-0000-0000-00008A770000}"/>
    <cellStyle name="Normal 6 3 2 3 2 7" xfId="32241" xr:uid="{00000000-0005-0000-0000-00008B770000}"/>
    <cellStyle name="Normal 6 3 2 3 2 8" xfId="17007" xr:uid="{00000000-0005-0000-0000-00008C770000}"/>
    <cellStyle name="Normal 6 3 2 3 3" xfId="2265" xr:uid="{00000000-0005-0000-0000-00008D770000}"/>
    <cellStyle name="Normal 6 3 2 3 3 2" xfId="3955" xr:uid="{00000000-0005-0000-0000-00008E770000}"/>
    <cellStyle name="Normal 6 3 2 3 3 2 2" xfId="14028" xr:uid="{00000000-0005-0000-0000-00008F770000}"/>
    <cellStyle name="Normal 6 3 2 3 3 2 2 2" xfId="44359" xr:uid="{00000000-0005-0000-0000-000090770000}"/>
    <cellStyle name="Normal 6 3 2 3 3 2 2 3" xfId="29126" xr:uid="{00000000-0005-0000-0000-000091770000}"/>
    <cellStyle name="Normal 6 3 2 3 3 2 3" xfId="9008" xr:uid="{00000000-0005-0000-0000-000092770000}"/>
    <cellStyle name="Normal 6 3 2 3 3 2 3 2" xfId="39342" xr:uid="{00000000-0005-0000-0000-000093770000}"/>
    <cellStyle name="Normal 6 3 2 3 3 2 3 3" xfId="24109" xr:uid="{00000000-0005-0000-0000-000094770000}"/>
    <cellStyle name="Normal 6 3 2 3 3 2 4" xfId="34329" xr:uid="{00000000-0005-0000-0000-000095770000}"/>
    <cellStyle name="Normal 6 3 2 3 3 2 5" xfId="19096" xr:uid="{00000000-0005-0000-0000-000096770000}"/>
    <cellStyle name="Normal 6 3 2 3 3 3" xfId="5647" xr:uid="{00000000-0005-0000-0000-000097770000}"/>
    <cellStyle name="Normal 6 3 2 3 3 3 2" xfId="15699" xr:uid="{00000000-0005-0000-0000-000098770000}"/>
    <cellStyle name="Normal 6 3 2 3 3 3 2 2" xfId="46030" xr:uid="{00000000-0005-0000-0000-000099770000}"/>
    <cellStyle name="Normal 6 3 2 3 3 3 2 3" xfId="30797" xr:uid="{00000000-0005-0000-0000-00009A770000}"/>
    <cellStyle name="Normal 6 3 2 3 3 3 3" xfId="10679" xr:uid="{00000000-0005-0000-0000-00009B770000}"/>
    <cellStyle name="Normal 6 3 2 3 3 3 3 2" xfId="41013" xr:uid="{00000000-0005-0000-0000-00009C770000}"/>
    <cellStyle name="Normal 6 3 2 3 3 3 3 3" xfId="25780" xr:uid="{00000000-0005-0000-0000-00009D770000}"/>
    <cellStyle name="Normal 6 3 2 3 3 3 4" xfId="36000" xr:uid="{00000000-0005-0000-0000-00009E770000}"/>
    <cellStyle name="Normal 6 3 2 3 3 3 5" xfId="20767" xr:uid="{00000000-0005-0000-0000-00009F770000}"/>
    <cellStyle name="Normal 6 3 2 3 3 4" xfId="12357" xr:uid="{00000000-0005-0000-0000-0000A0770000}"/>
    <cellStyle name="Normal 6 3 2 3 3 4 2" xfId="42688" xr:uid="{00000000-0005-0000-0000-0000A1770000}"/>
    <cellStyle name="Normal 6 3 2 3 3 4 3" xfId="27455" xr:uid="{00000000-0005-0000-0000-0000A2770000}"/>
    <cellStyle name="Normal 6 3 2 3 3 5" xfId="7336" xr:uid="{00000000-0005-0000-0000-0000A3770000}"/>
    <cellStyle name="Normal 6 3 2 3 3 5 2" xfId="37671" xr:uid="{00000000-0005-0000-0000-0000A4770000}"/>
    <cellStyle name="Normal 6 3 2 3 3 5 3" xfId="22438" xr:uid="{00000000-0005-0000-0000-0000A5770000}"/>
    <cellStyle name="Normal 6 3 2 3 3 6" xfId="32659" xr:uid="{00000000-0005-0000-0000-0000A6770000}"/>
    <cellStyle name="Normal 6 3 2 3 3 7" xfId="17425" xr:uid="{00000000-0005-0000-0000-0000A7770000}"/>
    <cellStyle name="Normal 6 3 2 3 4" xfId="3118" xr:uid="{00000000-0005-0000-0000-0000A8770000}"/>
    <cellStyle name="Normal 6 3 2 3 4 2" xfId="13192" xr:uid="{00000000-0005-0000-0000-0000A9770000}"/>
    <cellStyle name="Normal 6 3 2 3 4 2 2" xfId="43523" xr:uid="{00000000-0005-0000-0000-0000AA770000}"/>
    <cellStyle name="Normal 6 3 2 3 4 2 3" xfId="28290" xr:uid="{00000000-0005-0000-0000-0000AB770000}"/>
    <cellStyle name="Normal 6 3 2 3 4 3" xfId="8172" xr:uid="{00000000-0005-0000-0000-0000AC770000}"/>
    <cellStyle name="Normal 6 3 2 3 4 3 2" xfId="38506" xr:uid="{00000000-0005-0000-0000-0000AD770000}"/>
    <cellStyle name="Normal 6 3 2 3 4 3 3" xfId="23273" xr:uid="{00000000-0005-0000-0000-0000AE770000}"/>
    <cellStyle name="Normal 6 3 2 3 4 4" xfId="33493" xr:uid="{00000000-0005-0000-0000-0000AF770000}"/>
    <cellStyle name="Normal 6 3 2 3 4 5" xfId="18260" xr:uid="{00000000-0005-0000-0000-0000B0770000}"/>
    <cellStyle name="Normal 6 3 2 3 5" xfId="4811" xr:uid="{00000000-0005-0000-0000-0000B1770000}"/>
    <cellStyle name="Normal 6 3 2 3 5 2" xfId="14863" xr:uid="{00000000-0005-0000-0000-0000B2770000}"/>
    <cellStyle name="Normal 6 3 2 3 5 2 2" xfId="45194" xr:uid="{00000000-0005-0000-0000-0000B3770000}"/>
    <cellStyle name="Normal 6 3 2 3 5 2 3" xfId="29961" xr:uid="{00000000-0005-0000-0000-0000B4770000}"/>
    <cellStyle name="Normal 6 3 2 3 5 3" xfId="9843" xr:uid="{00000000-0005-0000-0000-0000B5770000}"/>
    <cellStyle name="Normal 6 3 2 3 5 3 2" xfId="40177" xr:uid="{00000000-0005-0000-0000-0000B6770000}"/>
    <cellStyle name="Normal 6 3 2 3 5 3 3" xfId="24944" xr:uid="{00000000-0005-0000-0000-0000B7770000}"/>
    <cellStyle name="Normal 6 3 2 3 5 4" xfId="35164" xr:uid="{00000000-0005-0000-0000-0000B8770000}"/>
    <cellStyle name="Normal 6 3 2 3 5 5" xfId="19931" xr:uid="{00000000-0005-0000-0000-0000B9770000}"/>
    <cellStyle name="Normal 6 3 2 3 6" xfId="11521" xr:uid="{00000000-0005-0000-0000-0000BA770000}"/>
    <cellStyle name="Normal 6 3 2 3 6 2" xfId="41852" xr:uid="{00000000-0005-0000-0000-0000BB770000}"/>
    <cellStyle name="Normal 6 3 2 3 6 3" xfId="26619" xr:uid="{00000000-0005-0000-0000-0000BC770000}"/>
    <cellStyle name="Normal 6 3 2 3 7" xfId="6500" xr:uid="{00000000-0005-0000-0000-0000BD770000}"/>
    <cellStyle name="Normal 6 3 2 3 7 2" xfId="36835" xr:uid="{00000000-0005-0000-0000-0000BE770000}"/>
    <cellStyle name="Normal 6 3 2 3 7 3" xfId="21602" xr:uid="{00000000-0005-0000-0000-0000BF770000}"/>
    <cellStyle name="Normal 6 3 2 3 8" xfId="31823" xr:uid="{00000000-0005-0000-0000-0000C0770000}"/>
    <cellStyle name="Normal 6 3 2 3 9" xfId="16589" xr:uid="{00000000-0005-0000-0000-0000C1770000}"/>
    <cellStyle name="Normal 6 3 2 4" xfId="1636" xr:uid="{00000000-0005-0000-0000-0000C2770000}"/>
    <cellStyle name="Normal 6 3 2 4 2" xfId="2475" xr:uid="{00000000-0005-0000-0000-0000C3770000}"/>
    <cellStyle name="Normal 6 3 2 4 2 2" xfId="4165" xr:uid="{00000000-0005-0000-0000-0000C4770000}"/>
    <cellStyle name="Normal 6 3 2 4 2 2 2" xfId="14238" xr:uid="{00000000-0005-0000-0000-0000C5770000}"/>
    <cellStyle name="Normal 6 3 2 4 2 2 2 2" xfId="44569" xr:uid="{00000000-0005-0000-0000-0000C6770000}"/>
    <cellStyle name="Normal 6 3 2 4 2 2 2 3" xfId="29336" xr:uid="{00000000-0005-0000-0000-0000C7770000}"/>
    <cellStyle name="Normal 6 3 2 4 2 2 3" xfId="9218" xr:uid="{00000000-0005-0000-0000-0000C8770000}"/>
    <cellStyle name="Normal 6 3 2 4 2 2 3 2" xfId="39552" xr:uid="{00000000-0005-0000-0000-0000C9770000}"/>
    <cellStyle name="Normal 6 3 2 4 2 2 3 3" xfId="24319" xr:uid="{00000000-0005-0000-0000-0000CA770000}"/>
    <cellStyle name="Normal 6 3 2 4 2 2 4" xfId="34539" xr:uid="{00000000-0005-0000-0000-0000CB770000}"/>
    <cellStyle name="Normal 6 3 2 4 2 2 5" xfId="19306" xr:uid="{00000000-0005-0000-0000-0000CC770000}"/>
    <cellStyle name="Normal 6 3 2 4 2 3" xfId="5857" xr:uid="{00000000-0005-0000-0000-0000CD770000}"/>
    <cellStyle name="Normal 6 3 2 4 2 3 2" xfId="15909" xr:uid="{00000000-0005-0000-0000-0000CE770000}"/>
    <cellStyle name="Normal 6 3 2 4 2 3 2 2" xfId="46240" xr:uid="{00000000-0005-0000-0000-0000CF770000}"/>
    <cellStyle name="Normal 6 3 2 4 2 3 2 3" xfId="31007" xr:uid="{00000000-0005-0000-0000-0000D0770000}"/>
    <cellStyle name="Normal 6 3 2 4 2 3 3" xfId="10889" xr:uid="{00000000-0005-0000-0000-0000D1770000}"/>
    <cellStyle name="Normal 6 3 2 4 2 3 3 2" xfId="41223" xr:uid="{00000000-0005-0000-0000-0000D2770000}"/>
    <cellStyle name="Normal 6 3 2 4 2 3 3 3" xfId="25990" xr:uid="{00000000-0005-0000-0000-0000D3770000}"/>
    <cellStyle name="Normal 6 3 2 4 2 3 4" xfId="36210" xr:uid="{00000000-0005-0000-0000-0000D4770000}"/>
    <cellStyle name="Normal 6 3 2 4 2 3 5" xfId="20977" xr:uid="{00000000-0005-0000-0000-0000D5770000}"/>
    <cellStyle name="Normal 6 3 2 4 2 4" xfId="12567" xr:uid="{00000000-0005-0000-0000-0000D6770000}"/>
    <cellStyle name="Normal 6 3 2 4 2 4 2" xfId="42898" xr:uid="{00000000-0005-0000-0000-0000D7770000}"/>
    <cellStyle name="Normal 6 3 2 4 2 4 3" xfId="27665" xr:uid="{00000000-0005-0000-0000-0000D8770000}"/>
    <cellStyle name="Normal 6 3 2 4 2 5" xfId="7546" xr:uid="{00000000-0005-0000-0000-0000D9770000}"/>
    <cellStyle name="Normal 6 3 2 4 2 5 2" xfId="37881" xr:uid="{00000000-0005-0000-0000-0000DA770000}"/>
    <cellStyle name="Normal 6 3 2 4 2 5 3" xfId="22648" xr:uid="{00000000-0005-0000-0000-0000DB770000}"/>
    <cellStyle name="Normal 6 3 2 4 2 6" xfId="32869" xr:uid="{00000000-0005-0000-0000-0000DC770000}"/>
    <cellStyle name="Normal 6 3 2 4 2 7" xfId="17635" xr:uid="{00000000-0005-0000-0000-0000DD770000}"/>
    <cellStyle name="Normal 6 3 2 4 3" xfId="3328" xr:uid="{00000000-0005-0000-0000-0000DE770000}"/>
    <cellStyle name="Normal 6 3 2 4 3 2" xfId="13402" xr:uid="{00000000-0005-0000-0000-0000DF770000}"/>
    <cellStyle name="Normal 6 3 2 4 3 2 2" xfId="43733" xr:uid="{00000000-0005-0000-0000-0000E0770000}"/>
    <cellStyle name="Normal 6 3 2 4 3 2 3" xfId="28500" xr:uid="{00000000-0005-0000-0000-0000E1770000}"/>
    <cellStyle name="Normal 6 3 2 4 3 3" xfId="8382" xr:uid="{00000000-0005-0000-0000-0000E2770000}"/>
    <cellStyle name="Normal 6 3 2 4 3 3 2" xfId="38716" xr:uid="{00000000-0005-0000-0000-0000E3770000}"/>
    <cellStyle name="Normal 6 3 2 4 3 3 3" xfId="23483" xr:uid="{00000000-0005-0000-0000-0000E4770000}"/>
    <cellStyle name="Normal 6 3 2 4 3 4" xfId="33703" xr:uid="{00000000-0005-0000-0000-0000E5770000}"/>
    <cellStyle name="Normal 6 3 2 4 3 5" xfId="18470" xr:uid="{00000000-0005-0000-0000-0000E6770000}"/>
    <cellStyle name="Normal 6 3 2 4 4" xfId="5021" xr:uid="{00000000-0005-0000-0000-0000E7770000}"/>
    <cellStyle name="Normal 6 3 2 4 4 2" xfId="15073" xr:uid="{00000000-0005-0000-0000-0000E8770000}"/>
    <cellStyle name="Normal 6 3 2 4 4 2 2" xfId="45404" xr:uid="{00000000-0005-0000-0000-0000E9770000}"/>
    <cellStyle name="Normal 6 3 2 4 4 2 3" xfId="30171" xr:uid="{00000000-0005-0000-0000-0000EA770000}"/>
    <cellStyle name="Normal 6 3 2 4 4 3" xfId="10053" xr:uid="{00000000-0005-0000-0000-0000EB770000}"/>
    <cellStyle name="Normal 6 3 2 4 4 3 2" xfId="40387" xr:uid="{00000000-0005-0000-0000-0000EC770000}"/>
    <cellStyle name="Normal 6 3 2 4 4 3 3" xfId="25154" xr:uid="{00000000-0005-0000-0000-0000ED770000}"/>
    <cellStyle name="Normal 6 3 2 4 4 4" xfId="35374" xr:uid="{00000000-0005-0000-0000-0000EE770000}"/>
    <cellStyle name="Normal 6 3 2 4 4 5" xfId="20141" xr:uid="{00000000-0005-0000-0000-0000EF770000}"/>
    <cellStyle name="Normal 6 3 2 4 5" xfId="11731" xr:uid="{00000000-0005-0000-0000-0000F0770000}"/>
    <cellStyle name="Normal 6 3 2 4 5 2" xfId="42062" xr:uid="{00000000-0005-0000-0000-0000F1770000}"/>
    <cellStyle name="Normal 6 3 2 4 5 3" xfId="26829" xr:uid="{00000000-0005-0000-0000-0000F2770000}"/>
    <cellStyle name="Normal 6 3 2 4 6" xfId="6710" xr:uid="{00000000-0005-0000-0000-0000F3770000}"/>
    <cellStyle name="Normal 6 3 2 4 6 2" xfId="37045" xr:uid="{00000000-0005-0000-0000-0000F4770000}"/>
    <cellStyle name="Normal 6 3 2 4 6 3" xfId="21812" xr:uid="{00000000-0005-0000-0000-0000F5770000}"/>
    <cellStyle name="Normal 6 3 2 4 7" xfId="32033" xr:uid="{00000000-0005-0000-0000-0000F6770000}"/>
    <cellStyle name="Normal 6 3 2 4 8" xfId="16799" xr:uid="{00000000-0005-0000-0000-0000F7770000}"/>
    <cellStyle name="Normal 6 3 2 5" xfId="2057" xr:uid="{00000000-0005-0000-0000-0000F8770000}"/>
    <cellStyle name="Normal 6 3 2 5 2" xfId="3747" xr:uid="{00000000-0005-0000-0000-0000F9770000}"/>
    <cellStyle name="Normal 6 3 2 5 2 2" xfId="13820" xr:uid="{00000000-0005-0000-0000-0000FA770000}"/>
    <cellStyle name="Normal 6 3 2 5 2 2 2" xfId="44151" xr:uid="{00000000-0005-0000-0000-0000FB770000}"/>
    <cellStyle name="Normal 6 3 2 5 2 2 3" xfId="28918" xr:uid="{00000000-0005-0000-0000-0000FC770000}"/>
    <cellStyle name="Normal 6 3 2 5 2 3" xfId="8800" xr:uid="{00000000-0005-0000-0000-0000FD770000}"/>
    <cellStyle name="Normal 6 3 2 5 2 3 2" xfId="39134" xr:uid="{00000000-0005-0000-0000-0000FE770000}"/>
    <cellStyle name="Normal 6 3 2 5 2 3 3" xfId="23901" xr:uid="{00000000-0005-0000-0000-0000FF770000}"/>
    <cellStyle name="Normal 6 3 2 5 2 4" xfId="34121" xr:uid="{00000000-0005-0000-0000-000000780000}"/>
    <cellStyle name="Normal 6 3 2 5 2 5" xfId="18888" xr:uid="{00000000-0005-0000-0000-000001780000}"/>
    <cellStyle name="Normal 6 3 2 5 3" xfId="5439" xr:uid="{00000000-0005-0000-0000-000002780000}"/>
    <cellStyle name="Normal 6 3 2 5 3 2" xfId="15491" xr:uid="{00000000-0005-0000-0000-000003780000}"/>
    <cellStyle name="Normal 6 3 2 5 3 2 2" xfId="45822" xr:uid="{00000000-0005-0000-0000-000004780000}"/>
    <cellStyle name="Normal 6 3 2 5 3 2 3" xfId="30589" xr:uid="{00000000-0005-0000-0000-000005780000}"/>
    <cellStyle name="Normal 6 3 2 5 3 3" xfId="10471" xr:uid="{00000000-0005-0000-0000-000006780000}"/>
    <cellStyle name="Normal 6 3 2 5 3 3 2" xfId="40805" xr:uid="{00000000-0005-0000-0000-000007780000}"/>
    <cellStyle name="Normal 6 3 2 5 3 3 3" xfId="25572" xr:uid="{00000000-0005-0000-0000-000008780000}"/>
    <cellStyle name="Normal 6 3 2 5 3 4" xfId="35792" xr:uid="{00000000-0005-0000-0000-000009780000}"/>
    <cellStyle name="Normal 6 3 2 5 3 5" xfId="20559" xr:uid="{00000000-0005-0000-0000-00000A780000}"/>
    <cellStyle name="Normal 6 3 2 5 4" xfId="12149" xr:uid="{00000000-0005-0000-0000-00000B780000}"/>
    <cellStyle name="Normal 6 3 2 5 4 2" xfId="42480" xr:uid="{00000000-0005-0000-0000-00000C780000}"/>
    <cellStyle name="Normal 6 3 2 5 4 3" xfId="27247" xr:uid="{00000000-0005-0000-0000-00000D780000}"/>
    <cellStyle name="Normal 6 3 2 5 5" xfId="7128" xr:uid="{00000000-0005-0000-0000-00000E780000}"/>
    <cellStyle name="Normal 6 3 2 5 5 2" xfId="37463" xr:uid="{00000000-0005-0000-0000-00000F780000}"/>
    <cellStyle name="Normal 6 3 2 5 5 3" xfId="22230" xr:uid="{00000000-0005-0000-0000-000010780000}"/>
    <cellStyle name="Normal 6 3 2 5 6" xfId="32451" xr:uid="{00000000-0005-0000-0000-000011780000}"/>
    <cellStyle name="Normal 6 3 2 5 7" xfId="17217" xr:uid="{00000000-0005-0000-0000-000012780000}"/>
    <cellStyle name="Normal 6 3 2 6" xfId="2910" xr:uid="{00000000-0005-0000-0000-000013780000}"/>
    <cellStyle name="Normal 6 3 2 6 2" xfId="12984" xr:uid="{00000000-0005-0000-0000-000014780000}"/>
    <cellStyle name="Normal 6 3 2 6 2 2" xfId="43315" xr:uid="{00000000-0005-0000-0000-000015780000}"/>
    <cellStyle name="Normal 6 3 2 6 2 3" xfId="28082" xr:uid="{00000000-0005-0000-0000-000016780000}"/>
    <cellStyle name="Normal 6 3 2 6 3" xfId="7964" xr:uid="{00000000-0005-0000-0000-000017780000}"/>
    <cellStyle name="Normal 6 3 2 6 3 2" xfId="38298" xr:uid="{00000000-0005-0000-0000-000018780000}"/>
    <cellStyle name="Normal 6 3 2 6 3 3" xfId="23065" xr:uid="{00000000-0005-0000-0000-000019780000}"/>
    <cellStyle name="Normal 6 3 2 6 4" xfId="33285" xr:uid="{00000000-0005-0000-0000-00001A780000}"/>
    <cellStyle name="Normal 6 3 2 6 5" xfId="18052" xr:uid="{00000000-0005-0000-0000-00001B780000}"/>
    <cellStyle name="Normal 6 3 2 7" xfId="4603" xr:uid="{00000000-0005-0000-0000-00001C780000}"/>
    <cellStyle name="Normal 6 3 2 7 2" xfId="14655" xr:uid="{00000000-0005-0000-0000-00001D780000}"/>
    <cellStyle name="Normal 6 3 2 7 2 2" xfId="44986" xr:uid="{00000000-0005-0000-0000-00001E780000}"/>
    <cellStyle name="Normal 6 3 2 7 2 3" xfId="29753" xr:uid="{00000000-0005-0000-0000-00001F780000}"/>
    <cellStyle name="Normal 6 3 2 7 3" xfId="9635" xr:uid="{00000000-0005-0000-0000-000020780000}"/>
    <cellStyle name="Normal 6 3 2 7 3 2" xfId="39969" xr:uid="{00000000-0005-0000-0000-000021780000}"/>
    <cellStyle name="Normal 6 3 2 7 3 3" xfId="24736" xr:uid="{00000000-0005-0000-0000-000022780000}"/>
    <cellStyle name="Normal 6 3 2 7 4" xfId="34956" xr:uid="{00000000-0005-0000-0000-000023780000}"/>
    <cellStyle name="Normal 6 3 2 7 5" xfId="19723" xr:uid="{00000000-0005-0000-0000-000024780000}"/>
    <cellStyle name="Normal 6 3 2 8" xfId="11313" xr:uid="{00000000-0005-0000-0000-000025780000}"/>
    <cellStyle name="Normal 6 3 2 8 2" xfId="41644" xr:uid="{00000000-0005-0000-0000-000026780000}"/>
    <cellStyle name="Normal 6 3 2 8 3" xfId="26411" xr:uid="{00000000-0005-0000-0000-000027780000}"/>
    <cellStyle name="Normal 6 3 2 9" xfId="6292" xr:uid="{00000000-0005-0000-0000-000028780000}"/>
    <cellStyle name="Normal 6 3 2 9 2" xfId="36627" xr:uid="{00000000-0005-0000-0000-000029780000}"/>
    <cellStyle name="Normal 6 3 2 9 3" xfId="21394" xr:uid="{00000000-0005-0000-0000-00002A780000}"/>
    <cellStyle name="Normal 6 3 3" xfId="1256" xr:uid="{00000000-0005-0000-0000-00002B780000}"/>
    <cellStyle name="Normal 6 3 3 10" xfId="16433" xr:uid="{00000000-0005-0000-0000-00002C780000}"/>
    <cellStyle name="Normal 6 3 3 2" xfId="1475" xr:uid="{00000000-0005-0000-0000-00002D780000}"/>
    <cellStyle name="Normal 6 3 3 2 2" xfId="1896" xr:uid="{00000000-0005-0000-0000-00002E780000}"/>
    <cellStyle name="Normal 6 3 3 2 2 2" xfId="2735" xr:uid="{00000000-0005-0000-0000-00002F780000}"/>
    <cellStyle name="Normal 6 3 3 2 2 2 2" xfId="4425" xr:uid="{00000000-0005-0000-0000-000030780000}"/>
    <cellStyle name="Normal 6 3 3 2 2 2 2 2" xfId="14498" xr:uid="{00000000-0005-0000-0000-000031780000}"/>
    <cellStyle name="Normal 6 3 3 2 2 2 2 2 2" xfId="44829" xr:uid="{00000000-0005-0000-0000-000032780000}"/>
    <cellStyle name="Normal 6 3 3 2 2 2 2 2 3" xfId="29596" xr:uid="{00000000-0005-0000-0000-000033780000}"/>
    <cellStyle name="Normal 6 3 3 2 2 2 2 3" xfId="9478" xr:uid="{00000000-0005-0000-0000-000034780000}"/>
    <cellStyle name="Normal 6 3 3 2 2 2 2 3 2" xfId="39812" xr:uid="{00000000-0005-0000-0000-000035780000}"/>
    <cellStyle name="Normal 6 3 3 2 2 2 2 3 3" xfId="24579" xr:uid="{00000000-0005-0000-0000-000036780000}"/>
    <cellStyle name="Normal 6 3 3 2 2 2 2 4" xfId="34799" xr:uid="{00000000-0005-0000-0000-000037780000}"/>
    <cellStyle name="Normal 6 3 3 2 2 2 2 5" xfId="19566" xr:uid="{00000000-0005-0000-0000-000038780000}"/>
    <cellStyle name="Normal 6 3 3 2 2 2 3" xfId="6117" xr:uid="{00000000-0005-0000-0000-000039780000}"/>
    <cellStyle name="Normal 6 3 3 2 2 2 3 2" xfId="16169" xr:uid="{00000000-0005-0000-0000-00003A780000}"/>
    <cellStyle name="Normal 6 3 3 2 2 2 3 2 2" xfId="46500" xr:uid="{00000000-0005-0000-0000-00003B780000}"/>
    <cellStyle name="Normal 6 3 3 2 2 2 3 2 3" xfId="31267" xr:uid="{00000000-0005-0000-0000-00003C780000}"/>
    <cellStyle name="Normal 6 3 3 2 2 2 3 3" xfId="11149" xr:uid="{00000000-0005-0000-0000-00003D780000}"/>
    <cellStyle name="Normal 6 3 3 2 2 2 3 3 2" xfId="41483" xr:uid="{00000000-0005-0000-0000-00003E780000}"/>
    <cellStyle name="Normal 6 3 3 2 2 2 3 3 3" xfId="26250" xr:uid="{00000000-0005-0000-0000-00003F780000}"/>
    <cellStyle name="Normal 6 3 3 2 2 2 3 4" xfId="36470" xr:uid="{00000000-0005-0000-0000-000040780000}"/>
    <cellStyle name="Normal 6 3 3 2 2 2 3 5" xfId="21237" xr:uid="{00000000-0005-0000-0000-000041780000}"/>
    <cellStyle name="Normal 6 3 3 2 2 2 4" xfId="12827" xr:uid="{00000000-0005-0000-0000-000042780000}"/>
    <cellStyle name="Normal 6 3 3 2 2 2 4 2" xfId="43158" xr:uid="{00000000-0005-0000-0000-000043780000}"/>
    <cellStyle name="Normal 6 3 3 2 2 2 4 3" xfId="27925" xr:uid="{00000000-0005-0000-0000-000044780000}"/>
    <cellStyle name="Normal 6 3 3 2 2 2 5" xfId="7806" xr:uid="{00000000-0005-0000-0000-000045780000}"/>
    <cellStyle name="Normal 6 3 3 2 2 2 5 2" xfId="38141" xr:uid="{00000000-0005-0000-0000-000046780000}"/>
    <cellStyle name="Normal 6 3 3 2 2 2 5 3" xfId="22908" xr:uid="{00000000-0005-0000-0000-000047780000}"/>
    <cellStyle name="Normal 6 3 3 2 2 2 6" xfId="33129" xr:uid="{00000000-0005-0000-0000-000048780000}"/>
    <cellStyle name="Normal 6 3 3 2 2 2 7" xfId="17895" xr:uid="{00000000-0005-0000-0000-000049780000}"/>
    <cellStyle name="Normal 6 3 3 2 2 3" xfId="3588" xr:uid="{00000000-0005-0000-0000-00004A780000}"/>
    <cellStyle name="Normal 6 3 3 2 2 3 2" xfId="13662" xr:uid="{00000000-0005-0000-0000-00004B780000}"/>
    <cellStyle name="Normal 6 3 3 2 2 3 2 2" xfId="43993" xr:uid="{00000000-0005-0000-0000-00004C780000}"/>
    <cellStyle name="Normal 6 3 3 2 2 3 2 3" xfId="28760" xr:uid="{00000000-0005-0000-0000-00004D780000}"/>
    <cellStyle name="Normal 6 3 3 2 2 3 3" xfId="8642" xr:uid="{00000000-0005-0000-0000-00004E780000}"/>
    <cellStyle name="Normal 6 3 3 2 2 3 3 2" xfId="38976" xr:uid="{00000000-0005-0000-0000-00004F780000}"/>
    <cellStyle name="Normal 6 3 3 2 2 3 3 3" xfId="23743" xr:uid="{00000000-0005-0000-0000-000050780000}"/>
    <cellStyle name="Normal 6 3 3 2 2 3 4" xfId="33963" xr:uid="{00000000-0005-0000-0000-000051780000}"/>
    <cellStyle name="Normal 6 3 3 2 2 3 5" xfId="18730" xr:uid="{00000000-0005-0000-0000-000052780000}"/>
    <cellStyle name="Normal 6 3 3 2 2 4" xfId="5281" xr:uid="{00000000-0005-0000-0000-000053780000}"/>
    <cellStyle name="Normal 6 3 3 2 2 4 2" xfId="15333" xr:uid="{00000000-0005-0000-0000-000054780000}"/>
    <cellStyle name="Normal 6 3 3 2 2 4 2 2" xfId="45664" xr:uid="{00000000-0005-0000-0000-000055780000}"/>
    <cellStyle name="Normal 6 3 3 2 2 4 2 3" xfId="30431" xr:uid="{00000000-0005-0000-0000-000056780000}"/>
    <cellStyle name="Normal 6 3 3 2 2 4 3" xfId="10313" xr:uid="{00000000-0005-0000-0000-000057780000}"/>
    <cellStyle name="Normal 6 3 3 2 2 4 3 2" xfId="40647" xr:uid="{00000000-0005-0000-0000-000058780000}"/>
    <cellStyle name="Normal 6 3 3 2 2 4 3 3" xfId="25414" xr:uid="{00000000-0005-0000-0000-000059780000}"/>
    <cellStyle name="Normal 6 3 3 2 2 4 4" xfId="35634" xr:uid="{00000000-0005-0000-0000-00005A780000}"/>
    <cellStyle name="Normal 6 3 3 2 2 4 5" xfId="20401" xr:uid="{00000000-0005-0000-0000-00005B780000}"/>
    <cellStyle name="Normal 6 3 3 2 2 5" xfId="11991" xr:uid="{00000000-0005-0000-0000-00005C780000}"/>
    <cellStyle name="Normal 6 3 3 2 2 5 2" xfId="42322" xr:uid="{00000000-0005-0000-0000-00005D780000}"/>
    <cellStyle name="Normal 6 3 3 2 2 5 3" xfId="27089" xr:uid="{00000000-0005-0000-0000-00005E780000}"/>
    <cellStyle name="Normal 6 3 3 2 2 6" xfId="6970" xr:uid="{00000000-0005-0000-0000-00005F780000}"/>
    <cellStyle name="Normal 6 3 3 2 2 6 2" xfId="37305" xr:uid="{00000000-0005-0000-0000-000060780000}"/>
    <cellStyle name="Normal 6 3 3 2 2 6 3" xfId="22072" xr:uid="{00000000-0005-0000-0000-000061780000}"/>
    <cellStyle name="Normal 6 3 3 2 2 7" xfId="32293" xr:uid="{00000000-0005-0000-0000-000062780000}"/>
    <cellStyle name="Normal 6 3 3 2 2 8" xfId="17059" xr:uid="{00000000-0005-0000-0000-000063780000}"/>
    <cellStyle name="Normal 6 3 3 2 3" xfId="2317" xr:uid="{00000000-0005-0000-0000-000064780000}"/>
    <cellStyle name="Normal 6 3 3 2 3 2" xfId="4007" xr:uid="{00000000-0005-0000-0000-000065780000}"/>
    <cellStyle name="Normal 6 3 3 2 3 2 2" xfId="14080" xr:uid="{00000000-0005-0000-0000-000066780000}"/>
    <cellStyle name="Normal 6 3 3 2 3 2 2 2" xfId="44411" xr:uid="{00000000-0005-0000-0000-000067780000}"/>
    <cellStyle name="Normal 6 3 3 2 3 2 2 3" xfId="29178" xr:uid="{00000000-0005-0000-0000-000068780000}"/>
    <cellStyle name="Normal 6 3 3 2 3 2 3" xfId="9060" xr:uid="{00000000-0005-0000-0000-000069780000}"/>
    <cellStyle name="Normal 6 3 3 2 3 2 3 2" xfId="39394" xr:uid="{00000000-0005-0000-0000-00006A780000}"/>
    <cellStyle name="Normal 6 3 3 2 3 2 3 3" xfId="24161" xr:uid="{00000000-0005-0000-0000-00006B780000}"/>
    <cellStyle name="Normal 6 3 3 2 3 2 4" xfId="34381" xr:uid="{00000000-0005-0000-0000-00006C780000}"/>
    <cellStyle name="Normal 6 3 3 2 3 2 5" xfId="19148" xr:uid="{00000000-0005-0000-0000-00006D780000}"/>
    <cellStyle name="Normal 6 3 3 2 3 3" xfId="5699" xr:uid="{00000000-0005-0000-0000-00006E780000}"/>
    <cellStyle name="Normal 6 3 3 2 3 3 2" xfId="15751" xr:uid="{00000000-0005-0000-0000-00006F780000}"/>
    <cellStyle name="Normal 6 3 3 2 3 3 2 2" xfId="46082" xr:uid="{00000000-0005-0000-0000-000070780000}"/>
    <cellStyle name="Normal 6 3 3 2 3 3 2 3" xfId="30849" xr:uid="{00000000-0005-0000-0000-000071780000}"/>
    <cellStyle name="Normal 6 3 3 2 3 3 3" xfId="10731" xr:uid="{00000000-0005-0000-0000-000072780000}"/>
    <cellStyle name="Normal 6 3 3 2 3 3 3 2" xfId="41065" xr:uid="{00000000-0005-0000-0000-000073780000}"/>
    <cellStyle name="Normal 6 3 3 2 3 3 3 3" xfId="25832" xr:uid="{00000000-0005-0000-0000-000074780000}"/>
    <cellStyle name="Normal 6 3 3 2 3 3 4" xfId="36052" xr:uid="{00000000-0005-0000-0000-000075780000}"/>
    <cellStyle name="Normal 6 3 3 2 3 3 5" xfId="20819" xr:uid="{00000000-0005-0000-0000-000076780000}"/>
    <cellStyle name="Normal 6 3 3 2 3 4" xfId="12409" xr:uid="{00000000-0005-0000-0000-000077780000}"/>
    <cellStyle name="Normal 6 3 3 2 3 4 2" xfId="42740" xr:uid="{00000000-0005-0000-0000-000078780000}"/>
    <cellStyle name="Normal 6 3 3 2 3 4 3" xfId="27507" xr:uid="{00000000-0005-0000-0000-000079780000}"/>
    <cellStyle name="Normal 6 3 3 2 3 5" xfId="7388" xr:uid="{00000000-0005-0000-0000-00007A780000}"/>
    <cellStyle name="Normal 6 3 3 2 3 5 2" xfId="37723" xr:uid="{00000000-0005-0000-0000-00007B780000}"/>
    <cellStyle name="Normal 6 3 3 2 3 5 3" xfId="22490" xr:uid="{00000000-0005-0000-0000-00007C780000}"/>
    <cellStyle name="Normal 6 3 3 2 3 6" xfId="32711" xr:uid="{00000000-0005-0000-0000-00007D780000}"/>
    <cellStyle name="Normal 6 3 3 2 3 7" xfId="17477" xr:uid="{00000000-0005-0000-0000-00007E780000}"/>
    <cellStyle name="Normal 6 3 3 2 4" xfId="3170" xr:uid="{00000000-0005-0000-0000-00007F780000}"/>
    <cellStyle name="Normal 6 3 3 2 4 2" xfId="13244" xr:uid="{00000000-0005-0000-0000-000080780000}"/>
    <cellStyle name="Normal 6 3 3 2 4 2 2" xfId="43575" xr:uid="{00000000-0005-0000-0000-000081780000}"/>
    <cellStyle name="Normal 6 3 3 2 4 2 3" xfId="28342" xr:uid="{00000000-0005-0000-0000-000082780000}"/>
    <cellStyle name="Normal 6 3 3 2 4 3" xfId="8224" xr:uid="{00000000-0005-0000-0000-000083780000}"/>
    <cellStyle name="Normal 6 3 3 2 4 3 2" xfId="38558" xr:uid="{00000000-0005-0000-0000-000084780000}"/>
    <cellStyle name="Normal 6 3 3 2 4 3 3" xfId="23325" xr:uid="{00000000-0005-0000-0000-000085780000}"/>
    <cellStyle name="Normal 6 3 3 2 4 4" xfId="33545" xr:uid="{00000000-0005-0000-0000-000086780000}"/>
    <cellStyle name="Normal 6 3 3 2 4 5" xfId="18312" xr:uid="{00000000-0005-0000-0000-000087780000}"/>
    <cellStyle name="Normal 6 3 3 2 5" xfId="4863" xr:uid="{00000000-0005-0000-0000-000088780000}"/>
    <cellStyle name="Normal 6 3 3 2 5 2" xfId="14915" xr:uid="{00000000-0005-0000-0000-000089780000}"/>
    <cellStyle name="Normal 6 3 3 2 5 2 2" xfId="45246" xr:uid="{00000000-0005-0000-0000-00008A780000}"/>
    <cellStyle name="Normal 6 3 3 2 5 2 3" xfId="30013" xr:uid="{00000000-0005-0000-0000-00008B780000}"/>
    <cellStyle name="Normal 6 3 3 2 5 3" xfId="9895" xr:uid="{00000000-0005-0000-0000-00008C780000}"/>
    <cellStyle name="Normal 6 3 3 2 5 3 2" xfId="40229" xr:uid="{00000000-0005-0000-0000-00008D780000}"/>
    <cellStyle name="Normal 6 3 3 2 5 3 3" xfId="24996" xr:uid="{00000000-0005-0000-0000-00008E780000}"/>
    <cellStyle name="Normal 6 3 3 2 5 4" xfId="35216" xr:uid="{00000000-0005-0000-0000-00008F780000}"/>
    <cellStyle name="Normal 6 3 3 2 5 5" xfId="19983" xr:uid="{00000000-0005-0000-0000-000090780000}"/>
    <cellStyle name="Normal 6 3 3 2 6" xfId="11573" xr:uid="{00000000-0005-0000-0000-000091780000}"/>
    <cellStyle name="Normal 6 3 3 2 6 2" xfId="41904" xr:uid="{00000000-0005-0000-0000-000092780000}"/>
    <cellStyle name="Normal 6 3 3 2 6 3" xfId="26671" xr:uid="{00000000-0005-0000-0000-000093780000}"/>
    <cellStyle name="Normal 6 3 3 2 7" xfId="6552" xr:uid="{00000000-0005-0000-0000-000094780000}"/>
    <cellStyle name="Normal 6 3 3 2 7 2" xfId="36887" xr:uid="{00000000-0005-0000-0000-000095780000}"/>
    <cellStyle name="Normal 6 3 3 2 7 3" xfId="21654" xr:uid="{00000000-0005-0000-0000-000096780000}"/>
    <cellStyle name="Normal 6 3 3 2 8" xfId="31875" xr:uid="{00000000-0005-0000-0000-000097780000}"/>
    <cellStyle name="Normal 6 3 3 2 9" xfId="16641" xr:uid="{00000000-0005-0000-0000-000098780000}"/>
    <cellStyle name="Normal 6 3 3 3" xfId="1688" xr:uid="{00000000-0005-0000-0000-000099780000}"/>
    <cellStyle name="Normal 6 3 3 3 2" xfId="2527" xr:uid="{00000000-0005-0000-0000-00009A780000}"/>
    <cellStyle name="Normal 6 3 3 3 2 2" xfId="4217" xr:uid="{00000000-0005-0000-0000-00009B780000}"/>
    <cellStyle name="Normal 6 3 3 3 2 2 2" xfId="14290" xr:uid="{00000000-0005-0000-0000-00009C780000}"/>
    <cellStyle name="Normal 6 3 3 3 2 2 2 2" xfId="44621" xr:uid="{00000000-0005-0000-0000-00009D780000}"/>
    <cellStyle name="Normal 6 3 3 3 2 2 2 3" xfId="29388" xr:uid="{00000000-0005-0000-0000-00009E780000}"/>
    <cellStyle name="Normal 6 3 3 3 2 2 3" xfId="9270" xr:uid="{00000000-0005-0000-0000-00009F780000}"/>
    <cellStyle name="Normal 6 3 3 3 2 2 3 2" xfId="39604" xr:uid="{00000000-0005-0000-0000-0000A0780000}"/>
    <cellStyle name="Normal 6 3 3 3 2 2 3 3" xfId="24371" xr:uid="{00000000-0005-0000-0000-0000A1780000}"/>
    <cellStyle name="Normal 6 3 3 3 2 2 4" xfId="34591" xr:uid="{00000000-0005-0000-0000-0000A2780000}"/>
    <cellStyle name="Normal 6 3 3 3 2 2 5" xfId="19358" xr:uid="{00000000-0005-0000-0000-0000A3780000}"/>
    <cellStyle name="Normal 6 3 3 3 2 3" xfId="5909" xr:uid="{00000000-0005-0000-0000-0000A4780000}"/>
    <cellStyle name="Normal 6 3 3 3 2 3 2" xfId="15961" xr:uid="{00000000-0005-0000-0000-0000A5780000}"/>
    <cellStyle name="Normal 6 3 3 3 2 3 2 2" xfId="46292" xr:uid="{00000000-0005-0000-0000-0000A6780000}"/>
    <cellStyle name="Normal 6 3 3 3 2 3 2 3" xfId="31059" xr:uid="{00000000-0005-0000-0000-0000A7780000}"/>
    <cellStyle name="Normal 6 3 3 3 2 3 3" xfId="10941" xr:uid="{00000000-0005-0000-0000-0000A8780000}"/>
    <cellStyle name="Normal 6 3 3 3 2 3 3 2" xfId="41275" xr:uid="{00000000-0005-0000-0000-0000A9780000}"/>
    <cellStyle name="Normal 6 3 3 3 2 3 3 3" xfId="26042" xr:uid="{00000000-0005-0000-0000-0000AA780000}"/>
    <cellStyle name="Normal 6 3 3 3 2 3 4" xfId="36262" xr:uid="{00000000-0005-0000-0000-0000AB780000}"/>
    <cellStyle name="Normal 6 3 3 3 2 3 5" xfId="21029" xr:uid="{00000000-0005-0000-0000-0000AC780000}"/>
    <cellStyle name="Normal 6 3 3 3 2 4" xfId="12619" xr:uid="{00000000-0005-0000-0000-0000AD780000}"/>
    <cellStyle name="Normal 6 3 3 3 2 4 2" xfId="42950" xr:uid="{00000000-0005-0000-0000-0000AE780000}"/>
    <cellStyle name="Normal 6 3 3 3 2 4 3" xfId="27717" xr:uid="{00000000-0005-0000-0000-0000AF780000}"/>
    <cellStyle name="Normal 6 3 3 3 2 5" xfId="7598" xr:uid="{00000000-0005-0000-0000-0000B0780000}"/>
    <cellStyle name="Normal 6 3 3 3 2 5 2" xfId="37933" xr:uid="{00000000-0005-0000-0000-0000B1780000}"/>
    <cellStyle name="Normal 6 3 3 3 2 5 3" xfId="22700" xr:uid="{00000000-0005-0000-0000-0000B2780000}"/>
    <cellStyle name="Normal 6 3 3 3 2 6" xfId="32921" xr:uid="{00000000-0005-0000-0000-0000B3780000}"/>
    <cellStyle name="Normal 6 3 3 3 2 7" xfId="17687" xr:uid="{00000000-0005-0000-0000-0000B4780000}"/>
    <cellStyle name="Normal 6 3 3 3 3" xfId="3380" xr:uid="{00000000-0005-0000-0000-0000B5780000}"/>
    <cellStyle name="Normal 6 3 3 3 3 2" xfId="13454" xr:uid="{00000000-0005-0000-0000-0000B6780000}"/>
    <cellStyle name="Normal 6 3 3 3 3 2 2" xfId="43785" xr:uid="{00000000-0005-0000-0000-0000B7780000}"/>
    <cellStyle name="Normal 6 3 3 3 3 2 3" xfId="28552" xr:uid="{00000000-0005-0000-0000-0000B8780000}"/>
    <cellStyle name="Normal 6 3 3 3 3 3" xfId="8434" xr:uid="{00000000-0005-0000-0000-0000B9780000}"/>
    <cellStyle name="Normal 6 3 3 3 3 3 2" xfId="38768" xr:uid="{00000000-0005-0000-0000-0000BA780000}"/>
    <cellStyle name="Normal 6 3 3 3 3 3 3" xfId="23535" xr:uid="{00000000-0005-0000-0000-0000BB780000}"/>
    <cellStyle name="Normal 6 3 3 3 3 4" xfId="33755" xr:uid="{00000000-0005-0000-0000-0000BC780000}"/>
    <cellStyle name="Normal 6 3 3 3 3 5" xfId="18522" xr:uid="{00000000-0005-0000-0000-0000BD780000}"/>
    <cellStyle name="Normal 6 3 3 3 4" xfId="5073" xr:uid="{00000000-0005-0000-0000-0000BE780000}"/>
    <cellStyle name="Normal 6 3 3 3 4 2" xfId="15125" xr:uid="{00000000-0005-0000-0000-0000BF780000}"/>
    <cellStyle name="Normal 6 3 3 3 4 2 2" xfId="45456" xr:uid="{00000000-0005-0000-0000-0000C0780000}"/>
    <cellStyle name="Normal 6 3 3 3 4 2 3" xfId="30223" xr:uid="{00000000-0005-0000-0000-0000C1780000}"/>
    <cellStyle name="Normal 6 3 3 3 4 3" xfId="10105" xr:uid="{00000000-0005-0000-0000-0000C2780000}"/>
    <cellStyle name="Normal 6 3 3 3 4 3 2" xfId="40439" xr:uid="{00000000-0005-0000-0000-0000C3780000}"/>
    <cellStyle name="Normal 6 3 3 3 4 3 3" xfId="25206" xr:uid="{00000000-0005-0000-0000-0000C4780000}"/>
    <cellStyle name="Normal 6 3 3 3 4 4" xfId="35426" xr:uid="{00000000-0005-0000-0000-0000C5780000}"/>
    <cellStyle name="Normal 6 3 3 3 4 5" xfId="20193" xr:uid="{00000000-0005-0000-0000-0000C6780000}"/>
    <cellStyle name="Normal 6 3 3 3 5" xfId="11783" xr:uid="{00000000-0005-0000-0000-0000C7780000}"/>
    <cellStyle name="Normal 6 3 3 3 5 2" xfId="42114" xr:uid="{00000000-0005-0000-0000-0000C8780000}"/>
    <cellStyle name="Normal 6 3 3 3 5 3" xfId="26881" xr:uid="{00000000-0005-0000-0000-0000C9780000}"/>
    <cellStyle name="Normal 6 3 3 3 6" xfId="6762" xr:uid="{00000000-0005-0000-0000-0000CA780000}"/>
    <cellStyle name="Normal 6 3 3 3 6 2" xfId="37097" xr:uid="{00000000-0005-0000-0000-0000CB780000}"/>
    <cellStyle name="Normal 6 3 3 3 6 3" xfId="21864" xr:uid="{00000000-0005-0000-0000-0000CC780000}"/>
    <cellStyle name="Normal 6 3 3 3 7" xfId="32085" xr:uid="{00000000-0005-0000-0000-0000CD780000}"/>
    <cellStyle name="Normal 6 3 3 3 8" xfId="16851" xr:uid="{00000000-0005-0000-0000-0000CE780000}"/>
    <cellStyle name="Normal 6 3 3 4" xfId="2109" xr:uid="{00000000-0005-0000-0000-0000CF780000}"/>
    <cellStyle name="Normal 6 3 3 4 2" xfId="3799" xr:uid="{00000000-0005-0000-0000-0000D0780000}"/>
    <cellStyle name="Normal 6 3 3 4 2 2" xfId="13872" xr:uid="{00000000-0005-0000-0000-0000D1780000}"/>
    <cellStyle name="Normal 6 3 3 4 2 2 2" xfId="44203" xr:uid="{00000000-0005-0000-0000-0000D2780000}"/>
    <cellStyle name="Normal 6 3 3 4 2 2 3" xfId="28970" xr:uid="{00000000-0005-0000-0000-0000D3780000}"/>
    <cellStyle name="Normal 6 3 3 4 2 3" xfId="8852" xr:uid="{00000000-0005-0000-0000-0000D4780000}"/>
    <cellStyle name="Normal 6 3 3 4 2 3 2" xfId="39186" xr:uid="{00000000-0005-0000-0000-0000D5780000}"/>
    <cellStyle name="Normal 6 3 3 4 2 3 3" xfId="23953" xr:uid="{00000000-0005-0000-0000-0000D6780000}"/>
    <cellStyle name="Normal 6 3 3 4 2 4" xfId="34173" xr:uid="{00000000-0005-0000-0000-0000D7780000}"/>
    <cellStyle name="Normal 6 3 3 4 2 5" xfId="18940" xr:uid="{00000000-0005-0000-0000-0000D8780000}"/>
    <cellStyle name="Normal 6 3 3 4 3" xfId="5491" xr:uid="{00000000-0005-0000-0000-0000D9780000}"/>
    <cellStyle name="Normal 6 3 3 4 3 2" xfId="15543" xr:uid="{00000000-0005-0000-0000-0000DA780000}"/>
    <cellStyle name="Normal 6 3 3 4 3 2 2" xfId="45874" xr:uid="{00000000-0005-0000-0000-0000DB780000}"/>
    <cellStyle name="Normal 6 3 3 4 3 2 3" xfId="30641" xr:uid="{00000000-0005-0000-0000-0000DC780000}"/>
    <cellStyle name="Normal 6 3 3 4 3 3" xfId="10523" xr:uid="{00000000-0005-0000-0000-0000DD780000}"/>
    <cellStyle name="Normal 6 3 3 4 3 3 2" xfId="40857" xr:uid="{00000000-0005-0000-0000-0000DE780000}"/>
    <cellStyle name="Normal 6 3 3 4 3 3 3" xfId="25624" xr:uid="{00000000-0005-0000-0000-0000DF780000}"/>
    <cellStyle name="Normal 6 3 3 4 3 4" xfId="35844" xr:uid="{00000000-0005-0000-0000-0000E0780000}"/>
    <cellStyle name="Normal 6 3 3 4 3 5" xfId="20611" xr:uid="{00000000-0005-0000-0000-0000E1780000}"/>
    <cellStyle name="Normal 6 3 3 4 4" xfId="12201" xr:uid="{00000000-0005-0000-0000-0000E2780000}"/>
    <cellStyle name="Normal 6 3 3 4 4 2" xfId="42532" xr:uid="{00000000-0005-0000-0000-0000E3780000}"/>
    <cellStyle name="Normal 6 3 3 4 4 3" xfId="27299" xr:uid="{00000000-0005-0000-0000-0000E4780000}"/>
    <cellStyle name="Normal 6 3 3 4 5" xfId="7180" xr:uid="{00000000-0005-0000-0000-0000E5780000}"/>
    <cellStyle name="Normal 6 3 3 4 5 2" xfId="37515" xr:uid="{00000000-0005-0000-0000-0000E6780000}"/>
    <cellStyle name="Normal 6 3 3 4 5 3" xfId="22282" xr:uid="{00000000-0005-0000-0000-0000E7780000}"/>
    <cellStyle name="Normal 6 3 3 4 6" xfId="32503" xr:uid="{00000000-0005-0000-0000-0000E8780000}"/>
    <cellStyle name="Normal 6 3 3 4 7" xfId="17269" xr:uid="{00000000-0005-0000-0000-0000E9780000}"/>
    <cellStyle name="Normal 6 3 3 5" xfId="2962" xr:uid="{00000000-0005-0000-0000-0000EA780000}"/>
    <cellStyle name="Normal 6 3 3 5 2" xfId="13036" xr:uid="{00000000-0005-0000-0000-0000EB780000}"/>
    <cellStyle name="Normal 6 3 3 5 2 2" xfId="43367" xr:uid="{00000000-0005-0000-0000-0000EC780000}"/>
    <cellStyle name="Normal 6 3 3 5 2 3" xfId="28134" xr:uid="{00000000-0005-0000-0000-0000ED780000}"/>
    <cellStyle name="Normal 6 3 3 5 3" xfId="8016" xr:uid="{00000000-0005-0000-0000-0000EE780000}"/>
    <cellStyle name="Normal 6 3 3 5 3 2" xfId="38350" xr:uid="{00000000-0005-0000-0000-0000EF780000}"/>
    <cellStyle name="Normal 6 3 3 5 3 3" xfId="23117" xr:uid="{00000000-0005-0000-0000-0000F0780000}"/>
    <cellStyle name="Normal 6 3 3 5 4" xfId="33337" xr:uid="{00000000-0005-0000-0000-0000F1780000}"/>
    <cellStyle name="Normal 6 3 3 5 5" xfId="18104" xr:uid="{00000000-0005-0000-0000-0000F2780000}"/>
    <cellStyle name="Normal 6 3 3 6" xfId="4655" xr:uid="{00000000-0005-0000-0000-0000F3780000}"/>
    <cellStyle name="Normal 6 3 3 6 2" xfId="14707" xr:uid="{00000000-0005-0000-0000-0000F4780000}"/>
    <cellStyle name="Normal 6 3 3 6 2 2" xfId="45038" xr:uid="{00000000-0005-0000-0000-0000F5780000}"/>
    <cellStyle name="Normal 6 3 3 6 2 3" xfId="29805" xr:uid="{00000000-0005-0000-0000-0000F6780000}"/>
    <cellStyle name="Normal 6 3 3 6 3" xfId="9687" xr:uid="{00000000-0005-0000-0000-0000F7780000}"/>
    <cellStyle name="Normal 6 3 3 6 3 2" xfId="40021" xr:uid="{00000000-0005-0000-0000-0000F8780000}"/>
    <cellStyle name="Normal 6 3 3 6 3 3" xfId="24788" xr:uid="{00000000-0005-0000-0000-0000F9780000}"/>
    <cellStyle name="Normal 6 3 3 6 4" xfId="35008" xr:uid="{00000000-0005-0000-0000-0000FA780000}"/>
    <cellStyle name="Normal 6 3 3 6 5" xfId="19775" xr:uid="{00000000-0005-0000-0000-0000FB780000}"/>
    <cellStyle name="Normal 6 3 3 7" xfId="11365" xr:uid="{00000000-0005-0000-0000-0000FC780000}"/>
    <cellStyle name="Normal 6 3 3 7 2" xfId="41696" xr:uid="{00000000-0005-0000-0000-0000FD780000}"/>
    <cellStyle name="Normal 6 3 3 7 3" xfId="26463" xr:uid="{00000000-0005-0000-0000-0000FE780000}"/>
    <cellStyle name="Normal 6 3 3 8" xfId="6344" xr:uid="{00000000-0005-0000-0000-0000FF780000}"/>
    <cellStyle name="Normal 6 3 3 8 2" xfId="36679" xr:uid="{00000000-0005-0000-0000-000000790000}"/>
    <cellStyle name="Normal 6 3 3 8 3" xfId="21446" xr:uid="{00000000-0005-0000-0000-000001790000}"/>
    <cellStyle name="Normal 6 3 3 9" xfId="31668" xr:uid="{00000000-0005-0000-0000-000002790000}"/>
    <cellStyle name="Normal 6 3 4" xfId="1369" xr:uid="{00000000-0005-0000-0000-000003790000}"/>
    <cellStyle name="Normal 6 3 4 2" xfId="1792" xr:uid="{00000000-0005-0000-0000-000004790000}"/>
    <cellStyle name="Normal 6 3 4 2 2" xfId="2631" xr:uid="{00000000-0005-0000-0000-000005790000}"/>
    <cellStyle name="Normal 6 3 4 2 2 2" xfId="4321" xr:uid="{00000000-0005-0000-0000-000006790000}"/>
    <cellStyle name="Normal 6 3 4 2 2 2 2" xfId="14394" xr:uid="{00000000-0005-0000-0000-000007790000}"/>
    <cellStyle name="Normal 6 3 4 2 2 2 2 2" xfId="44725" xr:uid="{00000000-0005-0000-0000-000008790000}"/>
    <cellStyle name="Normal 6 3 4 2 2 2 2 3" xfId="29492" xr:uid="{00000000-0005-0000-0000-000009790000}"/>
    <cellStyle name="Normal 6 3 4 2 2 2 3" xfId="9374" xr:uid="{00000000-0005-0000-0000-00000A790000}"/>
    <cellStyle name="Normal 6 3 4 2 2 2 3 2" xfId="39708" xr:uid="{00000000-0005-0000-0000-00000B790000}"/>
    <cellStyle name="Normal 6 3 4 2 2 2 3 3" xfId="24475" xr:uid="{00000000-0005-0000-0000-00000C790000}"/>
    <cellStyle name="Normal 6 3 4 2 2 2 4" xfId="34695" xr:uid="{00000000-0005-0000-0000-00000D790000}"/>
    <cellStyle name="Normal 6 3 4 2 2 2 5" xfId="19462" xr:uid="{00000000-0005-0000-0000-00000E790000}"/>
    <cellStyle name="Normal 6 3 4 2 2 3" xfId="6013" xr:uid="{00000000-0005-0000-0000-00000F790000}"/>
    <cellStyle name="Normal 6 3 4 2 2 3 2" xfId="16065" xr:uid="{00000000-0005-0000-0000-000010790000}"/>
    <cellStyle name="Normal 6 3 4 2 2 3 2 2" xfId="46396" xr:uid="{00000000-0005-0000-0000-000011790000}"/>
    <cellStyle name="Normal 6 3 4 2 2 3 2 3" xfId="31163" xr:uid="{00000000-0005-0000-0000-000012790000}"/>
    <cellStyle name="Normal 6 3 4 2 2 3 3" xfId="11045" xr:uid="{00000000-0005-0000-0000-000013790000}"/>
    <cellStyle name="Normal 6 3 4 2 2 3 3 2" xfId="41379" xr:uid="{00000000-0005-0000-0000-000014790000}"/>
    <cellStyle name="Normal 6 3 4 2 2 3 3 3" xfId="26146" xr:uid="{00000000-0005-0000-0000-000015790000}"/>
    <cellStyle name="Normal 6 3 4 2 2 3 4" xfId="36366" xr:uid="{00000000-0005-0000-0000-000016790000}"/>
    <cellStyle name="Normal 6 3 4 2 2 3 5" xfId="21133" xr:uid="{00000000-0005-0000-0000-000017790000}"/>
    <cellStyle name="Normal 6 3 4 2 2 4" xfId="12723" xr:uid="{00000000-0005-0000-0000-000018790000}"/>
    <cellStyle name="Normal 6 3 4 2 2 4 2" xfId="43054" xr:uid="{00000000-0005-0000-0000-000019790000}"/>
    <cellStyle name="Normal 6 3 4 2 2 4 3" xfId="27821" xr:uid="{00000000-0005-0000-0000-00001A790000}"/>
    <cellStyle name="Normal 6 3 4 2 2 5" xfId="7702" xr:uid="{00000000-0005-0000-0000-00001B790000}"/>
    <cellStyle name="Normal 6 3 4 2 2 5 2" xfId="38037" xr:uid="{00000000-0005-0000-0000-00001C790000}"/>
    <cellStyle name="Normal 6 3 4 2 2 5 3" xfId="22804" xr:uid="{00000000-0005-0000-0000-00001D790000}"/>
    <cellStyle name="Normal 6 3 4 2 2 6" xfId="33025" xr:uid="{00000000-0005-0000-0000-00001E790000}"/>
    <cellStyle name="Normal 6 3 4 2 2 7" xfId="17791" xr:uid="{00000000-0005-0000-0000-00001F790000}"/>
    <cellStyle name="Normal 6 3 4 2 3" xfId="3484" xr:uid="{00000000-0005-0000-0000-000020790000}"/>
    <cellStyle name="Normal 6 3 4 2 3 2" xfId="13558" xr:uid="{00000000-0005-0000-0000-000021790000}"/>
    <cellStyle name="Normal 6 3 4 2 3 2 2" xfId="43889" xr:uid="{00000000-0005-0000-0000-000022790000}"/>
    <cellStyle name="Normal 6 3 4 2 3 2 3" xfId="28656" xr:uid="{00000000-0005-0000-0000-000023790000}"/>
    <cellStyle name="Normal 6 3 4 2 3 3" xfId="8538" xr:uid="{00000000-0005-0000-0000-000024790000}"/>
    <cellStyle name="Normal 6 3 4 2 3 3 2" xfId="38872" xr:uid="{00000000-0005-0000-0000-000025790000}"/>
    <cellStyle name="Normal 6 3 4 2 3 3 3" xfId="23639" xr:uid="{00000000-0005-0000-0000-000026790000}"/>
    <cellStyle name="Normal 6 3 4 2 3 4" xfId="33859" xr:uid="{00000000-0005-0000-0000-000027790000}"/>
    <cellStyle name="Normal 6 3 4 2 3 5" xfId="18626" xr:uid="{00000000-0005-0000-0000-000028790000}"/>
    <cellStyle name="Normal 6 3 4 2 4" xfId="5177" xr:uid="{00000000-0005-0000-0000-000029790000}"/>
    <cellStyle name="Normal 6 3 4 2 4 2" xfId="15229" xr:uid="{00000000-0005-0000-0000-00002A790000}"/>
    <cellStyle name="Normal 6 3 4 2 4 2 2" xfId="45560" xr:uid="{00000000-0005-0000-0000-00002B790000}"/>
    <cellStyle name="Normal 6 3 4 2 4 2 3" xfId="30327" xr:uid="{00000000-0005-0000-0000-00002C790000}"/>
    <cellStyle name="Normal 6 3 4 2 4 3" xfId="10209" xr:uid="{00000000-0005-0000-0000-00002D790000}"/>
    <cellStyle name="Normal 6 3 4 2 4 3 2" xfId="40543" xr:uid="{00000000-0005-0000-0000-00002E790000}"/>
    <cellStyle name="Normal 6 3 4 2 4 3 3" xfId="25310" xr:uid="{00000000-0005-0000-0000-00002F790000}"/>
    <cellStyle name="Normal 6 3 4 2 4 4" xfId="35530" xr:uid="{00000000-0005-0000-0000-000030790000}"/>
    <cellStyle name="Normal 6 3 4 2 4 5" xfId="20297" xr:uid="{00000000-0005-0000-0000-000031790000}"/>
    <cellStyle name="Normal 6 3 4 2 5" xfId="11887" xr:uid="{00000000-0005-0000-0000-000032790000}"/>
    <cellStyle name="Normal 6 3 4 2 5 2" xfId="42218" xr:uid="{00000000-0005-0000-0000-000033790000}"/>
    <cellStyle name="Normal 6 3 4 2 5 3" xfId="26985" xr:uid="{00000000-0005-0000-0000-000034790000}"/>
    <cellStyle name="Normal 6 3 4 2 6" xfId="6866" xr:uid="{00000000-0005-0000-0000-000035790000}"/>
    <cellStyle name="Normal 6 3 4 2 6 2" xfId="37201" xr:uid="{00000000-0005-0000-0000-000036790000}"/>
    <cellStyle name="Normal 6 3 4 2 6 3" xfId="21968" xr:uid="{00000000-0005-0000-0000-000037790000}"/>
    <cellStyle name="Normal 6 3 4 2 7" xfId="32189" xr:uid="{00000000-0005-0000-0000-000038790000}"/>
    <cellStyle name="Normal 6 3 4 2 8" xfId="16955" xr:uid="{00000000-0005-0000-0000-000039790000}"/>
    <cellStyle name="Normal 6 3 4 3" xfId="2213" xr:uid="{00000000-0005-0000-0000-00003A790000}"/>
    <cellStyle name="Normal 6 3 4 3 2" xfId="3903" xr:uid="{00000000-0005-0000-0000-00003B790000}"/>
    <cellStyle name="Normal 6 3 4 3 2 2" xfId="13976" xr:uid="{00000000-0005-0000-0000-00003C790000}"/>
    <cellStyle name="Normal 6 3 4 3 2 2 2" xfId="44307" xr:uid="{00000000-0005-0000-0000-00003D790000}"/>
    <cellStyle name="Normal 6 3 4 3 2 2 3" xfId="29074" xr:uid="{00000000-0005-0000-0000-00003E790000}"/>
    <cellStyle name="Normal 6 3 4 3 2 3" xfId="8956" xr:uid="{00000000-0005-0000-0000-00003F790000}"/>
    <cellStyle name="Normal 6 3 4 3 2 3 2" xfId="39290" xr:uid="{00000000-0005-0000-0000-000040790000}"/>
    <cellStyle name="Normal 6 3 4 3 2 3 3" xfId="24057" xr:uid="{00000000-0005-0000-0000-000041790000}"/>
    <cellStyle name="Normal 6 3 4 3 2 4" xfId="34277" xr:uid="{00000000-0005-0000-0000-000042790000}"/>
    <cellStyle name="Normal 6 3 4 3 2 5" xfId="19044" xr:uid="{00000000-0005-0000-0000-000043790000}"/>
    <cellStyle name="Normal 6 3 4 3 3" xfId="5595" xr:uid="{00000000-0005-0000-0000-000044790000}"/>
    <cellStyle name="Normal 6 3 4 3 3 2" xfId="15647" xr:uid="{00000000-0005-0000-0000-000045790000}"/>
    <cellStyle name="Normal 6 3 4 3 3 2 2" xfId="45978" xr:uid="{00000000-0005-0000-0000-000046790000}"/>
    <cellStyle name="Normal 6 3 4 3 3 2 3" xfId="30745" xr:uid="{00000000-0005-0000-0000-000047790000}"/>
    <cellStyle name="Normal 6 3 4 3 3 3" xfId="10627" xr:uid="{00000000-0005-0000-0000-000048790000}"/>
    <cellStyle name="Normal 6 3 4 3 3 3 2" xfId="40961" xr:uid="{00000000-0005-0000-0000-000049790000}"/>
    <cellStyle name="Normal 6 3 4 3 3 3 3" xfId="25728" xr:uid="{00000000-0005-0000-0000-00004A790000}"/>
    <cellStyle name="Normal 6 3 4 3 3 4" xfId="35948" xr:uid="{00000000-0005-0000-0000-00004B790000}"/>
    <cellStyle name="Normal 6 3 4 3 3 5" xfId="20715" xr:uid="{00000000-0005-0000-0000-00004C790000}"/>
    <cellStyle name="Normal 6 3 4 3 4" xfId="12305" xr:uid="{00000000-0005-0000-0000-00004D790000}"/>
    <cellStyle name="Normal 6 3 4 3 4 2" xfId="42636" xr:uid="{00000000-0005-0000-0000-00004E790000}"/>
    <cellStyle name="Normal 6 3 4 3 4 3" xfId="27403" xr:uid="{00000000-0005-0000-0000-00004F790000}"/>
    <cellStyle name="Normal 6 3 4 3 5" xfId="7284" xr:uid="{00000000-0005-0000-0000-000050790000}"/>
    <cellStyle name="Normal 6 3 4 3 5 2" xfId="37619" xr:uid="{00000000-0005-0000-0000-000051790000}"/>
    <cellStyle name="Normal 6 3 4 3 5 3" xfId="22386" xr:uid="{00000000-0005-0000-0000-000052790000}"/>
    <cellStyle name="Normal 6 3 4 3 6" xfId="32607" xr:uid="{00000000-0005-0000-0000-000053790000}"/>
    <cellStyle name="Normal 6 3 4 3 7" xfId="17373" xr:uid="{00000000-0005-0000-0000-000054790000}"/>
    <cellStyle name="Normal 6 3 4 4" xfId="3066" xr:uid="{00000000-0005-0000-0000-000055790000}"/>
    <cellStyle name="Normal 6 3 4 4 2" xfId="13140" xr:uid="{00000000-0005-0000-0000-000056790000}"/>
    <cellStyle name="Normal 6 3 4 4 2 2" xfId="43471" xr:uid="{00000000-0005-0000-0000-000057790000}"/>
    <cellStyle name="Normal 6 3 4 4 2 3" xfId="28238" xr:uid="{00000000-0005-0000-0000-000058790000}"/>
    <cellStyle name="Normal 6 3 4 4 3" xfId="8120" xr:uid="{00000000-0005-0000-0000-000059790000}"/>
    <cellStyle name="Normal 6 3 4 4 3 2" xfId="38454" xr:uid="{00000000-0005-0000-0000-00005A790000}"/>
    <cellStyle name="Normal 6 3 4 4 3 3" xfId="23221" xr:uid="{00000000-0005-0000-0000-00005B790000}"/>
    <cellStyle name="Normal 6 3 4 4 4" xfId="33441" xr:uid="{00000000-0005-0000-0000-00005C790000}"/>
    <cellStyle name="Normal 6 3 4 4 5" xfId="18208" xr:uid="{00000000-0005-0000-0000-00005D790000}"/>
    <cellStyle name="Normal 6 3 4 5" xfId="4759" xr:uid="{00000000-0005-0000-0000-00005E790000}"/>
    <cellStyle name="Normal 6 3 4 5 2" xfId="14811" xr:uid="{00000000-0005-0000-0000-00005F790000}"/>
    <cellStyle name="Normal 6 3 4 5 2 2" xfId="45142" xr:uid="{00000000-0005-0000-0000-000060790000}"/>
    <cellStyle name="Normal 6 3 4 5 2 3" xfId="29909" xr:uid="{00000000-0005-0000-0000-000061790000}"/>
    <cellStyle name="Normal 6 3 4 5 3" xfId="9791" xr:uid="{00000000-0005-0000-0000-000062790000}"/>
    <cellStyle name="Normal 6 3 4 5 3 2" xfId="40125" xr:uid="{00000000-0005-0000-0000-000063790000}"/>
    <cellStyle name="Normal 6 3 4 5 3 3" xfId="24892" xr:uid="{00000000-0005-0000-0000-000064790000}"/>
    <cellStyle name="Normal 6 3 4 5 4" xfId="35112" xr:uid="{00000000-0005-0000-0000-000065790000}"/>
    <cellStyle name="Normal 6 3 4 5 5" xfId="19879" xr:uid="{00000000-0005-0000-0000-000066790000}"/>
    <cellStyle name="Normal 6 3 4 6" xfId="11469" xr:uid="{00000000-0005-0000-0000-000067790000}"/>
    <cellStyle name="Normal 6 3 4 6 2" xfId="41800" xr:uid="{00000000-0005-0000-0000-000068790000}"/>
    <cellStyle name="Normal 6 3 4 6 3" xfId="26567" xr:uid="{00000000-0005-0000-0000-000069790000}"/>
    <cellStyle name="Normal 6 3 4 7" xfId="6448" xr:uid="{00000000-0005-0000-0000-00006A790000}"/>
    <cellStyle name="Normal 6 3 4 7 2" xfId="36783" xr:uid="{00000000-0005-0000-0000-00006B790000}"/>
    <cellStyle name="Normal 6 3 4 7 3" xfId="21550" xr:uid="{00000000-0005-0000-0000-00006C790000}"/>
    <cellStyle name="Normal 6 3 4 8" xfId="31771" xr:uid="{00000000-0005-0000-0000-00006D790000}"/>
    <cellStyle name="Normal 6 3 4 9" xfId="16537" xr:uid="{00000000-0005-0000-0000-00006E790000}"/>
    <cellStyle name="Normal 6 3 5" xfId="1582" xr:uid="{00000000-0005-0000-0000-00006F790000}"/>
    <cellStyle name="Normal 6 3 5 2" xfId="2423" xr:uid="{00000000-0005-0000-0000-000070790000}"/>
    <cellStyle name="Normal 6 3 5 2 2" xfId="4113" xr:uid="{00000000-0005-0000-0000-000071790000}"/>
    <cellStyle name="Normal 6 3 5 2 2 2" xfId="14186" xr:uid="{00000000-0005-0000-0000-000072790000}"/>
    <cellStyle name="Normal 6 3 5 2 2 2 2" xfId="44517" xr:uid="{00000000-0005-0000-0000-000073790000}"/>
    <cellStyle name="Normal 6 3 5 2 2 2 3" xfId="29284" xr:uid="{00000000-0005-0000-0000-000074790000}"/>
    <cellStyle name="Normal 6 3 5 2 2 3" xfId="9166" xr:uid="{00000000-0005-0000-0000-000075790000}"/>
    <cellStyle name="Normal 6 3 5 2 2 3 2" xfId="39500" xr:uid="{00000000-0005-0000-0000-000076790000}"/>
    <cellStyle name="Normal 6 3 5 2 2 3 3" xfId="24267" xr:uid="{00000000-0005-0000-0000-000077790000}"/>
    <cellStyle name="Normal 6 3 5 2 2 4" xfId="34487" xr:uid="{00000000-0005-0000-0000-000078790000}"/>
    <cellStyle name="Normal 6 3 5 2 2 5" xfId="19254" xr:uid="{00000000-0005-0000-0000-000079790000}"/>
    <cellStyle name="Normal 6 3 5 2 3" xfId="5805" xr:uid="{00000000-0005-0000-0000-00007A790000}"/>
    <cellStyle name="Normal 6 3 5 2 3 2" xfId="15857" xr:uid="{00000000-0005-0000-0000-00007B790000}"/>
    <cellStyle name="Normal 6 3 5 2 3 2 2" xfId="46188" xr:uid="{00000000-0005-0000-0000-00007C790000}"/>
    <cellStyle name="Normal 6 3 5 2 3 2 3" xfId="30955" xr:uid="{00000000-0005-0000-0000-00007D790000}"/>
    <cellStyle name="Normal 6 3 5 2 3 3" xfId="10837" xr:uid="{00000000-0005-0000-0000-00007E790000}"/>
    <cellStyle name="Normal 6 3 5 2 3 3 2" xfId="41171" xr:uid="{00000000-0005-0000-0000-00007F790000}"/>
    <cellStyle name="Normal 6 3 5 2 3 3 3" xfId="25938" xr:uid="{00000000-0005-0000-0000-000080790000}"/>
    <cellStyle name="Normal 6 3 5 2 3 4" xfId="36158" xr:uid="{00000000-0005-0000-0000-000081790000}"/>
    <cellStyle name="Normal 6 3 5 2 3 5" xfId="20925" xr:uid="{00000000-0005-0000-0000-000082790000}"/>
    <cellStyle name="Normal 6 3 5 2 4" xfId="12515" xr:uid="{00000000-0005-0000-0000-000083790000}"/>
    <cellStyle name="Normal 6 3 5 2 4 2" xfId="42846" xr:uid="{00000000-0005-0000-0000-000084790000}"/>
    <cellStyle name="Normal 6 3 5 2 4 3" xfId="27613" xr:uid="{00000000-0005-0000-0000-000085790000}"/>
    <cellStyle name="Normal 6 3 5 2 5" xfId="7494" xr:uid="{00000000-0005-0000-0000-000086790000}"/>
    <cellStyle name="Normal 6 3 5 2 5 2" xfId="37829" xr:uid="{00000000-0005-0000-0000-000087790000}"/>
    <cellStyle name="Normal 6 3 5 2 5 3" xfId="22596" xr:uid="{00000000-0005-0000-0000-000088790000}"/>
    <cellStyle name="Normal 6 3 5 2 6" xfId="32817" xr:uid="{00000000-0005-0000-0000-000089790000}"/>
    <cellStyle name="Normal 6 3 5 2 7" xfId="17583" xr:uid="{00000000-0005-0000-0000-00008A790000}"/>
    <cellStyle name="Normal 6 3 5 3" xfId="3276" xr:uid="{00000000-0005-0000-0000-00008B790000}"/>
    <cellStyle name="Normal 6 3 5 3 2" xfId="13350" xr:uid="{00000000-0005-0000-0000-00008C790000}"/>
    <cellStyle name="Normal 6 3 5 3 2 2" xfId="43681" xr:uid="{00000000-0005-0000-0000-00008D790000}"/>
    <cellStyle name="Normal 6 3 5 3 2 3" xfId="28448" xr:uid="{00000000-0005-0000-0000-00008E790000}"/>
    <cellStyle name="Normal 6 3 5 3 3" xfId="8330" xr:uid="{00000000-0005-0000-0000-00008F790000}"/>
    <cellStyle name="Normal 6 3 5 3 3 2" xfId="38664" xr:uid="{00000000-0005-0000-0000-000090790000}"/>
    <cellStyle name="Normal 6 3 5 3 3 3" xfId="23431" xr:uid="{00000000-0005-0000-0000-000091790000}"/>
    <cellStyle name="Normal 6 3 5 3 4" xfId="33651" xr:uid="{00000000-0005-0000-0000-000092790000}"/>
    <cellStyle name="Normal 6 3 5 3 5" xfId="18418" xr:uid="{00000000-0005-0000-0000-000093790000}"/>
    <cellStyle name="Normal 6 3 5 4" xfId="4969" xr:uid="{00000000-0005-0000-0000-000094790000}"/>
    <cellStyle name="Normal 6 3 5 4 2" xfId="15021" xr:uid="{00000000-0005-0000-0000-000095790000}"/>
    <cellStyle name="Normal 6 3 5 4 2 2" xfId="45352" xr:uid="{00000000-0005-0000-0000-000096790000}"/>
    <cellStyle name="Normal 6 3 5 4 2 3" xfId="30119" xr:uid="{00000000-0005-0000-0000-000097790000}"/>
    <cellStyle name="Normal 6 3 5 4 3" xfId="10001" xr:uid="{00000000-0005-0000-0000-000098790000}"/>
    <cellStyle name="Normal 6 3 5 4 3 2" xfId="40335" xr:uid="{00000000-0005-0000-0000-000099790000}"/>
    <cellStyle name="Normal 6 3 5 4 3 3" xfId="25102" xr:uid="{00000000-0005-0000-0000-00009A790000}"/>
    <cellStyle name="Normal 6 3 5 4 4" xfId="35322" xr:uid="{00000000-0005-0000-0000-00009B790000}"/>
    <cellStyle name="Normal 6 3 5 4 5" xfId="20089" xr:uid="{00000000-0005-0000-0000-00009C790000}"/>
    <cellStyle name="Normal 6 3 5 5" xfId="11679" xr:uid="{00000000-0005-0000-0000-00009D790000}"/>
    <cellStyle name="Normal 6 3 5 5 2" xfId="42010" xr:uid="{00000000-0005-0000-0000-00009E790000}"/>
    <cellStyle name="Normal 6 3 5 5 3" xfId="26777" xr:uid="{00000000-0005-0000-0000-00009F790000}"/>
    <cellStyle name="Normal 6 3 5 6" xfId="6658" xr:uid="{00000000-0005-0000-0000-0000A0790000}"/>
    <cellStyle name="Normal 6 3 5 6 2" xfId="36993" xr:uid="{00000000-0005-0000-0000-0000A1790000}"/>
    <cellStyle name="Normal 6 3 5 6 3" xfId="21760" xr:uid="{00000000-0005-0000-0000-0000A2790000}"/>
    <cellStyle name="Normal 6 3 5 7" xfId="31981" xr:uid="{00000000-0005-0000-0000-0000A3790000}"/>
    <cellStyle name="Normal 6 3 5 8" xfId="16747" xr:uid="{00000000-0005-0000-0000-0000A4790000}"/>
    <cellStyle name="Normal 6 3 6" xfId="2003" xr:uid="{00000000-0005-0000-0000-0000A5790000}"/>
    <cellStyle name="Normal 6 3 6 2" xfId="3695" xr:uid="{00000000-0005-0000-0000-0000A6790000}"/>
    <cellStyle name="Normal 6 3 6 2 2" xfId="13768" xr:uid="{00000000-0005-0000-0000-0000A7790000}"/>
    <cellStyle name="Normal 6 3 6 2 2 2" xfId="44099" xr:uid="{00000000-0005-0000-0000-0000A8790000}"/>
    <cellStyle name="Normal 6 3 6 2 2 3" xfId="28866" xr:uid="{00000000-0005-0000-0000-0000A9790000}"/>
    <cellStyle name="Normal 6 3 6 2 3" xfId="8748" xr:uid="{00000000-0005-0000-0000-0000AA790000}"/>
    <cellStyle name="Normal 6 3 6 2 3 2" xfId="39082" xr:uid="{00000000-0005-0000-0000-0000AB790000}"/>
    <cellStyle name="Normal 6 3 6 2 3 3" xfId="23849" xr:uid="{00000000-0005-0000-0000-0000AC790000}"/>
    <cellStyle name="Normal 6 3 6 2 4" xfId="34069" xr:uid="{00000000-0005-0000-0000-0000AD790000}"/>
    <cellStyle name="Normal 6 3 6 2 5" xfId="18836" xr:uid="{00000000-0005-0000-0000-0000AE790000}"/>
    <cellStyle name="Normal 6 3 6 3" xfId="5387" xr:uid="{00000000-0005-0000-0000-0000AF790000}"/>
    <cellStyle name="Normal 6 3 6 3 2" xfId="15439" xr:uid="{00000000-0005-0000-0000-0000B0790000}"/>
    <cellStyle name="Normal 6 3 6 3 2 2" xfId="45770" xr:uid="{00000000-0005-0000-0000-0000B1790000}"/>
    <cellStyle name="Normal 6 3 6 3 2 3" xfId="30537" xr:uid="{00000000-0005-0000-0000-0000B2790000}"/>
    <cellStyle name="Normal 6 3 6 3 3" xfId="10419" xr:uid="{00000000-0005-0000-0000-0000B3790000}"/>
    <cellStyle name="Normal 6 3 6 3 3 2" xfId="40753" xr:uid="{00000000-0005-0000-0000-0000B4790000}"/>
    <cellStyle name="Normal 6 3 6 3 3 3" xfId="25520" xr:uid="{00000000-0005-0000-0000-0000B5790000}"/>
    <cellStyle name="Normal 6 3 6 3 4" xfId="35740" xr:uid="{00000000-0005-0000-0000-0000B6790000}"/>
    <cellStyle name="Normal 6 3 6 3 5" xfId="20507" xr:uid="{00000000-0005-0000-0000-0000B7790000}"/>
    <cellStyle name="Normal 6 3 6 4" xfId="12097" xr:uid="{00000000-0005-0000-0000-0000B8790000}"/>
    <cellStyle name="Normal 6 3 6 4 2" xfId="42428" xr:uid="{00000000-0005-0000-0000-0000B9790000}"/>
    <cellStyle name="Normal 6 3 6 4 3" xfId="27195" xr:uid="{00000000-0005-0000-0000-0000BA790000}"/>
    <cellStyle name="Normal 6 3 6 5" xfId="7076" xr:uid="{00000000-0005-0000-0000-0000BB790000}"/>
    <cellStyle name="Normal 6 3 6 5 2" xfId="37411" xr:uid="{00000000-0005-0000-0000-0000BC790000}"/>
    <cellStyle name="Normal 6 3 6 5 3" xfId="22178" xr:uid="{00000000-0005-0000-0000-0000BD790000}"/>
    <cellStyle name="Normal 6 3 6 6" xfId="32399" xr:uid="{00000000-0005-0000-0000-0000BE790000}"/>
    <cellStyle name="Normal 6 3 6 7" xfId="17165" xr:uid="{00000000-0005-0000-0000-0000BF790000}"/>
    <cellStyle name="Normal 6 3 7" xfId="2854" xr:uid="{00000000-0005-0000-0000-0000C0790000}"/>
    <cellStyle name="Normal 6 3 7 2" xfId="12932" xr:uid="{00000000-0005-0000-0000-0000C1790000}"/>
    <cellStyle name="Normal 6 3 7 2 2" xfId="43263" xr:uid="{00000000-0005-0000-0000-0000C2790000}"/>
    <cellStyle name="Normal 6 3 7 2 3" xfId="28030" xr:uid="{00000000-0005-0000-0000-0000C3790000}"/>
    <cellStyle name="Normal 6 3 7 3" xfId="7912" xr:uid="{00000000-0005-0000-0000-0000C4790000}"/>
    <cellStyle name="Normal 6 3 7 3 2" xfId="38246" xr:uid="{00000000-0005-0000-0000-0000C5790000}"/>
    <cellStyle name="Normal 6 3 7 3 3" xfId="23013" xr:uid="{00000000-0005-0000-0000-0000C6790000}"/>
    <cellStyle name="Normal 6 3 7 4" xfId="33233" xr:uid="{00000000-0005-0000-0000-0000C7790000}"/>
    <cellStyle name="Normal 6 3 7 5" xfId="18000" xr:uid="{00000000-0005-0000-0000-0000C8790000}"/>
    <cellStyle name="Normal 6 3 8" xfId="4548" xr:uid="{00000000-0005-0000-0000-0000C9790000}"/>
    <cellStyle name="Normal 6 3 8 2" xfId="14603" xr:uid="{00000000-0005-0000-0000-0000CA790000}"/>
    <cellStyle name="Normal 6 3 8 2 2" xfId="44934" xr:uid="{00000000-0005-0000-0000-0000CB790000}"/>
    <cellStyle name="Normal 6 3 8 2 3" xfId="29701" xr:uid="{00000000-0005-0000-0000-0000CC790000}"/>
    <cellStyle name="Normal 6 3 8 3" xfId="9583" xr:uid="{00000000-0005-0000-0000-0000CD790000}"/>
    <cellStyle name="Normal 6 3 8 3 2" xfId="39917" xr:uid="{00000000-0005-0000-0000-0000CE790000}"/>
    <cellStyle name="Normal 6 3 8 3 3" xfId="24684" xr:uid="{00000000-0005-0000-0000-0000CF790000}"/>
    <cellStyle name="Normal 6 3 8 4" xfId="34904" xr:uid="{00000000-0005-0000-0000-0000D0790000}"/>
    <cellStyle name="Normal 6 3 8 5" xfId="19671" xr:uid="{00000000-0005-0000-0000-0000D1790000}"/>
    <cellStyle name="Normal 6 3 9" xfId="11259" xr:uid="{00000000-0005-0000-0000-0000D2790000}"/>
    <cellStyle name="Normal 6 3 9 2" xfId="41592" xr:uid="{00000000-0005-0000-0000-0000D3790000}"/>
    <cellStyle name="Normal 6 3 9 3" xfId="26359" xr:uid="{00000000-0005-0000-0000-0000D4790000}"/>
    <cellStyle name="Normal 6 4" xfId="888" xr:uid="{00000000-0005-0000-0000-0000D5790000}"/>
    <cellStyle name="Normal 6 4 2" xfId="31566" xr:uid="{00000000-0005-0000-0000-0000D6790000}"/>
    <cellStyle name="Normal 6 4 3" xfId="31386" xr:uid="{00000000-0005-0000-0000-0000D7790000}"/>
    <cellStyle name="Normal 6 5" xfId="889" xr:uid="{00000000-0005-0000-0000-0000D8790000}"/>
    <cellStyle name="Normal 6 6" xfId="890" xr:uid="{00000000-0005-0000-0000-0000D9790000}"/>
    <cellStyle name="Normal 6 7" xfId="881" xr:uid="{00000000-0005-0000-0000-0000DA790000}"/>
    <cellStyle name="Normal 6 8" xfId="503" xr:uid="{00000000-0005-0000-0000-0000DB790000}"/>
    <cellStyle name="Normal 6 8 10" xfId="6203" xr:uid="{00000000-0005-0000-0000-0000DC790000}"/>
    <cellStyle name="Normal 6 8 10 2" xfId="36541" xr:uid="{00000000-0005-0000-0000-0000DD790000}"/>
    <cellStyle name="Normal 6 8 10 3" xfId="21308" xr:uid="{00000000-0005-0000-0000-0000DE790000}"/>
    <cellStyle name="Normal 6 8 11" xfId="31532" xr:uid="{00000000-0005-0000-0000-0000DF790000}"/>
    <cellStyle name="Normal 6 8 12" xfId="16293" xr:uid="{00000000-0005-0000-0000-0000E0790000}"/>
    <cellStyle name="Normal 6 8 2" xfId="1167" xr:uid="{00000000-0005-0000-0000-0000E1790000}"/>
    <cellStyle name="Normal 6 8 2 10" xfId="31585" xr:uid="{00000000-0005-0000-0000-0000E2790000}"/>
    <cellStyle name="Normal 6 8 2 11" xfId="16347" xr:uid="{00000000-0005-0000-0000-0000E3790000}"/>
    <cellStyle name="Normal 6 8 2 2" xfId="1276" xr:uid="{00000000-0005-0000-0000-0000E4790000}"/>
    <cellStyle name="Normal 6 8 2 2 10" xfId="16451" xr:uid="{00000000-0005-0000-0000-0000E5790000}"/>
    <cellStyle name="Normal 6 8 2 2 2" xfId="1493" xr:uid="{00000000-0005-0000-0000-0000E6790000}"/>
    <cellStyle name="Normal 6 8 2 2 2 2" xfId="1914" xr:uid="{00000000-0005-0000-0000-0000E7790000}"/>
    <cellStyle name="Normal 6 8 2 2 2 2 2" xfId="2753" xr:uid="{00000000-0005-0000-0000-0000E8790000}"/>
    <cellStyle name="Normal 6 8 2 2 2 2 2 2" xfId="4443" xr:uid="{00000000-0005-0000-0000-0000E9790000}"/>
    <cellStyle name="Normal 6 8 2 2 2 2 2 2 2" xfId="14516" xr:uid="{00000000-0005-0000-0000-0000EA790000}"/>
    <cellStyle name="Normal 6 8 2 2 2 2 2 2 2 2" xfId="44847" xr:uid="{00000000-0005-0000-0000-0000EB790000}"/>
    <cellStyle name="Normal 6 8 2 2 2 2 2 2 2 3" xfId="29614" xr:uid="{00000000-0005-0000-0000-0000EC790000}"/>
    <cellStyle name="Normal 6 8 2 2 2 2 2 2 3" xfId="9496" xr:uid="{00000000-0005-0000-0000-0000ED790000}"/>
    <cellStyle name="Normal 6 8 2 2 2 2 2 2 3 2" xfId="39830" xr:uid="{00000000-0005-0000-0000-0000EE790000}"/>
    <cellStyle name="Normal 6 8 2 2 2 2 2 2 3 3" xfId="24597" xr:uid="{00000000-0005-0000-0000-0000EF790000}"/>
    <cellStyle name="Normal 6 8 2 2 2 2 2 2 4" xfId="34817" xr:uid="{00000000-0005-0000-0000-0000F0790000}"/>
    <cellStyle name="Normal 6 8 2 2 2 2 2 2 5" xfId="19584" xr:uid="{00000000-0005-0000-0000-0000F1790000}"/>
    <cellStyle name="Normal 6 8 2 2 2 2 2 3" xfId="6135" xr:uid="{00000000-0005-0000-0000-0000F2790000}"/>
    <cellStyle name="Normal 6 8 2 2 2 2 2 3 2" xfId="16187" xr:uid="{00000000-0005-0000-0000-0000F3790000}"/>
    <cellStyle name="Normal 6 8 2 2 2 2 2 3 2 2" xfId="46518" xr:uid="{00000000-0005-0000-0000-0000F4790000}"/>
    <cellStyle name="Normal 6 8 2 2 2 2 2 3 2 3" xfId="31285" xr:uid="{00000000-0005-0000-0000-0000F5790000}"/>
    <cellStyle name="Normal 6 8 2 2 2 2 2 3 3" xfId="11167" xr:uid="{00000000-0005-0000-0000-0000F6790000}"/>
    <cellStyle name="Normal 6 8 2 2 2 2 2 3 3 2" xfId="41501" xr:uid="{00000000-0005-0000-0000-0000F7790000}"/>
    <cellStyle name="Normal 6 8 2 2 2 2 2 3 3 3" xfId="26268" xr:uid="{00000000-0005-0000-0000-0000F8790000}"/>
    <cellStyle name="Normal 6 8 2 2 2 2 2 3 4" xfId="36488" xr:uid="{00000000-0005-0000-0000-0000F9790000}"/>
    <cellStyle name="Normal 6 8 2 2 2 2 2 3 5" xfId="21255" xr:uid="{00000000-0005-0000-0000-0000FA790000}"/>
    <cellStyle name="Normal 6 8 2 2 2 2 2 4" xfId="12845" xr:uid="{00000000-0005-0000-0000-0000FB790000}"/>
    <cellStyle name="Normal 6 8 2 2 2 2 2 4 2" xfId="43176" xr:uid="{00000000-0005-0000-0000-0000FC790000}"/>
    <cellStyle name="Normal 6 8 2 2 2 2 2 4 3" xfId="27943" xr:uid="{00000000-0005-0000-0000-0000FD790000}"/>
    <cellStyle name="Normal 6 8 2 2 2 2 2 5" xfId="7824" xr:uid="{00000000-0005-0000-0000-0000FE790000}"/>
    <cellStyle name="Normal 6 8 2 2 2 2 2 5 2" xfId="38159" xr:uid="{00000000-0005-0000-0000-0000FF790000}"/>
    <cellStyle name="Normal 6 8 2 2 2 2 2 5 3" xfId="22926" xr:uid="{00000000-0005-0000-0000-0000007A0000}"/>
    <cellStyle name="Normal 6 8 2 2 2 2 2 6" xfId="33147" xr:uid="{00000000-0005-0000-0000-0000017A0000}"/>
    <cellStyle name="Normal 6 8 2 2 2 2 2 7" xfId="17913" xr:uid="{00000000-0005-0000-0000-0000027A0000}"/>
    <cellStyle name="Normal 6 8 2 2 2 2 3" xfId="3606" xr:uid="{00000000-0005-0000-0000-0000037A0000}"/>
    <cellStyle name="Normal 6 8 2 2 2 2 3 2" xfId="13680" xr:uid="{00000000-0005-0000-0000-0000047A0000}"/>
    <cellStyle name="Normal 6 8 2 2 2 2 3 2 2" xfId="44011" xr:uid="{00000000-0005-0000-0000-0000057A0000}"/>
    <cellStyle name="Normal 6 8 2 2 2 2 3 2 3" xfId="28778" xr:uid="{00000000-0005-0000-0000-0000067A0000}"/>
    <cellStyle name="Normal 6 8 2 2 2 2 3 3" xfId="8660" xr:uid="{00000000-0005-0000-0000-0000077A0000}"/>
    <cellStyle name="Normal 6 8 2 2 2 2 3 3 2" xfId="38994" xr:uid="{00000000-0005-0000-0000-0000087A0000}"/>
    <cellStyle name="Normal 6 8 2 2 2 2 3 3 3" xfId="23761" xr:uid="{00000000-0005-0000-0000-0000097A0000}"/>
    <cellStyle name="Normal 6 8 2 2 2 2 3 4" xfId="33981" xr:uid="{00000000-0005-0000-0000-00000A7A0000}"/>
    <cellStyle name="Normal 6 8 2 2 2 2 3 5" xfId="18748" xr:uid="{00000000-0005-0000-0000-00000B7A0000}"/>
    <cellStyle name="Normal 6 8 2 2 2 2 4" xfId="5299" xr:uid="{00000000-0005-0000-0000-00000C7A0000}"/>
    <cellStyle name="Normal 6 8 2 2 2 2 4 2" xfId="15351" xr:uid="{00000000-0005-0000-0000-00000D7A0000}"/>
    <cellStyle name="Normal 6 8 2 2 2 2 4 2 2" xfId="45682" xr:uid="{00000000-0005-0000-0000-00000E7A0000}"/>
    <cellStyle name="Normal 6 8 2 2 2 2 4 2 3" xfId="30449" xr:uid="{00000000-0005-0000-0000-00000F7A0000}"/>
    <cellStyle name="Normal 6 8 2 2 2 2 4 3" xfId="10331" xr:uid="{00000000-0005-0000-0000-0000107A0000}"/>
    <cellStyle name="Normal 6 8 2 2 2 2 4 3 2" xfId="40665" xr:uid="{00000000-0005-0000-0000-0000117A0000}"/>
    <cellStyle name="Normal 6 8 2 2 2 2 4 3 3" xfId="25432" xr:uid="{00000000-0005-0000-0000-0000127A0000}"/>
    <cellStyle name="Normal 6 8 2 2 2 2 4 4" xfId="35652" xr:uid="{00000000-0005-0000-0000-0000137A0000}"/>
    <cellStyle name="Normal 6 8 2 2 2 2 4 5" xfId="20419" xr:uid="{00000000-0005-0000-0000-0000147A0000}"/>
    <cellStyle name="Normal 6 8 2 2 2 2 5" xfId="12009" xr:uid="{00000000-0005-0000-0000-0000157A0000}"/>
    <cellStyle name="Normal 6 8 2 2 2 2 5 2" xfId="42340" xr:uid="{00000000-0005-0000-0000-0000167A0000}"/>
    <cellStyle name="Normal 6 8 2 2 2 2 5 3" xfId="27107" xr:uid="{00000000-0005-0000-0000-0000177A0000}"/>
    <cellStyle name="Normal 6 8 2 2 2 2 6" xfId="6988" xr:uid="{00000000-0005-0000-0000-0000187A0000}"/>
    <cellStyle name="Normal 6 8 2 2 2 2 6 2" xfId="37323" xr:uid="{00000000-0005-0000-0000-0000197A0000}"/>
    <cellStyle name="Normal 6 8 2 2 2 2 6 3" xfId="22090" xr:uid="{00000000-0005-0000-0000-00001A7A0000}"/>
    <cellStyle name="Normal 6 8 2 2 2 2 7" xfId="32311" xr:uid="{00000000-0005-0000-0000-00001B7A0000}"/>
    <cellStyle name="Normal 6 8 2 2 2 2 8" xfId="17077" xr:uid="{00000000-0005-0000-0000-00001C7A0000}"/>
    <cellStyle name="Normal 6 8 2 2 2 3" xfId="2335" xr:uid="{00000000-0005-0000-0000-00001D7A0000}"/>
    <cellStyle name="Normal 6 8 2 2 2 3 2" xfId="4025" xr:uid="{00000000-0005-0000-0000-00001E7A0000}"/>
    <cellStyle name="Normal 6 8 2 2 2 3 2 2" xfId="14098" xr:uid="{00000000-0005-0000-0000-00001F7A0000}"/>
    <cellStyle name="Normal 6 8 2 2 2 3 2 2 2" xfId="44429" xr:uid="{00000000-0005-0000-0000-0000207A0000}"/>
    <cellStyle name="Normal 6 8 2 2 2 3 2 2 3" xfId="29196" xr:uid="{00000000-0005-0000-0000-0000217A0000}"/>
    <cellStyle name="Normal 6 8 2 2 2 3 2 3" xfId="9078" xr:uid="{00000000-0005-0000-0000-0000227A0000}"/>
    <cellStyle name="Normal 6 8 2 2 2 3 2 3 2" xfId="39412" xr:uid="{00000000-0005-0000-0000-0000237A0000}"/>
    <cellStyle name="Normal 6 8 2 2 2 3 2 3 3" xfId="24179" xr:uid="{00000000-0005-0000-0000-0000247A0000}"/>
    <cellStyle name="Normal 6 8 2 2 2 3 2 4" xfId="34399" xr:uid="{00000000-0005-0000-0000-0000257A0000}"/>
    <cellStyle name="Normal 6 8 2 2 2 3 2 5" xfId="19166" xr:uid="{00000000-0005-0000-0000-0000267A0000}"/>
    <cellStyle name="Normal 6 8 2 2 2 3 3" xfId="5717" xr:uid="{00000000-0005-0000-0000-0000277A0000}"/>
    <cellStyle name="Normal 6 8 2 2 2 3 3 2" xfId="15769" xr:uid="{00000000-0005-0000-0000-0000287A0000}"/>
    <cellStyle name="Normal 6 8 2 2 2 3 3 2 2" xfId="46100" xr:uid="{00000000-0005-0000-0000-0000297A0000}"/>
    <cellStyle name="Normal 6 8 2 2 2 3 3 2 3" xfId="30867" xr:uid="{00000000-0005-0000-0000-00002A7A0000}"/>
    <cellStyle name="Normal 6 8 2 2 2 3 3 3" xfId="10749" xr:uid="{00000000-0005-0000-0000-00002B7A0000}"/>
    <cellStyle name="Normal 6 8 2 2 2 3 3 3 2" xfId="41083" xr:uid="{00000000-0005-0000-0000-00002C7A0000}"/>
    <cellStyle name="Normal 6 8 2 2 2 3 3 3 3" xfId="25850" xr:uid="{00000000-0005-0000-0000-00002D7A0000}"/>
    <cellStyle name="Normal 6 8 2 2 2 3 3 4" xfId="36070" xr:uid="{00000000-0005-0000-0000-00002E7A0000}"/>
    <cellStyle name="Normal 6 8 2 2 2 3 3 5" xfId="20837" xr:uid="{00000000-0005-0000-0000-00002F7A0000}"/>
    <cellStyle name="Normal 6 8 2 2 2 3 4" xfId="12427" xr:uid="{00000000-0005-0000-0000-0000307A0000}"/>
    <cellStyle name="Normal 6 8 2 2 2 3 4 2" xfId="42758" xr:uid="{00000000-0005-0000-0000-0000317A0000}"/>
    <cellStyle name="Normal 6 8 2 2 2 3 4 3" xfId="27525" xr:uid="{00000000-0005-0000-0000-0000327A0000}"/>
    <cellStyle name="Normal 6 8 2 2 2 3 5" xfId="7406" xr:uid="{00000000-0005-0000-0000-0000337A0000}"/>
    <cellStyle name="Normal 6 8 2 2 2 3 5 2" xfId="37741" xr:uid="{00000000-0005-0000-0000-0000347A0000}"/>
    <cellStyle name="Normal 6 8 2 2 2 3 5 3" xfId="22508" xr:uid="{00000000-0005-0000-0000-0000357A0000}"/>
    <cellStyle name="Normal 6 8 2 2 2 3 6" xfId="32729" xr:uid="{00000000-0005-0000-0000-0000367A0000}"/>
    <cellStyle name="Normal 6 8 2 2 2 3 7" xfId="17495" xr:uid="{00000000-0005-0000-0000-0000377A0000}"/>
    <cellStyle name="Normal 6 8 2 2 2 4" xfId="3188" xr:uid="{00000000-0005-0000-0000-0000387A0000}"/>
    <cellStyle name="Normal 6 8 2 2 2 4 2" xfId="13262" xr:uid="{00000000-0005-0000-0000-0000397A0000}"/>
    <cellStyle name="Normal 6 8 2 2 2 4 2 2" xfId="43593" xr:uid="{00000000-0005-0000-0000-00003A7A0000}"/>
    <cellStyle name="Normal 6 8 2 2 2 4 2 3" xfId="28360" xr:uid="{00000000-0005-0000-0000-00003B7A0000}"/>
    <cellStyle name="Normal 6 8 2 2 2 4 3" xfId="8242" xr:uid="{00000000-0005-0000-0000-00003C7A0000}"/>
    <cellStyle name="Normal 6 8 2 2 2 4 3 2" xfId="38576" xr:uid="{00000000-0005-0000-0000-00003D7A0000}"/>
    <cellStyle name="Normal 6 8 2 2 2 4 3 3" xfId="23343" xr:uid="{00000000-0005-0000-0000-00003E7A0000}"/>
    <cellStyle name="Normal 6 8 2 2 2 4 4" xfId="33563" xr:uid="{00000000-0005-0000-0000-00003F7A0000}"/>
    <cellStyle name="Normal 6 8 2 2 2 4 5" xfId="18330" xr:uid="{00000000-0005-0000-0000-0000407A0000}"/>
    <cellStyle name="Normal 6 8 2 2 2 5" xfId="4881" xr:uid="{00000000-0005-0000-0000-0000417A0000}"/>
    <cellStyle name="Normal 6 8 2 2 2 5 2" xfId="14933" xr:uid="{00000000-0005-0000-0000-0000427A0000}"/>
    <cellStyle name="Normal 6 8 2 2 2 5 2 2" xfId="45264" xr:uid="{00000000-0005-0000-0000-0000437A0000}"/>
    <cellStyle name="Normal 6 8 2 2 2 5 2 3" xfId="30031" xr:uid="{00000000-0005-0000-0000-0000447A0000}"/>
    <cellStyle name="Normal 6 8 2 2 2 5 3" xfId="9913" xr:uid="{00000000-0005-0000-0000-0000457A0000}"/>
    <cellStyle name="Normal 6 8 2 2 2 5 3 2" xfId="40247" xr:uid="{00000000-0005-0000-0000-0000467A0000}"/>
    <cellStyle name="Normal 6 8 2 2 2 5 3 3" xfId="25014" xr:uid="{00000000-0005-0000-0000-0000477A0000}"/>
    <cellStyle name="Normal 6 8 2 2 2 5 4" xfId="35234" xr:uid="{00000000-0005-0000-0000-0000487A0000}"/>
    <cellStyle name="Normal 6 8 2 2 2 5 5" xfId="20001" xr:uid="{00000000-0005-0000-0000-0000497A0000}"/>
    <cellStyle name="Normal 6 8 2 2 2 6" xfId="11591" xr:uid="{00000000-0005-0000-0000-00004A7A0000}"/>
    <cellStyle name="Normal 6 8 2 2 2 6 2" xfId="41922" xr:uid="{00000000-0005-0000-0000-00004B7A0000}"/>
    <cellStyle name="Normal 6 8 2 2 2 6 3" xfId="26689" xr:uid="{00000000-0005-0000-0000-00004C7A0000}"/>
    <cellStyle name="Normal 6 8 2 2 2 7" xfId="6570" xr:uid="{00000000-0005-0000-0000-00004D7A0000}"/>
    <cellStyle name="Normal 6 8 2 2 2 7 2" xfId="36905" xr:uid="{00000000-0005-0000-0000-00004E7A0000}"/>
    <cellStyle name="Normal 6 8 2 2 2 7 3" xfId="21672" xr:uid="{00000000-0005-0000-0000-00004F7A0000}"/>
    <cellStyle name="Normal 6 8 2 2 2 8" xfId="31893" xr:uid="{00000000-0005-0000-0000-0000507A0000}"/>
    <cellStyle name="Normal 6 8 2 2 2 9" xfId="16659" xr:uid="{00000000-0005-0000-0000-0000517A0000}"/>
    <cellStyle name="Normal 6 8 2 2 3" xfId="1706" xr:uid="{00000000-0005-0000-0000-0000527A0000}"/>
    <cellStyle name="Normal 6 8 2 2 3 2" xfId="2545" xr:uid="{00000000-0005-0000-0000-0000537A0000}"/>
    <cellStyle name="Normal 6 8 2 2 3 2 2" xfId="4235" xr:uid="{00000000-0005-0000-0000-0000547A0000}"/>
    <cellStyle name="Normal 6 8 2 2 3 2 2 2" xfId="14308" xr:uid="{00000000-0005-0000-0000-0000557A0000}"/>
    <cellStyle name="Normal 6 8 2 2 3 2 2 2 2" xfId="44639" xr:uid="{00000000-0005-0000-0000-0000567A0000}"/>
    <cellStyle name="Normal 6 8 2 2 3 2 2 2 3" xfId="29406" xr:uid="{00000000-0005-0000-0000-0000577A0000}"/>
    <cellStyle name="Normal 6 8 2 2 3 2 2 3" xfId="9288" xr:uid="{00000000-0005-0000-0000-0000587A0000}"/>
    <cellStyle name="Normal 6 8 2 2 3 2 2 3 2" xfId="39622" xr:uid="{00000000-0005-0000-0000-0000597A0000}"/>
    <cellStyle name="Normal 6 8 2 2 3 2 2 3 3" xfId="24389" xr:uid="{00000000-0005-0000-0000-00005A7A0000}"/>
    <cellStyle name="Normal 6 8 2 2 3 2 2 4" xfId="34609" xr:uid="{00000000-0005-0000-0000-00005B7A0000}"/>
    <cellStyle name="Normal 6 8 2 2 3 2 2 5" xfId="19376" xr:uid="{00000000-0005-0000-0000-00005C7A0000}"/>
    <cellStyle name="Normal 6 8 2 2 3 2 3" xfId="5927" xr:uid="{00000000-0005-0000-0000-00005D7A0000}"/>
    <cellStyle name="Normal 6 8 2 2 3 2 3 2" xfId="15979" xr:uid="{00000000-0005-0000-0000-00005E7A0000}"/>
    <cellStyle name="Normal 6 8 2 2 3 2 3 2 2" xfId="46310" xr:uid="{00000000-0005-0000-0000-00005F7A0000}"/>
    <cellStyle name="Normal 6 8 2 2 3 2 3 2 3" xfId="31077" xr:uid="{00000000-0005-0000-0000-0000607A0000}"/>
    <cellStyle name="Normal 6 8 2 2 3 2 3 3" xfId="10959" xr:uid="{00000000-0005-0000-0000-0000617A0000}"/>
    <cellStyle name="Normal 6 8 2 2 3 2 3 3 2" xfId="41293" xr:uid="{00000000-0005-0000-0000-0000627A0000}"/>
    <cellStyle name="Normal 6 8 2 2 3 2 3 3 3" xfId="26060" xr:uid="{00000000-0005-0000-0000-0000637A0000}"/>
    <cellStyle name="Normal 6 8 2 2 3 2 3 4" xfId="36280" xr:uid="{00000000-0005-0000-0000-0000647A0000}"/>
    <cellStyle name="Normal 6 8 2 2 3 2 3 5" xfId="21047" xr:uid="{00000000-0005-0000-0000-0000657A0000}"/>
    <cellStyle name="Normal 6 8 2 2 3 2 4" xfId="12637" xr:uid="{00000000-0005-0000-0000-0000667A0000}"/>
    <cellStyle name="Normal 6 8 2 2 3 2 4 2" xfId="42968" xr:uid="{00000000-0005-0000-0000-0000677A0000}"/>
    <cellStyle name="Normal 6 8 2 2 3 2 4 3" xfId="27735" xr:uid="{00000000-0005-0000-0000-0000687A0000}"/>
    <cellStyle name="Normal 6 8 2 2 3 2 5" xfId="7616" xr:uid="{00000000-0005-0000-0000-0000697A0000}"/>
    <cellStyle name="Normal 6 8 2 2 3 2 5 2" xfId="37951" xr:uid="{00000000-0005-0000-0000-00006A7A0000}"/>
    <cellStyle name="Normal 6 8 2 2 3 2 5 3" xfId="22718" xr:uid="{00000000-0005-0000-0000-00006B7A0000}"/>
    <cellStyle name="Normal 6 8 2 2 3 2 6" xfId="32939" xr:uid="{00000000-0005-0000-0000-00006C7A0000}"/>
    <cellStyle name="Normal 6 8 2 2 3 2 7" xfId="17705" xr:uid="{00000000-0005-0000-0000-00006D7A0000}"/>
    <cellStyle name="Normal 6 8 2 2 3 3" xfId="3398" xr:uid="{00000000-0005-0000-0000-00006E7A0000}"/>
    <cellStyle name="Normal 6 8 2 2 3 3 2" xfId="13472" xr:uid="{00000000-0005-0000-0000-00006F7A0000}"/>
    <cellStyle name="Normal 6 8 2 2 3 3 2 2" xfId="43803" xr:uid="{00000000-0005-0000-0000-0000707A0000}"/>
    <cellStyle name="Normal 6 8 2 2 3 3 2 3" xfId="28570" xr:uid="{00000000-0005-0000-0000-0000717A0000}"/>
    <cellStyle name="Normal 6 8 2 2 3 3 3" xfId="8452" xr:uid="{00000000-0005-0000-0000-0000727A0000}"/>
    <cellStyle name="Normal 6 8 2 2 3 3 3 2" xfId="38786" xr:uid="{00000000-0005-0000-0000-0000737A0000}"/>
    <cellStyle name="Normal 6 8 2 2 3 3 3 3" xfId="23553" xr:uid="{00000000-0005-0000-0000-0000747A0000}"/>
    <cellStyle name="Normal 6 8 2 2 3 3 4" xfId="33773" xr:uid="{00000000-0005-0000-0000-0000757A0000}"/>
    <cellStyle name="Normal 6 8 2 2 3 3 5" xfId="18540" xr:uid="{00000000-0005-0000-0000-0000767A0000}"/>
    <cellStyle name="Normal 6 8 2 2 3 4" xfId="5091" xr:uid="{00000000-0005-0000-0000-0000777A0000}"/>
    <cellStyle name="Normal 6 8 2 2 3 4 2" xfId="15143" xr:uid="{00000000-0005-0000-0000-0000787A0000}"/>
    <cellStyle name="Normal 6 8 2 2 3 4 2 2" xfId="45474" xr:uid="{00000000-0005-0000-0000-0000797A0000}"/>
    <cellStyle name="Normal 6 8 2 2 3 4 2 3" xfId="30241" xr:uid="{00000000-0005-0000-0000-00007A7A0000}"/>
    <cellStyle name="Normal 6 8 2 2 3 4 3" xfId="10123" xr:uid="{00000000-0005-0000-0000-00007B7A0000}"/>
    <cellStyle name="Normal 6 8 2 2 3 4 3 2" xfId="40457" xr:uid="{00000000-0005-0000-0000-00007C7A0000}"/>
    <cellStyle name="Normal 6 8 2 2 3 4 3 3" xfId="25224" xr:uid="{00000000-0005-0000-0000-00007D7A0000}"/>
    <cellStyle name="Normal 6 8 2 2 3 4 4" xfId="35444" xr:uid="{00000000-0005-0000-0000-00007E7A0000}"/>
    <cellStyle name="Normal 6 8 2 2 3 4 5" xfId="20211" xr:uid="{00000000-0005-0000-0000-00007F7A0000}"/>
    <cellStyle name="Normal 6 8 2 2 3 5" xfId="11801" xr:uid="{00000000-0005-0000-0000-0000807A0000}"/>
    <cellStyle name="Normal 6 8 2 2 3 5 2" xfId="42132" xr:uid="{00000000-0005-0000-0000-0000817A0000}"/>
    <cellStyle name="Normal 6 8 2 2 3 5 3" xfId="26899" xr:uid="{00000000-0005-0000-0000-0000827A0000}"/>
    <cellStyle name="Normal 6 8 2 2 3 6" xfId="6780" xr:uid="{00000000-0005-0000-0000-0000837A0000}"/>
    <cellStyle name="Normal 6 8 2 2 3 6 2" xfId="37115" xr:uid="{00000000-0005-0000-0000-0000847A0000}"/>
    <cellStyle name="Normal 6 8 2 2 3 6 3" xfId="21882" xr:uid="{00000000-0005-0000-0000-0000857A0000}"/>
    <cellStyle name="Normal 6 8 2 2 3 7" xfId="32103" xr:uid="{00000000-0005-0000-0000-0000867A0000}"/>
    <cellStyle name="Normal 6 8 2 2 3 8" xfId="16869" xr:uid="{00000000-0005-0000-0000-0000877A0000}"/>
    <cellStyle name="Normal 6 8 2 2 4" xfId="2127" xr:uid="{00000000-0005-0000-0000-0000887A0000}"/>
    <cellStyle name="Normal 6 8 2 2 4 2" xfId="3817" xr:uid="{00000000-0005-0000-0000-0000897A0000}"/>
    <cellStyle name="Normal 6 8 2 2 4 2 2" xfId="13890" xr:uid="{00000000-0005-0000-0000-00008A7A0000}"/>
    <cellStyle name="Normal 6 8 2 2 4 2 2 2" xfId="44221" xr:uid="{00000000-0005-0000-0000-00008B7A0000}"/>
    <cellStyle name="Normal 6 8 2 2 4 2 2 3" xfId="28988" xr:uid="{00000000-0005-0000-0000-00008C7A0000}"/>
    <cellStyle name="Normal 6 8 2 2 4 2 3" xfId="8870" xr:uid="{00000000-0005-0000-0000-00008D7A0000}"/>
    <cellStyle name="Normal 6 8 2 2 4 2 3 2" xfId="39204" xr:uid="{00000000-0005-0000-0000-00008E7A0000}"/>
    <cellStyle name="Normal 6 8 2 2 4 2 3 3" xfId="23971" xr:uid="{00000000-0005-0000-0000-00008F7A0000}"/>
    <cellStyle name="Normal 6 8 2 2 4 2 4" xfId="34191" xr:uid="{00000000-0005-0000-0000-0000907A0000}"/>
    <cellStyle name="Normal 6 8 2 2 4 2 5" xfId="18958" xr:uid="{00000000-0005-0000-0000-0000917A0000}"/>
    <cellStyle name="Normal 6 8 2 2 4 3" xfId="5509" xr:uid="{00000000-0005-0000-0000-0000927A0000}"/>
    <cellStyle name="Normal 6 8 2 2 4 3 2" xfId="15561" xr:uid="{00000000-0005-0000-0000-0000937A0000}"/>
    <cellStyle name="Normal 6 8 2 2 4 3 2 2" xfId="45892" xr:uid="{00000000-0005-0000-0000-0000947A0000}"/>
    <cellStyle name="Normal 6 8 2 2 4 3 2 3" xfId="30659" xr:uid="{00000000-0005-0000-0000-0000957A0000}"/>
    <cellStyle name="Normal 6 8 2 2 4 3 3" xfId="10541" xr:uid="{00000000-0005-0000-0000-0000967A0000}"/>
    <cellStyle name="Normal 6 8 2 2 4 3 3 2" xfId="40875" xr:uid="{00000000-0005-0000-0000-0000977A0000}"/>
    <cellStyle name="Normal 6 8 2 2 4 3 3 3" xfId="25642" xr:uid="{00000000-0005-0000-0000-0000987A0000}"/>
    <cellStyle name="Normal 6 8 2 2 4 3 4" xfId="35862" xr:uid="{00000000-0005-0000-0000-0000997A0000}"/>
    <cellStyle name="Normal 6 8 2 2 4 3 5" xfId="20629" xr:uid="{00000000-0005-0000-0000-00009A7A0000}"/>
    <cellStyle name="Normal 6 8 2 2 4 4" xfId="12219" xr:uid="{00000000-0005-0000-0000-00009B7A0000}"/>
    <cellStyle name="Normal 6 8 2 2 4 4 2" xfId="42550" xr:uid="{00000000-0005-0000-0000-00009C7A0000}"/>
    <cellStyle name="Normal 6 8 2 2 4 4 3" xfId="27317" xr:uid="{00000000-0005-0000-0000-00009D7A0000}"/>
    <cellStyle name="Normal 6 8 2 2 4 5" xfId="7198" xr:uid="{00000000-0005-0000-0000-00009E7A0000}"/>
    <cellStyle name="Normal 6 8 2 2 4 5 2" xfId="37533" xr:uid="{00000000-0005-0000-0000-00009F7A0000}"/>
    <cellStyle name="Normal 6 8 2 2 4 5 3" xfId="22300" xr:uid="{00000000-0005-0000-0000-0000A07A0000}"/>
    <cellStyle name="Normal 6 8 2 2 4 6" xfId="32521" xr:uid="{00000000-0005-0000-0000-0000A17A0000}"/>
    <cellStyle name="Normal 6 8 2 2 4 7" xfId="17287" xr:uid="{00000000-0005-0000-0000-0000A27A0000}"/>
    <cellStyle name="Normal 6 8 2 2 5" xfId="2980" xr:uid="{00000000-0005-0000-0000-0000A37A0000}"/>
    <cellStyle name="Normal 6 8 2 2 5 2" xfId="13054" xr:uid="{00000000-0005-0000-0000-0000A47A0000}"/>
    <cellStyle name="Normal 6 8 2 2 5 2 2" xfId="43385" xr:uid="{00000000-0005-0000-0000-0000A57A0000}"/>
    <cellStyle name="Normal 6 8 2 2 5 2 3" xfId="28152" xr:uid="{00000000-0005-0000-0000-0000A67A0000}"/>
    <cellStyle name="Normal 6 8 2 2 5 3" xfId="8034" xr:uid="{00000000-0005-0000-0000-0000A77A0000}"/>
    <cellStyle name="Normal 6 8 2 2 5 3 2" xfId="38368" xr:uid="{00000000-0005-0000-0000-0000A87A0000}"/>
    <cellStyle name="Normal 6 8 2 2 5 3 3" xfId="23135" xr:uid="{00000000-0005-0000-0000-0000A97A0000}"/>
    <cellStyle name="Normal 6 8 2 2 5 4" xfId="33355" xr:uid="{00000000-0005-0000-0000-0000AA7A0000}"/>
    <cellStyle name="Normal 6 8 2 2 5 5" xfId="18122" xr:uid="{00000000-0005-0000-0000-0000AB7A0000}"/>
    <cellStyle name="Normal 6 8 2 2 6" xfId="4673" xr:uid="{00000000-0005-0000-0000-0000AC7A0000}"/>
    <cellStyle name="Normal 6 8 2 2 6 2" xfId="14725" xr:uid="{00000000-0005-0000-0000-0000AD7A0000}"/>
    <cellStyle name="Normal 6 8 2 2 6 2 2" xfId="45056" xr:uid="{00000000-0005-0000-0000-0000AE7A0000}"/>
    <cellStyle name="Normal 6 8 2 2 6 2 3" xfId="29823" xr:uid="{00000000-0005-0000-0000-0000AF7A0000}"/>
    <cellStyle name="Normal 6 8 2 2 6 3" xfId="9705" xr:uid="{00000000-0005-0000-0000-0000B07A0000}"/>
    <cellStyle name="Normal 6 8 2 2 6 3 2" xfId="40039" xr:uid="{00000000-0005-0000-0000-0000B17A0000}"/>
    <cellStyle name="Normal 6 8 2 2 6 3 3" xfId="24806" xr:uid="{00000000-0005-0000-0000-0000B27A0000}"/>
    <cellStyle name="Normal 6 8 2 2 6 4" xfId="35026" xr:uid="{00000000-0005-0000-0000-0000B37A0000}"/>
    <cellStyle name="Normal 6 8 2 2 6 5" xfId="19793" xr:uid="{00000000-0005-0000-0000-0000B47A0000}"/>
    <cellStyle name="Normal 6 8 2 2 7" xfId="11383" xr:uid="{00000000-0005-0000-0000-0000B57A0000}"/>
    <cellStyle name="Normal 6 8 2 2 7 2" xfId="41714" xr:uid="{00000000-0005-0000-0000-0000B67A0000}"/>
    <cellStyle name="Normal 6 8 2 2 7 3" xfId="26481" xr:uid="{00000000-0005-0000-0000-0000B77A0000}"/>
    <cellStyle name="Normal 6 8 2 2 8" xfId="6362" xr:uid="{00000000-0005-0000-0000-0000B87A0000}"/>
    <cellStyle name="Normal 6 8 2 2 8 2" xfId="36697" xr:uid="{00000000-0005-0000-0000-0000B97A0000}"/>
    <cellStyle name="Normal 6 8 2 2 8 3" xfId="21464" xr:uid="{00000000-0005-0000-0000-0000BA7A0000}"/>
    <cellStyle name="Normal 6 8 2 2 9" xfId="31686" xr:uid="{00000000-0005-0000-0000-0000BB7A0000}"/>
    <cellStyle name="Normal 6 8 2 3" xfId="1389" xr:uid="{00000000-0005-0000-0000-0000BC7A0000}"/>
    <cellStyle name="Normal 6 8 2 3 2" xfId="1810" xr:uid="{00000000-0005-0000-0000-0000BD7A0000}"/>
    <cellStyle name="Normal 6 8 2 3 2 2" xfId="2649" xr:uid="{00000000-0005-0000-0000-0000BE7A0000}"/>
    <cellStyle name="Normal 6 8 2 3 2 2 2" xfId="4339" xr:uid="{00000000-0005-0000-0000-0000BF7A0000}"/>
    <cellStyle name="Normal 6 8 2 3 2 2 2 2" xfId="14412" xr:uid="{00000000-0005-0000-0000-0000C07A0000}"/>
    <cellStyle name="Normal 6 8 2 3 2 2 2 2 2" xfId="44743" xr:uid="{00000000-0005-0000-0000-0000C17A0000}"/>
    <cellStyle name="Normal 6 8 2 3 2 2 2 2 3" xfId="29510" xr:uid="{00000000-0005-0000-0000-0000C27A0000}"/>
    <cellStyle name="Normal 6 8 2 3 2 2 2 3" xfId="9392" xr:uid="{00000000-0005-0000-0000-0000C37A0000}"/>
    <cellStyle name="Normal 6 8 2 3 2 2 2 3 2" xfId="39726" xr:uid="{00000000-0005-0000-0000-0000C47A0000}"/>
    <cellStyle name="Normal 6 8 2 3 2 2 2 3 3" xfId="24493" xr:uid="{00000000-0005-0000-0000-0000C57A0000}"/>
    <cellStyle name="Normal 6 8 2 3 2 2 2 4" xfId="34713" xr:uid="{00000000-0005-0000-0000-0000C67A0000}"/>
    <cellStyle name="Normal 6 8 2 3 2 2 2 5" xfId="19480" xr:uid="{00000000-0005-0000-0000-0000C77A0000}"/>
    <cellStyle name="Normal 6 8 2 3 2 2 3" xfId="6031" xr:uid="{00000000-0005-0000-0000-0000C87A0000}"/>
    <cellStyle name="Normal 6 8 2 3 2 2 3 2" xfId="16083" xr:uid="{00000000-0005-0000-0000-0000C97A0000}"/>
    <cellStyle name="Normal 6 8 2 3 2 2 3 2 2" xfId="46414" xr:uid="{00000000-0005-0000-0000-0000CA7A0000}"/>
    <cellStyle name="Normal 6 8 2 3 2 2 3 2 3" xfId="31181" xr:uid="{00000000-0005-0000-0000-0000CB7A0000}"/>
    <cellStyle name="Normal 6 8 2 3 2 2 3 3" xfId="11063" xr:uid="{00000000-0005-0000-0000-0000CC7A0000}"/>
    <cellStyle name="Normal 6 8 2 3 2 2 3 3 2" xfId="41397" xr:uid="{00000000-0005-0000-0000-0000CD7A0000}"/>
    <cellStyle name="Normal 6 8 2 3 2 2 3 3 3" xfId="26164" xr:uid="{00000000-0005-0000-0000-0000CE7A0000}"/>
    <cellStyle name="Normal 6 8 2 3 2 2 3 4" xfId="36384" xr:uid="{00000000-0005-0000-0000-0000CF7A0000}"/>
    <cellStyle name="Normal 6 8 2 3 2 2 3 5" xfId="21151" xr:uid="{00000000-0005-0000-0000-0000D07A0000}"/>
    <cellStyle name="Normal 6 8 2 3 2 2 4" xfId="12741" xr:uid="{00000000-0005-0000-0000-0000D17A0000}"/>
    <cellStyle name="Normal 6 8 2 3 2 2 4 2" xfId="43072" xr:uid="{00000000-0005-0000-0000-0000D27A0000}"/>
    <cellStyle name="Normal 6 8 2 3 2 2 4 3" xfId="27839" xr:uid="{00000000-0005-0000-0000-0000D37A0000}"/>
    <cellStyle name="Normal 6 8 2 3 2 2 5" xfId="7720" xr:uid="{00000000-0005-0000-0000-0000D47A0000}"/>
    <cellStyle name="Normal 6 8 2 3 2 2 5 2" xfId="38055" xr:uid="{00000000-0005-0000-0000-0000D57A0000}"/>
    <cellStyle name="Normal 6 8 2 3 2 2 5 3" xfId="22822" xr:uid="{00000000-0005-0000-0000-0000D67A0000}"/>
    <cellStyle name="Normal 6 8 2 3 2 2 6" xfId="33043" xr:uid="{00000000-0005-0000-0000-0000D77A0000}"/>
    <cellStyle name="Normal 6 8 2 3 2 2 7" xfId="17809" xr:uid="{00000000-0005-0000-0000-0000D87A0000}"/>
    <cellStyle name="Normal 6 8 2 3 2 3" xfId="3502" xr:uid="{00000000-0005-0000-0000-0000D97A0000}"/>
    <cellStyle name="Normal 6 8 2 3 2 3 2" xfId="13576" xr:uid="{00000000-0005-0000-0000-0000DA7A0000}"/>
    <cellStyle name="Normal 6 8 2 3 2 3 2 2" xfId="43907" xr:uid="{00000000-0005-0000-0000-0000DB7A0000}"/>
    <cellStyle name="Normal 6 8 2 3 2 3 2 3" xfId="28674" xr:uid="{00000000-0005-0000-0000-0000DC7A0000}"/>
    <cellStyle name="Normal 6 8 2 3 2 3 3" xfId="8556" xr:uid="{00000000-0005-0000-0000-0000DD7A0000}"/>
    <cellStyle name="Normal 6 8 2 3 2 3 3 2" xfId="38890" xr:uid="{00000000-0005-0000-0000-0000DE7A0000}"/>
    <cellStyle name="Normal 6 8 2 3 2 3 3 3" xfId="23657" xr:uid="{00000000-0005-0000-0000-0000DF7A0000}"/>
    <cellStyle name="Normal 6 8 2 3 2 3 4" xfId="33877" xr:uid="{00000000-0005-0000-0000-0000E07A0000}"/>
    <cellStyle name="Normal 6 8 2 3 2 3 5" xfId="18644" xr:uid="{00000000-0005-0000-0000-0000E17A0000}"/>
    <cellStyle name="Normal 6 8 2 3 2 4" xfId="5195" xr:uid="{00000000-0005-0000-0000-0000E27A0000}"/>
    <cellStyle name="Normal 6 8 2 3 2 4 2" xfId="15247" xr:uid="{00000000-0005-0000-0000-0000E37A0000}"/>
    <cellStyle name="Normal 6 8 2 3 2 4 2 2" xfId="45578" xr:uid="{00000000-0005-0000-0000-0000E47A0000}"/>
    <cellStyle name="Normal 6 8 2 3 2 4 2 3" xfId="30345" xr:uid="{00000000-0005-0000-0000-0000E57A0000}"/>
    <cellStyle name="Normal 6 8 2 3 2 4 3" xfId="10227" xr:uid="{00000000-0005-0000-0000-0000E67A0000}"/>
    <cellStyle name="Normal 6 8 2 3 2 4 3 2" xfId="40561" xr:uid="{00000000-0005-0000-0000-0000E77A0000}"/>
    <cellStyle name="Normal 6 8 2 3 2 4 3 3" xfId="25328" xr:uid="{00000000-0005-0000-0000-0000E87A0000}"/>
    <cellStyle name="Normal 6 8 2 3 2 4 4" xfId="35548" xr:uid="{00000000-0005-0000-0000-0000E97A0000}"/>
    <cellStyle name="Normal 6 8 2 3 2 4 5" xfId="20315" xr:uid="{00000000-0005-0000-0000-0000EA7A0000}"/>
    <cellStyle name="Normal 6 8 2 3 2 5" xfId="11905" xr:uid="{00000000-0005-0000-0000-0000EB7A0000}"/>
    <cellStyle name="Normal 6 8 2 3 2 5 2" xfId="42236" xr:uid="{00000000-0005-0000-0000-0000EC7A0000}"/>
    <cellStyle name="Normal 6 8 2 3 2 5 3" xfId="27003" xr:uid="{00000000-0005-0000-0000-0000ED7A0000}"/>
    <cellStyle name="Normal 6 8 2 3 2 6" xfId="6884" xr:uid="{00000000-0005-0000-0000-0000EE7A0000}"/>
    <cellStyle name="Normal 6 8 2 3 2 6 2" xfId="37219" xr:uid="{00000000-0005-0000-0000-0000EF7A0000}"/>
    <cellStyle name="Normal 6 8 2 3 2 6 3" xfId="21986" xr:uid="{00000000-0005-0000-0000-0000F07A0000}"/>
    <cellStyle name="Normal 6 8 2 3 2 7" xfId="32207" xr:uid="{00000000-0005-0000-0000-0000F17A0000}"/>
    <cellStyle name="Normal 6 8 2 3 2 8" xfId="16973" xr:uid="{00000000-0005-0000-0000-0000F27A0000}"/>
    <cellStyle name="Normal 6 8 2 3 3" xfId="2231" xr:uid="{00000000-0005-0000-0000-0000F37A0000}"/>
    <cellStyle name="Normal 6 8 2 3 3 2" xfId="3921" xr:uid="{00000000-0005-0000-0000-0000F47A0000}"/>
    <cellStyle name="Normal 6 8 2 3 3 2 2" xfId="13994" xr:uid="{00000000-0005-0000-0000-0000F57A0000}"/>
    <cellStyle name="Normal 6 8 2 3 3 2 2 2" xfId="44325" xr:uid="{00000000-0005-0000-0000-0000F67A0000}"/>
    <cellStyle name="Normal 6 8 2 3 3 2 2 3" xfId="29092" xr:uid="{00000000-0005-0000-0000-0000F77A0000}"/>
    <cellStyle name="Normal 6 8 2 3 3 2 3" xfId="8974" xr:uid="{00000000-0005-0000-0000-0000F87A0000}"/>
    <cellStyle name="Normal 6 8 2 3 3 2 3 2" xfId="39308" xr:uid="{00000000-0005-0000-0000-0000F97A0000}"/>
    <cellStyle name="Normal 6 8 2 3 3 2 3 3" xfId="24075" xr:uid="{00000000-0005-0000-0000-0000FA7A0000}"/>
    <cellStyle name="Normal 6 8 2 3 3 2 4" xfId="34295" xr:uid="{00000000-0005-0000-0000-0000FB7A0000}"/>
    <cellStyle name="Normal 6 8 2 3 3 2 5" xfId="19062" xr:uid="{00000000-0005-0000-0000-0000FC7A0000}"/>
    <cellStyle name="Normal 6 8 2 3 3 3" xfId="5613" xr:uid="{00000000-0005-0000-0000-0000FD7A0000}"/>
    <cellStyle name="Normal 6 8 2 3 3 3 2" xfId="15665" xr:uid="{00000000-0005-0000-0000-0000FE7A0000}"/>
    <cellStyle name="Normal 6 8 2 3 3 3 2 2" xfId="45996" xr:uid="{00000000-0005-0000-0000-0000FF7A0000}"/>
    <cellStyle name="Normal 6 8 2 3 3 3 2 3" xfId="30763" xr:uid="{00000000-0005-0000-0000-0000007B0000}"/>
    <cellStyle name="Normal 6 8 2 3 3 3 3" xfId="10645" xr:uid="{00000000-0005-0000-0000-0000017B0000}"/>
    <cellStyle name="Normal 6 8 2 3 3 3 3 2" xfId="40979" xr:uid="{00000000-0005-0000-0000-0000027B0000}"/>
    <cellStyle name="Normal 6 8 2 3 3 3 3 3" xfId="25746" xr:uid="{00000000-0005-0000-0000-0000037B0000}"/>
    <cellStyle name="Normal 6 8 2 3 3 3 4" xfId="35966" xr:uid="{00000000-0005-0000-0000-0000047B0000}"/>
    <cellStyle name="Normal 6 8 2 3 3 3 5" xfId="20733" xr:uid="{00000000-0005-0000-0000-0000057B0000}"/>
    <cellStyle name="Normal 6 8 2 3 3 4" xfId="12323" xr:uid="{00000000-0005-0000-0000-0000067B0000}"/>
    <cellStyle name="Normal 6 8 2 3 3 4 2" xfId="42654" xr:uid="{00000000-0005-0000-0000-0000077B0000}"/>
    <cellStyle name="Normal 6 8 2 3 3 4 3" xfId="27421" xr:uid="{00000000-0005-0000-0000-0000087B0000}"/>
    <cellStyle name="Normal 6 8 2 3 3 5" xfId="7302" xr:uid="{00000000-0005-0000-0000-0000097B0000}"/>
    <cellStyle name="Normal 6 8 2 3 3 5 2" xfId="37637" xr:uid="{00000000-0005-0000-0000-00000A7B0000}"/>
    <cellStyle name="Normal 6 8 2 3 3 5 3" xfId="22404" xr:uid="{00000000-0005-0000-0000-00000B7B0000}"/>
    <cellStyle name="Normal 6 8 2 3 3 6" xfId="32625" xr:uid="{00000000-0005-0000-0000-00000C7B0000}"/>
    <cellStyle name="Normal 6 8 2 3 3 7" xfId="17391" xr:uid="{00000000-0005-0000-0000-00000D7B0000}"/>
    <cellStyle name="Normal 6 8 2 3 4" xfId="3084" xr:uid="{00000000-0005-0000-0000-00000E7B0000}"/>
    <cellStyle name="Normal 6 8 2 3 4 2" xfId="13158" xr:uid="{00000000-0005-0000-0000-00000F7B0000}"/>
    <cellStyle name="Normal 6 8 2 3 4 2 2" xfId="43489" xr:uid="{00000000-0005-0000-0000-0000107B0000}"/>
    <cellStyle name="Normal 6 8 2 3 4 2 3" xfId="28256" xr:uid="{00000000-0005-0000-0000-0000117B0000}"/>
    <cellStyle name="Normal 6 8 2 3 4 3" xfId="8138" xr:uid="{00000000-0005-0000-0000-0000127B0000}"/>
    <cellStyle name="Normal 6 8 2 3 4 3 2" xfId="38472" xr:uid="{00000000-0005-0000-0000-0000137B0000}"/>
    <cellStyle name="Normal 6 8 2 3 4 3 3" xfId="23239" xr:uid="{00000000-0005-0000-0000-0000147B0000}"/>
    <cellStyle name="Normal 6 8 2 3 4 4" xfId="33459" xr:uid="{00000000-0005-0000-0000-0000157B0000}"/>
    <cellStyle name="Normal 6 8 2 3 4 5" xfId="18226" xr:uid="{00000000-0005-0000-0000-0000167B0000}"/>
    <cellStyle name="Normal 6 8 2 3 5" xfId="4777" xr:uid="{00000000-0005-0000-0000-0000177B0000}"/>
    <cellStyle name="Normal 6 8 2 3 5 2" xfId="14829" xr:uid="{00000000-0005-0000-0000-0000187B0000}"/>
    <cellStyle name="Normal 6 8 2 3 5 2 2" xfId="45160" xr:uid="{00000000-0005-0000-0000-0000197B0000}"/>
    <cellStyle name="Normal 6 8 2 3 5 2 3" xfId="29927" xr:uid="{00000000-0005-0000-0000-00001A7B0000}"/>
    <cellStyle name="Normal 6 8 2 3 5 3" xfId="9809" xr:uid="{00000000-0005-0000-0000-00001B7B0000}"/>
    <cellStyle name="Normal 6 8 2 3 5 3 2" xfId="40143" xr:uid="{00000000-0005-0000-0000-00001C7B0000}"/>
    <cellStyle name="Normal 6 8 2 3 5 3 3" xfId="24910" xr:uid="{00000000-0005-0000-0000-00001D7B0000}"/>
    <cellStyle name="Normal 6 8 2 3 5 4" xfId="35130" xr:uid="{00000000-0005-0000-0000-00001E7B0000}"/>
    <cellStyle name="Normal 6 8 2 3 5 5" xfId="19897" xr:uid="{00000000-0005-0000-0000-00001F7B0000}"/>
    <cellStyle name="Normal 6 8 2 3 6" xfId="11487" xr:uid="{00000000-0005-0000-0000-0000207B0000}"/>
    <cellStyle name="Normal 6 8 2 3 6 2" xfId="41818" xr:uid="{00000000-0005-0000-0000-0000217B0000}"/>
    <cellStyle name="Normal 6 8 2 3 6 3" xfId="26585" xr:uid="{00000000-0005-0000-0000-0000227B0000}"/>
    <cellStyle name="Normal 6 8 2 3 7" xfId="6466" xr:uid="{00000000-0005-0000-0000-0000237B0000}"/>
    <cellStyle name="Normal 6 8 2 3 7 2" xfId="36801" xr:uid="{00000000-0005-0000-0000-0000247B0000}"/>
    <cellStyle name="Normal 6 8 2 3 7 3" xfId="21568" xr:uid="{00000000-0005-0000-0000-0000257B0000}"/>
    <cellStyle name="Normal 6 8 2 3 8" xfId="31789" xr:uid="{00000000-0005-0000-0000-0000267B0000}"/>
    <cellStyle name="Normal 6 8 2 3 9" xfId="16555" xr:uid="{00000000-0005-0000-0000-0000277B0000}"/>
    <cellStyle name="Normal 6 8 2 4" xfId="1602" xr:uid="{00000000-0005-0000-0000-0000287B0000}"/>
    <cellStyle name="Normal 6 8 2 4 2" xfId="2441" xr:uid="{00000000-0005-0000-0000-0000297B0000}"/>
    <cellStyle name="Normal 6 8 2 4 2 2" xfId="4131" xr:uid="{00000000-0005-0000-0000-00002A7B0000}"/>
    <cellStyle name="Normal 6 8 2 4 2 2 2" xfId="14204" xr:uid="{00000000-0005-0000-0000-00002B7B0000}"/>
    <cellStyle name="Normal 6 8 2 4 2 2 2 2" xfId="44535" xr:uid="{00000000-0005-0000-0000-00002C7B0000}"/>
    <cellStyle name="Normal 6 8 2 4 2 2 2 3" xfId="29302" xr:uid="{00000000-0005-0000-0000-00002D7B0000}"/>
    <cellStyle name="Normal 6 8 2 4 2 2 3" xfId="9184" xr:uid="{00000000-0005-0000-0000-00002E7B0000}"/>
    <cellStyle name="Normal 6 8 2 4 2 2 3 2" xfId="39518" xr:uid="{00000000-0005-0000-0000-00002F7B0000}"/>
    <cellStyle name="Normal 6 8 2 4 2 2 3 3" xfId="24285" xr:uid="{00000000-0005-0000-0000-0000307B0000}"/>
    <cellStyle name="Normal 6 8 2 4 2 2 4" xfId="34505" xr:uid="{00000000-0005-0000-0000-0000317B0000}"/>
    <cellStyle name="Normal 6 8 2 4 2 2 5" xfId="19272" xr:uid="{00000000-0005-0000-0000-0000327B0000}"/>
    <cellStyle name="Normal 6 8 2 4 2 3" xfId="5823" xr:uid="{00000000-0005-0000-0000-0000337B0000}"/>
    <cellStyle name="Normal 6 8 2 4 2 3 2" xfId="15875" xr:uid="{00000000-0005-0000-0000-0000347B0000}"/>
    <cellStyle name="Normal 6 8 2 4 2 3 2 2" xfId="46206" xr:uid="{00000000-0005-0000-0000-0000357B0000}"/>
    <cellStyle name="Normal 6 8 2 4 2 3 2 3" xfId="30973" xr:uid="{00000000-0005-0000-0000-0000367B0000}"/>
    <cellStyle name="Normal 6 8 2 4 2 3 3" xfId="10855" xr:uid="{00000000-0005-0000-0000-0000377B0000}"/>
    <cellStyle name="Normal 6 8 2 4 2 3 3 2" xfId="41189" xr:uid="{00000000-0005-0000-0000-0000387B0000}"/>
    <cellStyle name="Normal 6 8 2 4 2 3 3 3" xfId="25956" xr:uid="{00000000-0005-0000-0000-0000397B0000}"/>
    <cellStyle name="Normal 6 8 2 4 2 3 4" xfId="36176" xr:uid="{00000000-0005-0000-0000-00003A7B0000}"/>
    <cellStyle name="Normal 6 8 2 4 2 3 5" xfId="20943" xr:uid="{00000000-0005-0000-0000-00003B7B0000}"/>
    <cellStyle name="Normal 6 8 2 4 2 4" xfId="12533" xr:uid="{00000000-0005-0000-0000-00003C7B0000}"/>
    <cellStyle name="Normal 6 8 2 4 2 4 2" xfId="42864" xr:uid="{00000000-0005-0000-0000-00003D7B0000}"/>
    <cellStyle name="Normal 6 8 2 4 2 4 3" xfId="27631" xr:uid="{00000000-0005-0000-0000-00003E7B0000}"/>
    <cellStyle name="Normal 6 8 2 4 2 5" xfId="7512" xr:uid="{00000000-0005-0000-0000-00003F7B0000}"/>
    <cellStyle name="Normal 6 8 2 4 2 5 2" xfId="37847" xr:uid="{00000000-0005-0000-0000-0000407B0000}"/>
    <cellStyle name="Normal 6 8 2 4 2 5 3" xfId="22614" xr:uid="{00000000-0005-0000-0000-0000417B0000}"/>
    <cellStyle name="Normal 6 8 2 4 2 6" xfId="32835" xr:uid="{00000000-0005-0000-0000-0000427B0000}"/>
    <cellStyle name="Normal 6 8 2 4 2 7" xfId="17601" xr:uid="{00000000-0005-0000-0000-0000437B0000}"/>
    <cellStyle name="Normal 6 8 2 4 3" xfId="3294" xr:uid="{00000000-0005-0000-0000-0000447B0000}"/>
    <cellStyle name="Normal 6 8 2 4 3 2" xfId="13368" xr:uid="{00000000-0005-0000-0000-0000457B0000}"/>
    <cellStyle name="Normal 6 8 2 4 3 2 2" xfId="43699" xr:uid="{00000000-0005-0000-0000-0000467B0000}"/>
    <cellStyle name="Normal 6 8 2 4 3 2 3" xfId="28466" xr:uid="{00000000-0005-0000-0000-0000477B0000}"/>
    <cellStyle name="Normal 6 8 2 4 3 3" xfId="8348" xr:uid="{00000000-0005-0000-0000-0000487B0000}"/>
    <cellStyle name="Normal 6 8 2 4 3 3 2" xfId="38682" xr:uid="{00000000-0005-0000-0000-0000497B0000}"/>
    <cellStyle name="Normal 6 8 2 4 3 3 3" xfId="23449" xr:uid="{00000000-0005-0000-0000-00004A7B0000}"/>
    <cellStyle name="Normal 6 8 2 4 3 4" xfId="33669" xr:uid="{00000000-0005-0000-0000-00004B7B0000}"/>
    <cellStyle name="Normal 6 8 2 4 3 5" xfId="18436" xr:uid="{00000000-0005-0000-0000-00004C7B0000}"/>
    <cellStyle name="Normal 6 8 2 4 4" xfId="4987" xr:uid="{00000000-0005-0000-0000-00004D7B0000}"/>
    <cellStyle name="Normal 6 8 2 4 4 2" xfId="15039" xr:uid="{00000000-0005-0000-0000-00004E7B0000}"/>
    <cellStyle name="Normal 6 8 2 4 4 2 2" xfId="45370" xr:uid="{00000000-0005-0000-0000-00004F7B0000}"/>
    <cellStyle name="Normal 6 8 2 4 4 2 3" xfId="30137" xr:uid="{00000000-0005-0000-0000-0000507B0000}"/>
    <cellStyle name="Normal 6 8 2 4 4 3" xfId="10019" xr:uid="{00000000-0005-0000-0000-0000517B0000}"/>
    <cellStyle name="Normal 6 8 2 4 4 3 2" xfId="40353" xr:uid="{00000000-0005-0000-0000-0000527B0000}"/>
    <cellStyle name="Normal 6 8 2 4 4 3 3" xfId="25120" xr:uid="{00000000-0005-0000-0000-0000537B0000}"/>
    <cellStyle name="Normal 6 8 2 4 4 4" xfId="35340" xr:uid="{00000000-0005-0000-0000-0000547B0000}"/>
    <cellStyle name="Normal 6 8 2 4 4 5" xfId="20107" xr:uid="{00000000-0005-0000-0000-0000557B0000}"/>
    <cellStyle name="Normal 6 8 2 4 5" xfId="11697" xr:uid="{00000000-0005-0000-0000-0000567B0000}"/>
    <cellStyle name="Normal 6 8 2 4 5 2" xfId="42028" xr:uid="{00000000-0005-0000-0000-0000577B0000}"/>
    <cellStyle name="Normal 6 8 2 4 5 3" xfId="26795" xr:uid="{00000000-0005-0000-0000-0000587B0000}"/>
    <cellStyle name="Normal 6 8 2 4 6" xfId="6676" xr:uid="{00000000-0005-0000-0000-0000597B0000}"/>
    <cellStyle name="Normal 6 8 2 4 6 2" xfId="37011" xr:uid="{00000000-0005-0000-0000-00005A7B0000}"/>
    <cellStyle name="Normal 6 8 2 4 6 3" xfId="21778" xr:uid="{00000000-0005-0000-0000-00005B7B0000}"/>
    <cellStyle name="Normal 6 8 2 4 7" xfId="31999" xr:uid="{00000000-0005-0000-0000-00005C7B0000}"/>
    <cellStyle name="Normal 6 8 2 4 8" xfId="16765" xr:uid="{00000000-0005-0000-0000-00005D7B0000}"/>
    <cellStyle name="Normal 6 8 2 5" xfId="2023" xr:uid="{00000000-0005-0000-0000-00005E7B0000}"/>
    <cellStyle name="Normal 6 8 2 5 2" xfId="3713" xr:uid="{00000000-0005-0000-0000-00005F7B0000}"/>
    <cellStyle name="Normal 6 8 2 5 2 2" xfId="13786" xr:uid="{00000000-0005-0000-0000-0000607B0000}"/>
    <cellStyle name="Normal 6 8 2 5 2 2 2" xfId="44117" xr:uid="{00000000-0005-0000-0000-0000617B0000}"/>
    <cellStyle name="Normal 6 8 2 5 2 2 3" xfId="28884" xr:uid="{00000000-0005-0000-0000-0000627B0000}"/>
    <cellStyle name="Normal 6 8 2 5 2 3" xfId="8766" xr:uid="{00000000-0005-0000-0000-0000637B0000}"/>
    <cellStyle name="Normal 6 8 2 5 2 3 2" xfId="39100" xr:uid="{00000000-0005-0000-0000-0000647B0000}"/>
    <cellStyle name="Normal 6 8 2 5 2 3 3" xfId="23867" xr:uid="{00000000-0005-0000-0000-0000657B0000}"/>
    <cellStyle name="Normal 6 8 2 5 2 4" xfId="34087" xr:uid="{00000000-0005-0000-0000-0000667B0000}"/>
    <cellStyle name="Normal 6 8 2 5 2 5" xfId="18854" xr:uid="{00000000-0005-0000-0000-0000677B0000}"/>
    <cellStyle name="Normal 6 8 2 5 3" xfId="5405" xr:uid="{00000000-0005-0000-0000-0000687B0000}"/>
    <cellStyle name="Normal 6 8 2 5 3 2" xfId="15457" xr:uid="{00000000-0005-0000-0000-0000697B0000}"/>
    <cellStyle name="Normal 6 8 2 5 3 2 2" xfId="45788" xr:uid="{00000000-0005-0000-0000-00006A7B0000}"/>
    <cellStyle name="Normal 6 8 2 5 3 2 3" xfId="30555" xr:uid="{00000000-0005-0000-0000-00006B7B0000}"/>
    <cellStyle name="Normal 6 8 2 5 3 3" xfId="10437" xr:uid="{00000000-0005-0000-0000-00006C7B0000}"/>
    <cellStyle name="Normal 6 8 2 5 3 3 2" xfId="40771" xr:uid="{00000000-0005-0000-0000-00006D7B0000}"/>
    <cellStyle name="Normal 6 8 2 5 3 3 3" xfId="25538" xr:uid="{00000000-0005-0000-0000-00006E7B0000}"/>
    <cellStyle name="Normal 6 8 2 5 3 4" xfId="35758" xr:uid="{00000000-0005-0000-0000-00006F7B0000}"/>
    <cellStyle name="Normal 6 8 2 5 3 5" xfId="20525" xr:uid="{00000000-0005-0000-0000-0000707B0000}"/>
    <cellStyle name="Normal 6 8 2 5 4" xfId="12115" xr:uid="{00000000-0005-0000-0000-0000717B0000}"/>
    <cellStyle name="Normal 6 8 2 5 4 2" xfId="42446" xr:uid="{00000000-0005-0000-0000-0000727B0000}"/>
    <cellStyle name="Normal 6 8 2 5 4 3" xfId="27213" xr:uid="{00000000-0005-0000-0000-0000737B0000}"/>
    <cellStyle name="Normal 6 8 2 5 5" xfId="7094" xr:uid="{00000000-0005-0000-0000-0000747B0000}"/>
    <cellStyle name="Normal 6 8 2 5 5 2" xfId="37429" xr:uid="{00000000-0005-0000-0000-0000757B0000}"/>
    <cellStyle name="Normal 6 8 2 5 5 3" xfId="22196" xr:uid="{00000000-0005-0000-0000-0000767B0000}"/>
    <cellStyle name="Normal 6 8 2 5 6" xfId="32417" xr:uid="{00000000-0005-0000-0000-0000777B0000}"/>
    <cellStyle name="Normal 6 8 2 5 7" xfId="17183" xr:uid="{00000000-0005-0000-0000-0000787B0000}"/>
    <cellStyle name="Normal 6 8 2 6" xfId="2876" xr:uid="{00000000-0005-0000-0000-0000797B0000}"/>
    <cellStyle name="Normal 6 8 2 6 2" xfId="12950" xr:uid="{00000000-0005-0000-0000-00007A7B0000}"/>
    <cellStyle name="Normal 6 8 2 6 2 2" xfId="43281" xr:uid="{00000000-0005-0000-0000-00007B7B0000}"/>
    <cellStyle name="Normal 6 8 2 6 2 3" xfId="28048" xr:uid="{00000000-0005-0000-0000-00007C7B0000}"/>
    <cellStyle name="Normal 6 8 2 6 3" xfId="7930" xr:uid="{00000000-0005-0000-0000-00007D7B0000}"/>
    <cellStyle name="Normal 6 8 2 6 3 2" xfId="38264" xr:uid="{00000000-0005-0000-0000-00007E7B0000}"/>
    <cellStyle name="Normal 6 8 2 6 3 3" xfId="23031" xr:uid="{00000000-0005-0000-0000-00007F7B0000}"/>
    <cellStyle name="Normal 6 8 2 6 4" xfId="33251" xr:uid="{00000000-0005-0000-0000-0000807B0000}"/>
    <cellStyle name="Normal 6 8 2 6 5" xfId="18018" xr:uid="{00000000-0005-0000-0000-0000817B0000}"/>
    <cellStyle name="Normal 6 8 2 7" xfId="4569" xr:uid="{00000000-0005-0000-0000-0000827B0000}"/>
    <cellStyle name="Normal 6 8 2 7 2" xfId="14621" xr:uid="{00000000-0005-0000-0000-0000837B0000}"/>
    <cellStyle name="Normal 6 8 2 7 2 2" xfId="44952" xr:uid="{00000000-0005-0000-0000-0000847B0000}"/>
    <cellStyle name="Normal 6 8 2 7 2 3" xfId="29719" xr:uid="{00000000-0005-0000-0000-0000857B0000}"/>
    <cellStyle name="Normal 6 8 2 7 3" xfId="9601" xr:uid="{00000000-0005-0000-0000-0000867B0000}"/>
    <cellStyle name="Normal 6 8 2 7 3 2" xfId="39935" xr:uid="{00000000-0005-0000-0000-0000877B0000}"/>
    <cellStyle name="Normal 6 8 2 7 3 3" xfId="24702" xr:uid="{00000000-0005-0000-0000-0000887B0000}"/>
    <cellStyle name="Normal 6 8 2 7 4" xfId="34922" xr:uid="{00000000-0005-0000-0000-0000897B0000}"/>
    <cellStyle name="Normal 6 8 2 7 5" xfId="19689" xr:uid="{00000000-0005-0000-0000-00008A7B0000}"/>
    <cellStyle name="Normal 6 8 2 8" xfId="11279" xr:uid="{00000000-0005-0000-0000-00008B7B0000}"/>
    <cellStyle name="Normal 6 8 2 8 2" xfId="41610" xr:uid="{00000000-0005-0000-0000-00008C7B0000}"/>
    <cellStyle name="Normal 6 8 2 8 3" xfId="26377" xr:uid="{00000000-0005-0000-0000-00008D7B0000}"/>
    <cellStyle name="Normal 6 8 2 9" xfId="6258" xr:uid="{00000000-0005-0000-0000-00008E7B0000}"/>
    <cellStyle name="Normal 6 8 2 9 2" xfId="36593" xr:uid="{00000000-0005-0000-0000-00008F7B0000}"/>
    <cellStyle name="Normal 6 8 2 9 3" xfId="21360" xr:uid="{00000000-0005-0000-0000-0000907B0000}"/>
    <cellStyle name="Normal 6 8 3" xfId="1222" xr:uid="{00000000-0005-0000-0000-0000917B0000}"/>
    <cellStyle name="Normal 6 8 3 10" xfId="16399" xr:uid="{00000000-0005-0000-0000-0000927B0000}"/>
    <cellStyle name="Normal 6 8 3 2" xfId="1441" xr:uid="{00000000-0005-0000-0000-0000937B0000}"/>
    <cellStyle name="Normal 6 8 3 2 2" xfId="1862" xr:uid="{00000000-0005-0000-0000-0000947B0000}"/>
    <cellStyle name="Normal 6 8 3 2 2 2" xfId="2701" xr:uid="{00000000-0005-0000-0000-0000957B0000}"/>
    <cellStyle name="Normal 6 8 3 2 2 2 2" xfId="4391" xr:uid="{00000000-0005-0000-0000-0000967B0000}"/>
    <cellStyle name="Normal 6 8 3 2 2 2 2 2" xfId="14464" xr:uid="{00000000-0005-0000-0000-0000977B0000}"/>
    <cellStyle name="Normal 6 8 3 2 2 2 2 2 2" xfId="44795" xr:uid="{00000000-0005-0000-0000-0000987B0000}"/>
    <cellStyle name="Normal 6 8 3 2 2 2 2 2 3" xfId="29562" xr:uid="{00000000-0005-0000-0000-0000997B0000}"/>
    <cellStyle name="Normal 6 8 3 2 2 2 2 3" xfId="9444" xr:uid="{00000000-0005-0000-0000-00009A7B0000}"/>
    <cellStyle name="Normal 6 8 3 2 2 2 2 3 2" xfId="39778" xr:uid="{00000000-0005-0000-0000-00009B7B0000}"/>
    <cellStyle name="Normal 6 8 3 2 2 2 2 3 3" xfId="24545" xr:uid="{00000000-0005-0000-0000-00009C7B0000}"/>
    <cellStyle name="Normal 6 8 3 2 2 2 2 4" xfId="34765" xr:uid="{00000000-0005-0000-0000-00009D7B0000}"/>
    <cellStyle name="Normal 6 8 3 2 2 2 2 5" xfId="19532" xr:uid="{00000000-0005-0000-0000-00009E7B0000}"/>
    <cellStyle name="Normal 6 8 3 2 2 2 3" xfId="6083" xr:uid="{00000000-0005-0000-0000-00009F7B0000}"/>
    <cellStyle name="Normal 6 8 3 2 2 2 3 2" xfId="16135" xr:uid="{00000000-0005-0000-0000-0000A07B0000}"/>
    <cellStyle name="Normal 6 8 3 2 2 2 3 2 2" xfId="46466" xr:uid="{00000000-0005-0000-0000-0000A17B0000}"/>
    <cellStyle name="Normal 6 8 3 2 2 2 3 2 3" xfId="31233" xr:uid="{00000000-0005-0000-0000-0000A27B0000}"/>
    <cellStyle name="Normal 6 8 3 2 2 2 3 3" xfId="11115" xr:uid="{00000000-0005-0000-0000-0000A37B0000}"/>
    <cellStyle name="Normal 6 8 3 2 2 2 3 3 2" xfId="41449" xr:uid="{00000000-0005-0000-0000-0000A47B0000}"/>
    <cellStyle name="Normal 6 8 3 2 2 2 3 3 3" xfId="26216" xr:uid="{00000000-0005-0000-0000-0000A57B0000}"/>
    <cellStyle name="Normal 6 8 3 2 2 2 3 4" xfId="36436" xr:uid="{00000000-0005-0000-0000-0000A67B0000}"/>
    <cellStyle name="Normal 6 8 3 2 2 2 3 5" xfId="21203" xr:uid="{00000000-0005-0000-0000-0000A77B0000}"/>
    <cellStyle name="Normal 6 8 3 2 2 2 4" xfId="12793" xr:uid="{00000000-0005-0000-0000-0000A87B0000}"/>
    <cellStyle name="Normal 6 8 3 2 2 2 4 2" xfId="43124" xr:uid="{00000000-0005-0000-0000-0000A97B0000}"/>
    <cellStyle name="Normal 6 8 3 2 2 2 4 3" xfId="27891" xr:uid="{00000000-0005-0000-0000-0000AA7B0000}"/>
    <cellStyle name="Normal 6 8 3 2 2 2 5" xfId="7772" xr:uid="{00000000-0005-0000-0000-0000AB7B0000}"/>
    <cellStyle name="Normal 6 8 3 2 2 2 5 2" xfId="38107" xr:uid="{00000000-0005-0000-0000-0000AC7B0000}"/>
    <cellStyle name="Normal 6 8 3 2 2 2 5 3" xfId="22874" xr:uid="{00000000-0005-0000-0000-0000AD7B0000}"/>
    <cellStyle name="Normal 6 8 3 2 2 2 6" xfId="33095" xr:uid="{00000000-0005-0000-0000-0000AE7B0000}"/>
    <cellStyle name="Normal 6 8 3 2 2 2 7" xfId="17861" xr:uid="{00000000-0005-0000-0000-0000AF7B0000}"/>
    <cellStyle name="Normal 6 8 3 2 2 3" xfId="3554" xr:uid="{00000000-0005-0000-0000-0000B07B0000}"/>
    <cellStyle name="Normal 6 8 3 2 2 3 2" xfId="13628" xr:uid="{00000000-0005-0000-0000-0000B17B0000}"/>
    <cellStyle name="Normal 6 8 3 2 2 3 2 2" xfId="43959" xr:uid="{00000000-0005-0000-0000-0000B27B0000}"/>
    <cellStyle name="Normal 6 8 3 2 2 3 2 3" xfId="28726" xr:uid="{00000000-0005-0000-0000-0000B37B0000}"/>
    <cellStyle name="Normal 6 8 3 2 2 3 3" xfId="8608" xr:uid="{00000000-0005-0000-0000-0000B47B0000}"/>
    <cellStyle name="Normal 6 8 3 2 2 3 3 2" xfId="38942" xr:uid="{00000000-0005-0000-0000-0000B57B0000}"/>
    <cellStyle name="Normal 6 8 3 2 2 3 3 3" xfId="23709" xr:uid="{00000000-0005-0000-0000-0000B67B0000}"/>
    <cellStyle name="Normal 6 8 3 2 2 3 4" xfId="33929" xr:uid="{00000000-0005-0000-0000-0000B77B0000}"/>
    <cellStyle name="Normal 6 8 3 2 2 3 5" xfId="18696" xr:uid="{00000000-0005-0000-0000-0000B87B0000}"/>
    <cellStyle name="Normal 6 8 3 2 2 4" xfId="5247" xr:uid="{00000000-0005-0000-0000-0000B97B0000}"/>
    <cellStyle name="Normal 6 8 3 2 2 4 2" xfId="15299" xr:uid="{00000000-0005-0000-0000-0000BA7B0000}"/>
    <cellStyle name="Normal 6 8 3 2 2 4 2 2" xfId="45630" xr:uid="{00000000-0005-0000-0000-0000BB7B0000}"/>
    <cellStyle name="Normal 6 8 3 2 2 4 2 3" xfId="30397" xr:uid="{00000000-0005-0000-0000-0000BC7B0000}"/>
    <cellStyle name="Normal 6 8 3 2 2 4 3" xfId="10279" xr:uid="{00000000-0005-0000-0000-0000BD7B0000}"/>
    <cellStyle name="Normal 6 8 3 2 2 4 3 2" xfId="40613" xr:uid="{00000000-0005-0000-0000-0000BE7B0000}"/>
    <cellStyle name="Normal 6 8 3 2 2 4 3 3" xfId="25380" xr:uid="{00000000-0005-0000-0000-0000BF7B0000}"/>
    <cellStyle name="Normal 6 8 3 2 2 4 4" xfId="35600" xr:uid="{00000000-0005-0000-0000-0000C07B0000}"/>
    <cellStyle name="Normal 6 8 3 2 2 4 5" xfId="20367" xr:uid="{00000000-0005-0000-0000-0000C17B0000}"/>
    <cellStyle name="Normal 6 8 3 2 2 5" xfId="11957" xr:uid="{00000000-0005-0000-0000-0000C27B0000}"/>
    <cellStyle name="Normal 6 8 3 2 2 5 2" xfId="42288" xr:uid="{00000000-0005-0000-0000-0000C37B0000}"/>
    <cellStyle name="Normal 6 8 3 2 2 5 3" xfId="27055" xr:uid="{00000000-0005-0000-0000-0000C47B0000}"/>
    <cellStyle name="Normal 6 8 3 2 2 6" xfId="6936" xr:uid="{00000000-0005-0000-0000-0000C57B0000}"/>
    <cellStyle name="Normal 6 8 3 2 2 6 2" xfId="37271" xr:uid="{00000000-0005-0000-0000-0000C67B0000}"/>
    <cellStyle name="Normal 6 8 3 2 2 6 3" xfId="22038" xr:uid="{00000000-0005-0000-0000-0000C77B0000}"/>
    <cellStyle name="Normal 6 8 3 2 2 7" xfId="32259" xr:uid="{00000000-0005-0000-0000-0000C87B0000}"/>
    <cellStyle name="Normal 6 8 3 2 2 8" xfId="17025" xr:uid="{00000000-0005-0000-0000-0000C97B0000}"/>
    <cellStyle name="Normal 6 8 3 2 3" xfId="2283" xr:uid="{00000000-0005-0000-0000-0000CA7B0000}"/>
    <cellStyle name="Normal 6 8 3 2 3 2" xfId="3973" xr:uid="{00000000-0005-0000-0000-0000CB7B0000}"/>
    <cellStyle name="Normal 6 8 3 2 3 2 2" xfId="14046" xr:uid="{00000000-0005-0000-0000-0000CC7B0000}"/>
    <cellStyle name="Normal 6 8 3 2 3 2 2 2" xfId="44377" xr:uid="{00000000-0005-0000-0000-0000CD7B0000}"/>
    <cellStyle name="Normal 6 8 3 2 3 2 2 3" xfId="29144" xr:uid="{00000000-0005-0000-0000-0000CE7B0000}"/>
    <cellStyle name="Normal 6 8 3 2 3 2 3" xfId="9026" xr:uid="{00000000-0005-0000-0000-0000CF7B0000}"/>
    <cellStyle name="Normal 6 8 3 2 3 2 3 2" xfId="39360" xr:uid="{00000000-0005-0000-0000-0000D07B0000}"/>
    <cellStyle name="Normal 6 8 3 2 3 2 3 3" xfId="24127" xr:uid="{00000000-0005-0000-0000-0000D17B0000}"/>
    <cellStyle name="Normal 6 8 3 2 3 2 4" xfId="34347" xr:uid="{00000000-0005-0000-0000-0000D27B0000}"/>
    <cellStyle name="Normal 6 8 3 2 3 2 5" xfId="19114" xr:uid="{00000000-0005-0000-0000-0000D37B0000}"/>
    <cellStyle name="Normal 6 8 3 2 3 3" xfId="5665" xr:uid="{00000000-0005-0000-0000-0000D47B0000}"/>
    <cellStyle name="Normal 6 8 3 2 3 3 2" xfId="15717" xr:uid="{00000000-0005-0000-0000-0000D57B0000}"/>
    <cellStyle name="Normal 6 8 3 2 3 3 2 2" xfId="46048" xr:uid="{00000000-0005-0000-0000-0000D67B0000}"/>
    <cellStyle name="Normal 6 8 3 2 3 3 2 3" xfId="30815" xr:uid="{00000000-0005-0000-0000-0000D77B0000}"/>
    <cellStyle name="Normal 6 8 3 2 3 3 3" xfId="10697" xr:uid="{00000000-0005-0000-0000-0000D87B0000}"/>
    <cellStyle name="Normal 6 8 3 2 3 3 3 2" xfId="41031" xr:uid="{00000000-0005-0000-0000-0000D97B0000}"/>
    <cellStyle name="Normal 6 8 3 2 3 3 3 3" xfId="25798" xr:uid="{00000000-0005-0000-0000-0000DA7B0000}"/>
    <cellStyle name="Normal 6 8 3 2 3 3 4" xfId="36018" xr:uid="{00000000-0005-0000-0000-0000DB7B0000}"/>
    <cellStyle name="Normal 6 8 3 2 3 3 5" xfId="20785" xr:uid="{00000000-0005-0000-0000-0000DC7B0000}"/>
    <cellStyle name="Normal 6 8 3 2 3 4" xfId="12375" xr:uid="{00000000-0005-0000-0000-0000DD7B0000}"/>
    <cellStyle name="Normal 6 8 3 2 3 4 2" xfId="42706" xr:uid="{00000000-0005-0000-0000-0000DE7B0000}"/>
    <cellStyle name="Normal 6 8 3 2 3 4 3" xfId="27473" xr:uid="{00000000-0005-0000-0000-0000DF7B0000}"/>
    <cellStyle name="Normal 6 8 3 2 3 5" xfId="7354" xr:uid="{00000000-0005-0000-0000-0000E07B0000}"/>
    <cellStyle name="Normal 6 8 3 2 3 5 2" xfId="37689" xr:uid="{00000000-0005-0000-0000-0000E17B0000}"/>
    <cellStyle name="Normal 6 8 3 2 3 5 3" xfId="22456" xr:uid="{00000000-0005-0000-0000-0000E27B0000}"/>
    <cellStyle name="Normal 6 8 3 2 3 6" xfId="32677" xr:uid="{00000000-0005-0000-0000-0000E37B0000}"/>
    <cellStyle name="Normal 6 8 3 2 3 7" xfId="17443" xr:uid="{00000000-0005-0000-0000-0000E47B0000}"/>
    <cellStyle name="Normal 6 8 3 2 4" xfId="3136" xr:uid="{00000000-0005-0000-0000-0000E57B0000}"/>
    <cellStyle name="Normal 6 8 3 2 4 2" xfId="13210" xr:uid="{00000000-0005-0000-0000-0000E67B0000}"/>
    <cellStyle name="Normal 6 8 3 2 4 2 2" xfId="43541" xr:uid="{00000000-0005-0000-0000-0000E77B0000}"/>
    <cellStyle name="Normal 6 8 3 2 4 2 3" xfId="28308" xr:uid="{00000000-0005-0000-0000-0000E87B0000}"/>
    <cellStyle name="Normal 6 8 3 2 4 3" xfId="8190" xr:uid="{00000000-0005-0000-0000-0000E97B0000}"/>
    <cellStyle name="Normal 6 8 3 2 4 3 2" xfId="38524" xr:uid="{00000000-0005-0000-0000-0000EA7B0000}"/>
    <cellStyle name="Normal 6 8 3 2 4 3 3" xfId="23291" xr:uid="{00000000-0005-0000-0000-0000EB7B0000}"/>
    <cellStyle name="Normal 6 8 3 2 4 4" xfId="33511" xr:uid="{00000000-0005-0000-0000-0000EC7B0000}"/>
    <cellStyle name="Normal 6 8 3 2 4 5" xfId="18278" xr:uid="{00000000-0005-0000-0000-0000ED7B0000}"/>
    <cellStyle name="Normal 6 8 3 2 5" xfId="4829" xr:uid="{00000000-0005-0000-0000-0000EE7B0000}"/>
    <cellStyle name="Normal 6 8 3 2 5 2" xfId="14881" xr:uid="{00000000-0005-0000-0000-0000EF7B0000}"/>
    <cellStyle name="Normal 6 8 3 2 5 2 2" xfId="45212" xr:uid="{00000000-0005-0000-0000-0000F07B0000}"/>
    <cellStyle name="Normal 6 8 3 2 5 2 3" xfId="29979" xr:uid="{00000000-0005-0000-0000-0000F17B0000}"/>
    <cellStyle name="Normal 6 8 3 2 5 3" xfId="9861" xr:uid="{00000000-0005-0000-0000-0000F27B0000}"/>
    <cellStyle name="Normal 6 8 3 2 5 3 2" xfId="40195" xr:uid="{00000000-0005-0000-0000-0000F37B0000}"/>
    <cellStyle name="Normal 6 8 3 2 5 3 3" xfId="24962" xr:uid="{00000000-0005-0000-0000-0000F47B0000}"/>
    <cellStyle name="Normal 6 8 3 2 5 4" xfId="35182" xr:uid="{00000000-0005-0000-0000-0000F57B0000}"/>
    <cellStyle name="Normal 6 8 3 2 5 5" xfId="19949" xr:uid="{00000000-0005-0000-0000-0000F67B0000}"/>
    <cellStyle name="Normal 6 8 3 2 6" xfId="11539" xr:uid="{00000000-0005-0000-0000-0000F77B0000}"/>
    <cellStyle name="Normal 6 8 3 2 6 2" xfId="41870" xr:uid="{00000000-0005-0000-0000-0000F87B0000}"/>
    <cellStyle name="Normal 6 8 3 2 6 3" xfId="26637" xr:uid="{00000000-0005-0000-0000-0000F97B0000}"/>
    <cellStyle name="Normal 6 8 3 2 7" xfId="6518" xr:uid="{00000000-0005-0000-0000-0000FA7B0000}"/>
    <cellStyle name="Normal 6 8 3 2 7 2" xfId="36853" xr:uid="{00000000-0005-0000-0000-0000FB7B0000}"/>
    <cellStyle name="Normal 6 8 3 2 7 3" xfId="21620" xr:uid="{00000000-0005-0000-0000-0000FC7B0000}"/>
    <cellStyle name="Normal 6 8 3 2 8" xfId="31841" xr:uid="{00000000-0005-0000-0000-0000FD7B0000}"/>
    <cellStyle name="Normal 6 8 3 2 9" xfId="16607" xr:uid="{00000000-0005-0000-0000-0000FE7B0000}"/>
    <cellStyle name="Normal 6 8 3 3" xfId="1654" xr:uid="{00000000-0005-0000-0000-0000FF7B0000}"/>
    <cellStyle name="Normal 6 8 3 3 2" xfId="2493" xr:uid="{00000000-0005-0000-0000-0000007C0000}"/>
    <cellStyle name="Normal 6 8 3 3 2 2" xfId="4183" xr:uid="{00000000-0005-0000-0000-0000017C0000}"/>
    <cellStyle name="Normal 6 8 3 3 2 2 2" xfId="14256" xr:uid="{00000000-0005-0000-0000-0000027C0000}"/>
    <cellStyle name="Normal 6 8 3 3 2 2 2 2" xfId="44587" xr:uid="{00000000-0005-0000-0000-0000037C0000}"/>
    <cellStyle name="Normal 6 8 3 3 2 2 2 3" xfId="29354" xr:uid="{00000000-0005-0000-0000-0000047C0000}"/>
    <cellStyle name="Normal 6 8 3 3 2 2 3" xfId="9236" xr:uid="{00000000-0005-0000-0000-0000057C0000}"/>
    <cellStyle name="Normal 6 8 3 3 2 2 3 2" xfId="39570" xr:uid="{00000000-0005-0000-0000-0000067C0000}"/>
    <cellStyle name="Normal 6 8 3 3 2 2 3 3" xfId="24337" xr:uid="{00000000-0005-0000-0000-0000077C0000}"/>
    <cellStyle name="Normal 6 8 3 3 2 2 4" xfId="34557" xr:uid="{00000000-0005-0000-0000-0000087C0000}"/>
    <cellStyle name="Normal 6 8 3 3 2 2 5" xfId="19324" xr:uid="{00000000-0005-0000-0000-0000097C0000}"/>
    <cellStyle name="Normal 6 8 3 3 2 3" xfId="5875" xr:uid="{00000000-0005-0000-0000-00000A7C0000}"/>
    <cellStyle name="Normal 6 8 3 3 2 3 2" xfId="15927" xr:uid="{00000000-0005-0000-0000-00000B7C0000}"/>
    <cellStyle name="Normal 6 8 3 3 2 3 2 2" xfId="46258" xr:uid="{00000000-0005-0000-0000-00000C7C0000}"/>
    <cellStyle name="Normal 6 8 3 3 2 3 2 3" xfId="31025" xr:uid="{00000000-0005-0000-0000-00000D7C0000}"/>
    <cellStyle name="Normal 6 8 3 3 2 3 3" xfId="10907" xr:uid="{00000000-0005-0000-0000-00000E7C0000}"/>
    <cellStyle name="Normal 6 8 3 3 2 3 3 2" xfId="41241" xr:uid="{00000000-0005-0000-0000-00000F7C0000}"/>
    <cellStyle name="Normal 6 8 3 3 2 3 3 3" xfId="26008" xr:uid="{00000000-0005-0000-0000-0000107C0000}"/>
    <cellStyle name="Normal 6 8 3 3 2 3 4" xfId="36228" xr:uid="{00000000-0005-0000-0000-0000117C0000}"/>
    <cellStyle name="Normal 6 8 3 3 2 3 5" xfId="20995" xr:uid="{00000000-0005-0000-0000-0000127C0000}"/>
    <cellStyle name="Normal 6 8 3 3 2 4" xfId="12585" xr:uid="{00000000-0005-0000-0000-0000137C0000}"/>
    <cellStyle name="Normal 6 8 3 3 2 4 2" xfId="42916" xr:uid="{00000000-0005-0000-0000-0000147C0000}"/>
    <cellStyle name="Normal 6 8 3 3 2 4 3" xfId="27683" xr:uid="{00000000-0005-0000-0000-0000157C0000}"/>
    <cellStyle name="Normal 6 8 3 3 2 5" xfId="7564" xr:uid="{00000000-0005-0000-0000-0000167C0000}"/>
    <cellStyle name="Normal 6 8 3 3 2 5 2" xfId="37899" xr:uid="{00000000-0005-0000-0000-0000177C0000}"/>
    <cellStyle name="Normal 6 8 3 3 2 5 3" xfId="22666" xr:uid="{00000000-0005-0000-0000-0000187C0000}"/>
    <cellStyle name="Normal 6 8 3 3 2 6" xfId="32887" xr:uid="{00000000-0005-0000-0000-0000197C0000}"/>
    <cellStyle name="Normal 6 8 3 3 2 7" xfId="17653" xr:uid="{00000000-0005-0000-0000-00001A7C0000}"/>
    <cellStyle name="Normal 6 8 3 3 3" xfId="3346" xr:uid="{00000000-0005-0000-0000-00001B7C0000}"/>
    <cellStyle name="Normal 6 8 3 3 3 2" xfId="13420" xr:uid="{00000000-0005-0000-0000-00001C7C0000}"/>
    <cellStyle name="Normal 6 8 3 3 3 2 2" xfId="43751" xr:uid="{00000000-0005-0000-0000-00001D7C0000}"/>
    <cellStyle name="Normal 6 8 3 3 3 2 3" xfId="28518" xr:uid="{00000000-0005-0000-0000-00001E7C0000}"/>
    <cellStyle name="Normal 6 8 3 3 3 3" xfId="8400" xr:uid="{00000000-0005-0000-0000-00001F7C0000}"/>
    <cellStyle name="Normal 6 8 3 3 3 3 2" xfId="38734" xr:uid="{00000000-0005-0000-0000-0000207C0000}"/>
    <cellStyle name="Normal 6 8 3 3 3 3 3" xfId="23501" xr:uid="{00000000-0005-0000-0000-0000217C0000}"/>
    <cellStyle name="Normal 6 8 3 3 3 4" xfId="33721" xr:uid="{00000000-0005-0000-0000-0000227C0000}"/>
    <cellStyle name="Normal 6 8 3 3 3 5" xfId="18488" xr:uid="{00000000-0005-0000-0000-0000237C0000}"/>
    <cellStyle name="Normal 6 8 3 3 4" xfId="5039" xr:uid="{00000000-0005-0000-0000-0000247C0000}"/>
    <cellStyle name="Normal 6 8 3 3 4 2" xfId="15091" xr:uid="{00000000-0005-0000-0000-0000257C0000}"/>
    <cellStyle name="Normal 6 8 3 3 4 2 2" xfId="45422" xr:uid="{00000000-0005-0000-0000-0000267C0000}"/>
    <cellStyle name="Normal 6 8 3 3 4 2 3" xfId="30189" xr:uid="{00000000-0005-0000-0000-0000277C0000}"/>
    <cellStyle name="Normal 6 8 3 3 4 3" xfId="10071" xr:uid="{00000000-0005-0000-0000-0000287C0000}"/>
    <cellStyle name="Normal 6 8 3 3 4 3 2" xfId="40405" xr:uid="{00000000-0005-0000-0000-0000297C0000}"/>
    <cellStyle name="Normal 6 8 3 3 4 3 3" xfId="25172" xr:uid="{00000000-0005-0000-0000-00002A7C0000}"/>
    <cellStyle name="Normal 6 8 3 3 4 4" xfId="35392" xr:uid="{00000000-0005-0000-0000-00002B7C0000}"/>
    <cellStyle name="Normal 6 8 3 3 4 5" xfId="20159" xr:uid="{00000000-0005-0000-0000-00002C7C0000}"/>
    <cellStyle name="Normal 6 8 3 3 5" xfId="11749" xr:uid="{00000000-0005-0000-0000-00002D7C0000}"/>
    <cellStyle name="Normal 6 8 3 3 5 2" xfId="42080" xr:uid="{00000000-0005-0000-0000-00002E7C0000}"/>
    <cellStyle name="Normal 6 8 3 3 5 3" xfId="26847" xr:uid="{00000000-0005-0000-0000-00002F7C0000}"/>
    <cellStyle name="Normal 6 8 3 3 6" xfId="6728" xr:uid="{00000000-0005-0000-0000-0000307C0000}"/>
    <cellStyle name="Normal 6 8 3 3 6 2" xfId="37063" xr:uid="{00000000-0005-0000-0000-0000317C0000}"/>
    <cellStyle name="Normal 6 8 3 3 6 3" xfId="21830" xr:uid="{00000000-0005-0000-0000-0000327C0000}"/>
    <cellStyle name="Normal 6 8 3 3 7" xfId="32051" xr:uid="{00000000-0005-0000-0000-0000337C0000}"/>
    <cellStyle name="Normal 6 8 3 3 8" xfId="16817" xr:uid="{00000000-0005-0000-0000-0000347C0000}"/>
    <cellStyle name="Normal 6 8 3 4" xfId="2075" xr:uid="{00000000-0005-0000-0000-0000357C0000}"/>
    <cellStyle name="Normal 6 8 3 4 2" xfId="3765" xr:uid="{00000000-0005-0000-0000-0000367C0000}"/>
    <cellStyle name="Normal 6 8 3 4 2 2" xfId="13838" xr:uid="{00000000-0005-0000-0000-0000377C0000}"/>
    <cellStyle name="Normal 6 8 3 4 2 2 2" xfId="44169" xr:uid="{00000000-0005-0000-0000-0000387C0000}"/>
    <cellStyle name="Normal 6 8 3 4 2 2 3" xfId="28936" xr:uid="{00000000-0005-0000-0000-0000397C0000}"/>
    <cellStyle name="Normal 6 8 3 4 2 3" xfId="8818" xr:uid="{00000000-0005-0000-0000-00003A7C0000}"/>
    <cellStyle name="Normal 6 8 3 4 2 3 2" xfId="39152" xr:uid="{00000000-0005-0000-0000-00003B7C0000}"/>
    <cellStyle name="Normal 6 8 3 4 2 3 3" xfId="23919" xr:uid="{00000000-0005-0000-0000-00003C7C0000}"/>
    <cellStyle name="Normal 6 8 3 4 2 4" xfId="34139" xr:uid="{00000000-0005-0000-0000-00003D7C0000}"/>
    <cellStyle name="Normal 6 8 3 4 2 5" xfId="18906" xr:uid="{00000000-0005-0000-0000-00003E7C0000}"/>
    <cellStyle name="Normal 6 8 3 4 3" xfId="5457" xr:uid="{00000000-0005-0000-0000-00003F7C0000}"/>
    <cellStyle name="Normal 6 8 3 4 3 2" xfId="15509" xr:uid="{00000000-0005-0000-0000-0000407C0000}"/>
    <cellStyle name="Normal 6 8 3 4 3 2 2" xfId="45840" xr:uid="{00000000-0005-0000-0000-0000417C0000}"/>
    <cellStyle name="Normal 6 8 3 4 3 2 3" xfId="30607" xr:uid="{00000000-0005-0000-0000-0000427C0000}"/>
    <cellStyle name="Normal 6 8 3 4 3 3" xfId="10489" xr:uid="{00000000-0005-0000-0000-0000437C0000}"/>
    <cellStyle name="Normal 6 8 3 4 3 3 2" xfId="40823" xr:uid="{00000000-0005-0000-0000-0000447C0000}"/>
    <cellStyle name="Normal 6 8 3 4 3 3 3" xfId="25590" xr:uid="{00000000-0005-0000-0000-0000457C0000}"/>
    <cellStyle name="Normal 6 8 3 4 3 4" xfId="35810" xr:uid="{00000000-0005-0000-0000-0000467C0000}"/>
    <cellStyle name="Normal 6 8 3 4 3 5" xfId="20577" xr:uid="{00000000-0005-0000-0000-0000477C0000}"/>
    <cellStyle name="Normal 6 8 3 4 4" xfId="12167" xr:uid="{00000000-0005-0000-0000-0000487C0000}"/>
    <cellStyle name="Normal 6 8 3 4 4 2" xfId="42498" xr:uid="{00000000-0005-0000-0000-0000497C0000}"/>
    <cellStyle name="Normal 6 8 3 4 4 3" xfId="27265" xr:uid="{00000000-0005-0000-0000-00004A7C0000}"/>
    <cellStyle name="Normal 6 8 3 4 5" xfId="7146" xr:uid="{00000000-0005-0000-0000-00004B7C0000}"/>
    <cellStyle name="Normal 6 8 3 4 5 2" xfId="37481" xr:uid="{00000000-0005-0000-0000-00004C7C0000}"/>
    <cellStyle name="Normal 6 8 3 4 5 3" xfId="22248" xr:uid="{00000000-0005-0000-0000-00004D7C0000}"/>
    <cellStyle name="Normal 6 8 3 4 6" xfId="32469" xr:uid="{00000000-0005-0000-0000-00004E7C0000}"/>
    <cellStyle name="Normal 6 8 3 4 7" xfId="17235" xr:uid="{00000000-0005-0000-0000-00004F7C0000}"/>
    <cellStyle name="Normal 6 8 3 5" xfId="2928" xr:uid="{00000000-0005-0000-0000-0000507C0000}"/>
    <cellStyle name="Normal 6 8 3 5 2" xfId="13002" xr:uid="{00000000-0005-0000-0000-0000517C0000}"/>
    <cellStyle name="Normal 6 8 3 5 2 2" xfId="43333" xr:uid="{00000000-0005-0000-0000-0000527C0000}"/>
    <cellStyle name="Normal 6 8 3 5 2 3" xfId="28100" xr:uid="{00000000-0005-0000-0000-0000537C0000}"/>
    <cellStyle name="Normal 6 8 3 5 3" xfId="7982" xr:uid="{00000000-0005-0000-0000-0000547C0000}"/>
    <cellStyle name="Normal 6 8 3 5 3 2" xfId="38316" xr:uid="{00000000-0005-0000-0000-0000557C0000}"/>
    <cellStyle name="Normal 6 8 3 5 3 3" xfId="23083" xr:uid="{00000000-0005-0000-0000-0000567C0000}"/>
    <cellStyle name="Normal 6 8 3 5 4" xfId="33303" xr:uid="{00000000-0005-0000-0000-0000577C0000}"/>
    <cellStyle name="Normal 6 8 3 5 5" xfId="18070" xr:uid="{00000000-0005-0000-0000-0000587C0000}"/>
    <cellStyle name="Normal 6 8 3 6" xfId="4621" xr:uid="{00000000-0005-0000-0000-0000597C0000}"/>
    <cellStyle name="Normal 6 8 3 6 2" xfId="14673" xr:uid="{00000000-0005-0000-0000-00005A7C0000}"/>
    <cellStyle name="Normal 6 8 3 6 2 2" xfId="45004" xr:uid="{00000000-0005-0000-0000-00005B7C0000}"/>
    <cellStyle name="Normal 6 8 3 6 2 3" xfId="29771" xr:uid="{00000000-0005-0000-0000-00005C7C0000}"/>
    <cellStyle name="Normal 6 8 3 6 3" xfId="9653" xr:uid="{00000000-0005-0000-0000-00005D7C0000}"/>
    <cellStyle name="Normal 6 8 3 6 3 2" xfId="39987" xr:uid="{00000000-0005-0000-0000-00005E7C0000}"/>
    <cellStyle name="Normal 6 8 3 6 3 3" xfId="24754" xr:uid="{00000000-0005-0000-0000-00005F7C0000}"/>
    <cellStyle name="Normal 6 8 3 6 4" xfId="34974" xr:uid="{00000000-0005-0000-0000-0000607C0000}"/>
    <cellStyle name="Normal 6 8 3 6 5" xfId="19741" xr:uid="{00000000-0005-0000-0000-0000617C0000}"/>
    <cellStyle name="Normal 6 8 3 7" xfId="11331" xr:uid="{00000000-0005-0000-0000-0000627C0000}"/>
    <cellStyle name="Normal 6 8 3 7 2" xfId="41662" xr:uid="{00000000-0005-0000-0000-0000637C0000}"/>
    <cellStyle name="Normal 6 8 3 7 3" xfId="26429" xr:uid="{00000000-0005-0000-0000-0000647C0000}"/>
    <cellStyle name="Normal 6 8 3 8" xfId="6310" xr:uid="{00000000-0005-0000-0000-0000657C0000}"/>
    <cellStyle name="Normal 6 8 3 8 2" xfId="36645" xr:uid="{00000000-0005-0000-0000-0000667C0000}"/>
    <cellStyle name="Normal 6 8 3 8 3" xfId="21412" xr:uid="{00000000-0005-0000-0000-0000677C0000}"/>
    <cellStyle name="Normal 6 8 3 9" xfId="31635" xr:uid="{00000000-0005-0000-0000-0000687C0000}"/>
    <cellStyle name="Normal 6 8 4" xfId="1335" xr:uid="{00000000-0005-0000-0000-0000697C0000}"/>
    <cellStyle name="Normal 6 8 4 2" xfId="1758" xr:uid="{00000000-0005-0000-0000-00006A7C0000}"/>
    <cellStyle name="Normal 6 8 4 2 2" xfId="2597" xr:uid="{00000000-0005-0000-0000-00006B7C0000}"/>
    <cellStyle name="Normal 6 8 4 2 2 2" xfId="4287" xr:uid="{00000000-0005-0000-0000-00006C7C0000}"/>
    <cellStyle name="Normal 6 8 4 2 2 2 2" xfId="14360" xr:uid="{00000000-0005-0000-0000-00006D7C0000}"/>
    <cellStyle name="Normal 6 8 4 2 2 2 2 2" xfId="44691" xr:uid="{00000000-0005-0000-0000-00006E7C0000}"/>
    <cellStyle name="Normal 6 8 4 2 2 2 2 3" xfId="29458" xr:uid="{00000000-0005-0000-0000-00006F7C0000}"/>
    <cellStyle name="Normal 6 8 4 2 2 2 3" xfId="9340" xr:uid="{00000000-0005-0000-0000-0000707C0000}"/>
    <cellStyle name="Normal 6 8 4 2 2 2 3 2" xfId="39674" xr:uid="{00000000-0005-0000-0000-0000717C0000}"/>
    <cellStyle name="Normal 6 8 4 2 2 2 3 3" xfId="24441" xr:uid="{00000000-0005-0000-0000-0000727C0000}"/>
    <cellStyle name="Normal 6 8 4 2 2 2 4" xfId="34661" xr:uid="{00000000-0005-0000-0000-0000737C0000}"/>
    <cellStyle name="Normal 6 8 4 2 2 2 5" xfId="19428" xr:uid="{00000000-0005-0000-0000-0000747C0000}"/>
    <cellStyle name="Normal 6 8 4 2 2 3" xfId="5979" xr:uid="{00000000-0005-0000-0000-0000757C0000}"/>
    <cellStyle name="Normal 6 8 4 2 2 3 2" xfId="16031" xr:uid="{00000000-0005-0000-0000-0000767C0000}"/>
    <cellStyle name="Normal 6 8 4 2 2 3 2 2" xfId="46362" xr:uid="{00000000-0005-0000-0000-0000777C0000}"/>
    <cellStyle name="Normal 6 8 4 2 2 3 2 3" xfId="31129" xr:uid="{00000000-0005-0000-0000-0000787C0000}"/>
    <cellStyle name="Normal 6 8 4 2 2 3 3" xfId="11011" xr:uid="{00000000-0005-0000-0000-0000797C0000}"/>
    <cellStyle name="Normal 6 8 4 2 2 3 3 2" xfId="41345" xr:uid="{00000000-0005-0000-0000-00007A7C0000}"/>
    <cellStyle name="Normal 6 8 4 2 2 3 3 3" xfId="26112" xr:uid="{00000000-0005-0000-0000-00007B7C0000}"/>
    <cellStyle name="Normal 6 8 4 2 2 3 4" xfId="36332" xr:uid="{00000000-0005-0000-0000-00007C7C0000}"/>
    <cellStyle name="Normal 6 8 4 2 2 3 5" xfId="21099" xr:uid="{00000000-0005-0000-0000-00007D7C0000}"/>
    <cellStyle name="Normal 6 8 4 2 2 4" xfId="12689" xr:uid="{00000000-0005-0000-0000-00007E7C0000}"/>
    <cellStyle name="Normal 6 8 4 2 2 4 2" xfId="43020" xr:uid="{00000000-0005-0000-0000-00007F7C0000}"/>
    <cellStyle name="Normal 6 8 4 2 2 4 3" xfId="27787" xr:uid="{00000000-0005-0000-0000-0000807C0000}"/>
    <cellStyle name="Normal 6 8 4 2 2 5" xfId="7668" xr:uid="{00000000-0005-0000-0000-0000817C0000}"/>
    <cellStyle name="Normal 6 8 4 2 2 5 2" xfId="38003" xr:uid="{00000000-0005-0000-0000-0000827C0000}"/>
    <cellStyle name="Normal 6 8 4 2 2 5 3" xfId="22770" xr:uid="{00000000-0005-0000-0000-0000837C0000}"/>
    <cellStyle name="Normal 6 8 4 2 2 6" xfId="32991" xr:uid="{00000000-0005-0000-0000-0000847C0000}"/>
    <cellStyle name="Normal 6 8 4 2 2 7" xfId="17757" xr:uid="{00000000-0005-0000-0000-0000857C0000}"/>
    <cellStyle name="Normal 6 8 4 2 3" xfId="3450" xr:uid="{00000000-0005-0000-0000-0000867C0000}"/>
    <cellStyle name="Normal 6 8 4 2 3 2" xfId="13524" xr:uid="{00000000-0005-0000-0000-0000877C0000}"/>
    <cellStyle name="Normal 6 8 4 2 3 2 2" xfId="43855" xr:uid="{00000000-0005-0000-0000-0000887C0000}"/>
    <cellStyle name="Normal 6 8 4 2 3 2 3" xfId="28622" xr:uid="{00000000-0005-0000-0000-0000897C0000}"/>
    <cellStyle name="Normal 6 8 4 2 3 3" xfId="8504" xr:uid="{00000000-0005-0000-0000-00008A7C0000}"/>
    <cellStyle name="Normal 6 8 4 2 3 3 2" xfId="38838" xr:uid="{00000000-0005-0000-0000-00008B7C0000}"/>
    <cellStyle name="Normal 6 8 4 2 3 3 3" xfId="23605" xr:uid="{00000000-0005-0000-0000-00008C7C0000}"/>
    <cellStyle name="Normal 6 8 4 2 3 4" xfId="33825" xr:uid="{00000000-0005-0000-0000-00008D7C0000}"/>
    <cellStyle name="Normal 6 8 4 2 3 5" xfId="18592" xr:uid="{00000000-0005-0000-0000-00008E7C0000}"/>
    <cellStyle name="Normal 6 8 4 2 4" xfId="5143" xr:uid="{00000000-0005-0000-0000-00008F7C0000}"/>
    <cellStyle name="Normal 6 8 4 2 4 2" xfId="15195" xr:uid="{00000000-0005-0000-0000-0000907C0000}"/>
    <cellStyle name="Normal 6 8 4 2 4 2 2" xfId="45526" xr:uid="{00000000-0005-0000-0000-0000917C0000}"/>
    <cellStyle name="Normal 6 8 4 2 4 2 3" xfId="30293" xr:uid="{00000000-0005-0000-0000-0000927C0000}"/>
    <cellStyle name="Normal 6 8 4 2 4 3" xfId="10175" xr:uid="{00000000-0005-0000-0000-0000937C0000}"/>
    <cellStyle name="Normal 6 8 4 2 4 3 2" xfId="40509" xr:uid="{00000000-0005-0000-0000-0000947C0000}"/>
    <cellStyle name="Normal 6 8 4 2 4 3 3" xfId="25276" xr:uid="{00000000-0005-0000-0000-0000957C0000}"/>
    <cellStyle name="Normal 6 8 4 2 4 4" xfId="35496" xr:uid="{00000000-0005-0000-0000-0000967C0000}"/>
    <cellStyle name="Normal 6 8 4 2 4 5" xfId="20263" xr:uid="{00000000-0005-0000-0000-0000977C0000}"/>
    <cellStyle name="Normal 6 8 4 2 5" xfId="11853" xr:uid="{00000000-0005-0000-0000-0000987C0000}"/>
    <cellStyle name="Normal 6 8 4 2 5 2" xfId="42184" xr:uid="{00000000-0005-0000-0000-0000997C0000}"/>
    <cellStyle name="Normal 6 8 4 2 5 3" xfId="26951" xr:uid="{00000000-0005-0000-0000-00009A7C0000}"/>
    <cellStyle name="Normal 6 8 4 2 6" xfId="6832" xr:uid="{00000000-0005-0000-0000-00009B7C0000}"/>
    <cellStyle name="Normal 6 8 4 2 6 2" xfId="37167" xr:uid="{00000000-0005-0000-0000-00009C7C0000}"/>
    <cellStyle name="Normal 6 8 4 2 6 3" xfId="21934" xr:uid="{00000000-0005-0000-0000-00009D7C0000}"/>
    <cellStyle name="Normal 6 8 4 2 7" xfId="32155" xr:uid="{00000000-0005-0000-0000-00009E7C0000}"/>
    <cellStyle name="Normal 6 8 4 2 8" xfId="16921" xr:uid="{00000000-0005-0000-0000-00009F7C0000}"/>
    <cellStyle name="Normal 6 8 4 3" xfId="2179" xr:uid="{00000000-0005-0000-0000-0000A07C0000}"/>
    <cellStyle name="Normal 6 8 4 3 2" xfId="3869" xr:uid="{00000000-0005-0000-0000-0000A17C0000}"/>
    <cellStyle name="Normal 6 8 4 3 2 2" xfId="13942" xr:uid="{00000000-0005-0000-0000-0000A27C0000}"/>
    <cellStyle name="Normal 6 8 4 3 2 2 2" xfId="44273" xr:uid="{00000000-0005-0000-0000-0000A37C0000}"/>
    <cellStyle name="Normal 6 8 4 3 2 2 3" xfId="29040" xr:uid="{00000000-0005-0000-0000-0000A47C0000}"/>
    <cellStyle name="Normal 6 8 4 3 2 3" xfId="8922" xr:uid="{00000000-0005-0000-0000-0000A57C0000}"/>
    <cellStyle name="Normal 6 8 4 3 2 3 2" xfId="39256" xr:uid="{00000000-0005-0000-0000-0000A67C0000}"/>
    <cellStyle name="Normal 6 8 4 3 2 3 3" xfId="24023" xr:uid="{00000000-0005-0000-0000-0000A77C0000}"/>
    <cellStyle name="Normal 6 8 4 3 2 4" xfId="34243" xr:uid="{00000000-0005-0000-0000-0000A87C0000}"/>
    <cellStyle name="Normal 6 8 4 3 2 5" xfId="19010" xr:uid="{00000000-0005-0000-0000-0000A97C0000}"/>
    <cellStyle name="Normal 6 8 4 3 3" xfId="5561" xr:uid="{00000000-0005-0000-0000-0000AA7C0000}"/>
    <cellStyle name="Normal 6 8 4 3 3 2" xfId="15613" xr:uid="{00000000-0005-0000-0000-0000AB7C0000}"/>
    <cellStyle name="Normal 6 8 4 3 3 2 2" xfId="45944" xr:uid="{00000000-0005-0000-0000-0000AC7C0000}"/>
    <cellStyle name="Normal 6 8 4 3 3 2 3" xfId="30711" xr:uid="{00000000-0005-0000-0000-0000AD7C0000}"/>
    <cellStyle name="Normal 6 8 4 3 3 3" xfId="10593" xr:uid="{00000000-0005-0000-0000-0000AE7C0000}"/>
    <cellStyle name="Normal 6 8 4 3 3 3 2" xfId="40927" xr:uid="{00000000-0005-0000-0000-0000AF7C0000}"/>
    <cellStyle name="Normal 6 8 4 3 3 3 3" xfId="25694" xr:uid="{00000000-0005-0000-0000-0000B07C0000}"/>
    <cellStyle name="Normal 6 8 4 3 3 4" xfId="35914" xr:uid="{00000000-0005-0000-0000-0000B17C0000}"/>
    <cellStyle name="Normal 6 8 4 3 3 5" xfId="20681" xr:uid="{00000000-0005-0000-0000-0000B27C0000}"/>
    <cellStyle name="Normal 6 8 4 3 4" xfId="12271" xr:uid="{00000000-0005-0000-0000-0000B37C0000}"/>
    <cellStyle name="Normal 6 8 4 3 4 2" xfId="42602" xr:uid="{00000000-0005-0000-0000-0000B47C0000}"/>
    <cellStyle name="Normal 6 8 4 3 4 3" xfId="27369" xr:uid="{00000000-0005-0000-0000-0000B57C0000}"/>
    <cellStyle name="Normal 6 8 4 3 5" xfId="7250" xr:uid="{00000000-0005-0000-0000-0000B67C0000}"/>
    <cellStyle name="Normal 6 8 4 3 5 2" xfId="37585" xr:uid="{00000000-0005-0000-0000-0000B77C0000}"/>
    <cellStyle name="Normal 6 8 4 3 5 3" xfId="22352" xr:uid="{00000000-0005-0000-0000-0000B87C0000}"/>
    <cellStyle name="Normal 6 8 4 3 6" xfId="32573" xr:uid="{00000000-0005-0000-0000-0000B97C0000}"/>
    <cellStyle name="Normal 6 8 4 3 7" xfId="17339" xr:uid="{00000000-0005-0000-0000-0000BA7C0000}"/>
    <cellStyle name="Normal 6 8 4 4" xfId="3032" xr:uid="{00000000-0005-0000-0000-0000BB7C0000}"/>
    <cellStyle name="Normal 6 8 4 4 2" xfId="13106" xr:uid="{00000000-0005-0000-0000-0000BC7C0000}"/>
    <cellStyle name="Normal 6 8 4 4 2 2" xfId="43437" xr:uid="{00000000-0005-0000-0000-0000BD7C0000}"/>
    <cellStyle name="Normal 6 8 4 4 2 3" xfId="28204" xr:uid="{00000000-0005-0000-0000-0000BE7C0000}"/>
    <cellStyle name="Normal 6 8 4 4 3" xfId="8086" xr:uid="{00000000-0005-0000-0000-0000BF7C0000}"/>
    <cellStyle name="Normal 6 8 4 4 3 2" xfId="38420" xr:uid="{00000000-0005-0000-0000-0000C07C0000}"/>
    <cellStyle name="Normal 6 8 4 4 3 3" xfId="23187" xr:uid="{00000000-0005-0000-0000-0000C17C0000}"/>
    <cellStyle name="Normal 6 8 4 4 4" xfId="33407" xr:uid="{00000000-0005-0000-0000-0000C27C0000}"/>
    <cellStyle name="Normal 6 8 4 4 5" xfId="18174" xr:uid="{00000000-0005-0000-0000-0000C37C0000}"/>
    <cellStyle name="Normal 6 8 4 5" xfId="4725" xr:uid="{00000000-0005-0000-0000-0000C47C0000}"/>
    <cellStyle name="Normal 6 8 4 5 2" xfId="14777" xr:uid="{00000000-0005-0000-0000-0000C57C0000}"/>
    <cellStyle name="Normal 6 8 4 5 2 2" xfId="45108" xr:uid="{00000000-0005-0000-0000-0000C67C0000}"/>
    <cellStyle name="Normal 6 8 4 5 2 3" xfId="29875" xr:uid="{00000000-0005-0000-0000-0000C77C0000}"/>
    <cellStyle name="Normal 6 8 4 5 3" xfId="9757" xr:uid="{00000000-0005-0000-0000-0000C87C0000}"/>
    <cellStyle name="Normal 6 8 4 5 3 2" xfId="40091" xr:uid="{00000000-0005-0000-0000-0000C97C0000}"/>
    <cellStyle name="Normal 6 8 4 5 3 3" xfId="24858" xr:uid="{00000000-0005-0000-0000-0000CA7C0000}"/>
    <cellStyle name="Normal 6 8 4 5 4" xfId="35078" xr:uid="{00000000-0005-0000-0000-0000CB7C0000}"/>
    <cellStyle name="Normal 6 8 4 5 5" xfId="19845" xr:uid="{00000000-0005-0000-0000-0000CC7C0000}"/>
    <cellStyle name="Normal 6 8 4 6" xfId="11435" xr:uid="{00000000-0005-0000-0000-0000CD7C0000}"/>
    <cellStyle name="Normal 6 8 4 6 2" xfId="41766" xr:uid="{00000000-0005-0000-0000-0000CE7C0000}"/>
    <cellStyle name="Normal 6 8 4 6 3" xfId="26533" xr:uid="{00000000-0005-0000-0000-0000CF7C0000}"/>
    <cellStyle name="Normal 6 8 4 7" xfId="6414" xr:uid="{00000000-0005-0000-0000-0000D07C0000}"/>
    <cellStyle name="Normal 6 8 4 7 2" xfId="36749" xr:uid="{00000000-0005-0000-0000-0000D17C0000}"/>
    <cellStyle name="Normal 6 8 4 7 3" xfId="21516" xr:uid="{00000000-0005-0000-0000-0000D27C0000}"/>
    <cellStyle name="Normal 6 8 4 8" xfId="31737" xr:uid="{00000000-0005-0000-0000-0000D37C0000}"/>
    <cellStyle name="Normal 6 8 4 9" xfId="16503" xr:uid="{00000000-0005-0000-0000-0000D47C0000}"/>
    <cellStyle name="Normal 6 8 5" xfId="1548" xr:uid="{00000000-0005-0000-0000-0000D57C0000}"/>
    <cellStyle name="Normal 6 8 5 2" xfId="2389" xr:uid="{00000000-0005-0000-0000-0000D67C0000}"/>
    <cellStyle name="Normal 6 8 5 2 2" xfId="4079" xr:uid="{00000000-0005-0000-0000-0000D77C0000}"/>
    <cellStyle name="Normal 6 8 5 2 2 2" xfId="14152" xr:uid="{00000000-0005-0000-0000-0000D87C0000}"/>
    <cellStyle name="Normal 6 8 5 2 2 2 2" xfId="44483" xr:uid="{00000000-0005-0000-0000-0000D97C0000}"/>
    <cellStyle name="Normal 6 8 5 2 2 2 3" xfId="29250" xr:uid="{00000000-0005-0000-0000-0000DA7C0000}"/>
    <cellStyle name="Normal 6 8 5 2 2 3" xfId="9132" xr:uid="{00000000-0005-0000-0000-0000DB7C0000}"/>
    <cellStyle name="Normal 6 8 5 2 2 3 2" xfId="39466" xr:uid="{00000000-0005-0000-0000-0000DC7C0000}"/>
    <cellStyle name="Normal 6 8 5 2 2 3 3" xfId="24233" xr:uid="{00000000-0005-0000-0000-0000DD7C0000}"/>
    <cellStyle name="Normal 6 8 5 2 2 4" xfId="34453" xr:uid="{00000000-0005-0000-0000-0000DE7C0000}"/>
    <cellStyle name="Normal 6 8 5 2 2 5" xfId="19220" xr:uid="{00000000-0005-0000-0000-0000DF7C0000}"/>
    <cellStyle name="Normal 6 8 5 2 3" xfId="5771" xr:uid="{00000000-0005-0000-0000-0000E07C0000}"/>
    <cellStyle name="Normal 6 8 5 2 3 2" xfId="15823" xr:uid="{00000000-0005-0000-0000-0000E17C0000}"/>
    <cellStyle name="Normal 6 8 5 2 3 2 2" xfId="46154" xr:uid="{00000000-0005-0000-0000-0000E27C0000}"/>
    <cellStyle name="Normal 6 8 5 2 3 2 3" xfId="30921" xr:uid="{00000000-0005-0000-0000-0000E37C0000}"/>
    <cellStyle name="Normal 6 8 5 2 3 3" xfId="10803" xr:uid="{00000000-0005-0000-0000-0000E47C0000}"/>
    <cellStyle name="Normal 6 8 5 2 3 3 2" xfId="41137" xr:uid="{00000000-0005-0000-0000-0000E57C0000}"/>
    <cellStyle name="Normal 6 8 5 2 3 3 3" xfId="25904" xr:uid="{00000000-0005-0000-0000-0000E67C0000}"/>
    <cellStyle name="Normal 6 8 5 2 3 4" xfId="36124" xr:uid="{00000000-0005-0000-0000-0000E77C0000}"/>
    <cellStyle name="Normal 6 8 5 2 3 5" xfId="20891" xr:uid="{00000000-0005-0000-0000-0000E87C0000}"/>
    <cellStyle name="Normal 6 8 5 2 4" xfId="12481" xr:uid="{00000000-0005-0000-0000-0000E97C0000}"/>
    <cellStyle name="Normal 6 8 5 2 4 2" xfId="42812" xr:uid="{00000000-0005-0000-0000-0000EA7C0000}"/>
    <cellStyle name="Normal 6 8 5 2 4 3" xfId="27579" xr:uid="{00000000-0005-0000-0000-0000EB7C0000}"/>
    <cellStyle name="Normal 6 8 5 2 5" xfId="7460" xr:uid="{00000000-0005-0000-0000-0000EC7C0000}"/>
    <cellStyle name="Normal 6 8 5 2 5 2" xfId="37795" xr:uid="{00000000-0005-0000-0000-0000ED7C0000}"/>
    <cellStyle name="Normal 6 8 5 2 5 3" xfId="22562" xr:uid="{00000000-0005-0000-0000-0000EE7C0000}"/>
    <cellStyle name="Normal 6 8 5 2 6" xfId="32783" xr:uid="{00000000-0005-0000-0000-0000EF7C0000}"/>
    <cellStyle name="Normal 6 8 5 2 7" xfId="17549" xr:uid="{00000000-0005-0000-0000-0000F07C0000}"/>
    <cellStyle name="Normal 6 8 5 3" xfId="3242" xr:uid="{00000000-0005-0000-0000-0000F17C0000}"/>
    <cellStyle name="Normal 6 8 5 3 2" xfId="13316" xr:uid="{00000000-0005-0000-0000-0000F27C0000}"/>
    <cellStyle name="Normal 6 8 5 3 2 2" xfId="43647" xr:uid="{00000000-0005-0000-0000-0000F37C0000}"/>
    <cellStyle name="Normal 6 8 5 3 2 3" xfId="28414" xr:uid="{00000000-0005-0000-0000-0000F47C0000}"/>
    <cellStyle name="Normal 6 8 5 3 3" xfId="8296" xr:uid="{00000000-0005-0000-0000-0000F57C0000}"/>
    <cellStyle name="Normal 6 8 5 3 3 2" xfId="38630" xr:uid="{00000000-0005-0000-0000-0000F67C0000}"/>
    <cellStyle name="Normal 6 8 5 3 3 3" xfId="23397" xr:uid="{00000000-0005-0000-0000-0000F77C0000}"/>
    <cellStyle name="Normal 6 8 5 3 4" xfId="33617" xr:uid="{00000000-0005-0000-0000-0000F87C0000}"/>
    <cellStyle name="Normal 6 8 5 3 5" xfId="18384" xr:uid="{00000000-0005-0000-0000-0000F97C0000}"/>
    <cellStyle name="Normal 6 8 5 4" xfId="4935" xr:uid="{00000000-0005-0000-0000-0000FA7C0000}"/>
    <cellStyle name="Normal 6 8 5 4 2" xfId="14987" xr:uid="{00000000-0005-0000-0000-0000FB7C0000}"/>
    <cellStyle name="Normal 6 8 5 4 2 2" xfId="45318" xr:uid="{00000000-0005-0000-0000-0000FC7C0000}"/>
    <cellStyle name="Normal 6 8 5 4 2 3" xfId="30085" xr:uid="{00000000-0005-0000-0000-0000FD7C0000}"/>
    <cellStyle name="Normal 6 8 5 4 3" xfId="9967" xr:uid="{00000000-0005-0000-0000-0000FE7C0000}"/>
    <cellStyle name="Normal 6 8 5 4 3 2" xfId="40301" xr:uid="{00000000-0005-0000-0000-0000FF7C0000}"/>
    <cellStyle name="Normal 6 8 5 4 3 3" xfId="25068" xr:uid="{00000000-0005-0000-0000-0000007D0000}"/>
    <cellStyle name="Normal 6 8 5 4 4" xfId="35288" xr:uid="{00000000-0005-0000-0000-0000017D0000}"/>
    <cellStyle name="Normal 6 8 5 4 5" xfId="20055" xr:uid="{00000000-0005-0000-0000-0000027D0000}"/>
    <cellStyle name="Normal 6 8 5 5" xfId="11645" xr:uid="{00000000-0005-0000-0000-0000037D0000}"/>
    <cellStyle name="Normal 6 8 5 5 2" xfId="41976" xr:uid="{00000000-0005-0000-0000-0000047D0000}"/>
    <cellStyle name="Normal 6 8 5 5 3" xfId="26743" xr:uid="{00000000-0005-0000-0000-0000057D0000}"/>
    <cellStyle name="Normal 6 8 5 6" xfId="6624" xr:uid="{00000000-0005-0000-0000-0000067D0000}"/>
    <cellStyle name="Normal 6 8 5 6 2" xfId="36959" xr:uid="{00000000-0005-0000-0000-0000077D0000}"/>
    <cellStyle name="Normal 6 8 5 6 3" xfId="21726" xr:uid="{00000000-0005-0000-0000-0000087D0000}"/>
    <cellStyle name="Normal 6 8 5 7" xfId="31947" xr:uid="{00000000-0005-0000-0000-0000097D0000}"/>
    <cellStyle name="Normal 6 8 5 8" xfId="16713" xr:uid="{00000000-0005-0000-0000-00000A7D0000}"/>
    <cellStyle name="Normal 6 8 6" xfId="1969" xr:uid="{00000000-0005-0000-0000-00000B7D0000}"/>
    <cellStyle name="Normal 6 8 6 2" xfId="3661" xr:uid="{00000000-0005-0000-0000-00000C7D0000}"/>
    <cellStyle name="Normal 6 8 6 2 2" xfId="13734" xr:uid="{00000000-0005-0000-0000-00000D7D0000}"/>
    <cellStyle name="Normal 6 8 6 2 2 2" xfId="44065" xr:uid="{00000000-0005-0000-0000-00000E7D0000}"/>
    <cellStyle name="Normal 6 8 6 2 2 3" xfId="28832" xr:uid="{00000000-0005-0000-0000-00000F7D0000}"/>
    <cellStyle name="Normal 6 8 6 2 3" xfId="8714" xr:uid="{00000000-0005-0000-0000-0000107D0000}"/>
    <cellStyle name="Normal 6 8 6 2 3 2" xfId="39048" xr:uid="{00000000-0005-0000-0000-0000117D0000}"/>
    <cellStyle name="Normal 6 8 6 2 3 3" xfId="23815" xr:uid="{00000000-0005-0000-0000-0000127D0000}"/>
    <cellStyle name="Normal 6 8 6 2 4" xfId="34035" xr:uid="{00000000-0005-0000-0000-0000137D0000}"/>
    <cellStyle name="Normal 6 8 6 2 5" xfId="18802" xr:uid="{00000000-0005-0000-0000-0000147D0000}"/>
    <cellStyle name="Normal 6 8 6 3" xfId="5353" xr:uid="{00000000-0005-0000-0000-0000157D0000}"/>
    <cellStyle name="Normal 6 8 6 3 2" xfId="15405" xr:uid="{00000000-0005-0000-0000-0000167D0000}"/>
    <cellStyle name="Normal 6 8 6 3 2 2" xfId="45736" xr:uid="{00000000-0005-0000-0000-0000177D0000}"/>
    <cellStyle name="Normal 6 8 6 3 2 3" xfId="30503" xr:uid="{00000000-0005-0000-0000-0000187D0000}"/>
    <cellStyle name="Normal 6 8 6 3 3" xfId="10385" xr:uid="{00000000-0005-0000-0000-0000197D0000}"/>
    <cellStyle name="Normal 6 8 6 3 3 2" xfId="40719" xr:uid="{00000000-0005-0000-0000-00001A7D0000}"/>
    <cellStyle name="Normal 6 8 6 3 3 3" xfId="25486" xr:uid="{00000000-0005-0000-0000-00001B7D0000}"/>
    <cellStyle name="Normal 6 8 6 3 4" xfId="35706" xr:uid="{00000000-0005-0000-0000-00001C7D0000}"/>
    <cellStyle name="Normal 6 8 6 3 5" xfId="20473" xr:uid="{00000000-0005-0000-0000-00001D7D0000}"/>
    <cellStyle name="Normal 6 8 6 4" xfId="12063" xr:uid="{00000000-0005-0000-0000-00001E7D0000}"/>
    <cellStyle name="Normal 6 8 6 4 2" xfId="42394" xr:uid="{00000000-0005-0000-0000-00001F7D0000}"/>
    <cellStyle name="Normal 6 8 6 4 3" xfId="27161" xr:uid="{00000000-0005-0000-0000-0000207D0000}"/>
    <cellStyle name="Normal 6 8 6 5" xfId="7042" xr:uid="{00000000-0005-0000-0000-0000217D0000}"/>
    <cellStyle name="Normal 6 8 6 5 2" xfId="37377" xr:uid="{00000000-0005-0000-0000-0000227D0000}"/>
    <cellStyle name="Normal 6 8 6 5 3" xfId="22144" xr:uid="{00000000-0005-0000-0000-0000237D0000}"/>
    <cellStyle name="Normal 6 8 6 6" xfId="32365" xr:uid="{00000000-0005-0000-0000-0000247D0000}"/>
    <cellStyle name="Normal 6 8 6 7" xfId="17131" xr:uid="{00000000-0005-0000-0000-0000257D0000}"/>
    <cellStyle name="Normal 6 8 7" xfId="2817" xr:uid="{00000000-0005-0000-0000-0000267D0000}"/>
    <cellStyle name="Normal 6 8 7 2" xfId="12898" xr:uid="{00000000-0005-0000-0000-0000277D0000}"/>
    <cellStyle name="Normal 6 8 7 2 2" xfId="43229" xr:uid="{00000000-0005-0000-0000-0000287D0000}"/>
    <cellStyle name="Normal 6 8 7 2 3" xfId="27996" xr:uid="{00000000-0005-0000-0000-0000297D0000}"/>
    <cellStyle name="Normal 6 8 7 3" xfId="7877" xr:uid="{00000000-0005-0000-0000-00002A7D0000}"/>
    <cellStyle name="Normal 6 8 7 3 2" xfId="38212" xr:uid="{00000000-0005-0000-0000-00002B7D0000}"/>
    <cellStyle name="Normal 6 8 7 3 3" xfId="22979" xr:uid="{00000000-0005-0000-0000-00002C7D0000}"/>
    <cellStyle name="Normal 6 8 7 4" xfId="33199" xr:uid="{00000000-0005-0000-0000-00002D7D0000}"/>
    <cellStyle name="Normal 6 8 7 5" xfId="17966" xr:uid="{00000000-0005-0000-0000-00002E7D0000}"/>
    <cellStyle name="Normal 6 8 8" xfId="4513" xr:uid="{00000000-0005-0000-0000-00002F7D0000}"/>
    <cellStyle name="Normal 6 8 8 2" xfId="14569" xr:uid="{00000000-0005-0000-0000-0000307D0000}"/>
    <cellStyle name="Normal 6 8 8 2 2" xfId="44900" xr:uid="{00000000-0005-0000-0000-0000317D0000}"/>
    <cellStyle name="Normal 6 8 8 2 3" xfId="29667" xr:uid="{00000000-0005-0000-0000-0000327D0000}"/>
    <cellStyle name="Normal 6 8 8 3" xfId="9549" xr:uid="{00000000-0005-0000-0000-0000337D0000}"/>
    <cellStyle name="Normal 6 8 8 3 2" xfId="39883" xr:uid="{00000000-0005-0000-0000-0000347D0000}"/>
    <cellStyle name="Normal 6 8 8 3 3" xfId="24650" xr:uid="{00000000-0005-0000-0000-0000357D0000}"/>
    <cellStyle name="Normal 6 8 8 4" xfId="34870" xr:uid="{00000000-0005-0000-0000-0000367D0000}"/>
    <cellStyle name="Normal 6 8 8 5" xfId="19637" xr:uid="{00000000-0005-0000-0000-0000377D0000}"/>
    <cellStyle name="Normal 6 8 9" xfId="11225" xr:uid="{00000000-0005-0000-0000-0000387D0000}"/>
    <cellStyle name="Normal 6 8 9 2" xfId="41558" xr:uid="{00000000-0005-0000-0000-0000397D0000}"/>
    <cellStyle name="Normal 6 8 9 3" xfId="26325" xr:uid="{00000000-0005-0000-0000-00003A7D0000}"/>
    <cellStyle name="Normal 6 9" xfId="31418" xr:uid="{00000000-0005-0000-0000-00003B7D0000}"/>
    <cellStyle name="Normal 60" xfId="891" xr:uid="{00000000-0005-0000-0000-00003C7D0000}"/>
    <cellStyle name="Normal 60 10" xfId="6239" xr:uid="{00000000-0005-0000-0000-00003D7D0000}"/>
    <cellStyle name="Normal 60 10 2" xfId="36576" xr:uid="{00000000-0005-0000-0000-00003E7D0000}"/>
    <cellStyle name="Normal 60 10 3" xfId="21343" xr:uid="{00000000-0005-0000-0000-00003F7D0000}"/>
    <cellStyle name="Normal 60 11" xfId="31567" xr:uid="{00000000-0005-0000-0000-0000407D0000}"/>
    <cellStyle name="Normal 60 12" xfId="16328" xr:uid="{00000000-0005-0000-0000-0000417D0000}"/>
    <cellStyle name="Normal 60 2" xfId="1203" xr:uid="{00000000-0005-0000-0000-0000427D0000}"/>
    <cellStyle name="Normal 60 2 10" xfId="31618" xr:uid="{00000000-0005-0000-0000-0000437D0000}"/>
    <cellStyle name="Normal 60 2 11" xfId="16382" xr:uid="{00000000-0005-0000-0000-0000447D0000}"/>
    <cellStyle name="Normal 60 2 2" xfId="1311" xr:uid="{00000000-0005-0000-0000-0000457D0000}"/>
    <cellStyle name="Normal 60 2 2 10" xfId="16486" xr:uid="{00000000-0005-0000-0000-0000467D0000}"/>
    <cellStyle name="Normal 60 2 2 2" xfId="1528" xr:uid="{00000000-0005-0000-0000-0000477D0000}"/>
    <cellStyle name="Normal 60 2 2 2 2" xfId="1949" xr:uid="{00000000-0005-0000-0000-0000487D0000}"/>
    <cellStyle name="Normal 60 2 2 2 2 2" xfId="2788" xr:uid="{00000000-0005-0000-0000-0000497D0000}"/>
    <cellStyle name="Normal 60 2 2 2 2 2 2" xfId="4478" xr:uid="{00000000-0005-0000-0000-00004A7D0000}"/>
    <cellStyle name="Normal 60 2 2 2 2 2 2 2" xfId="14551" xr:uid="{00000000-0005-0000-0000-00004B7D0000}"/>
    <cellStyle name="Normal 60 2 2 2 2 2 2 2 2" xfId="44882" xr:uid="{00000000-0005-0000-0000-00004C7D0000}"/>
    <cellStyle name="Normal 60 2 2 2 2 2 2 2 3" xfId="29649" xr:uid="{00000000-0005-0000-0000-00004D7D0000}"/>
    <cellStyle name="Normal 60 2 2 2 2 2 2 3" xfId="9531" xr:uid="{00000000-0005-0000-0000-00004E7D0000}"/>
    <cellStyle name="Normal 60 2 2 2 2 2 2 3 2" xfId="39865" xr:uid="{00000000-0005-0000-0000-00004F7D0000}"/>
    <cellStyle name="Normal 60 2 2 2 2 2 2 3 3" xfId="24632" xr:uid="{00000000-0005-0000-0000-0000507D0000}"/>
    <cellStyle name="Normal 60 2 2 2 2 2 2 4" xfId="34852" xr:uid="{00000000-0005-0000-0000-0000517D0000}"/>
    <cellStyle name="Normal 60 2 2 2 2 2 2 5" xfId="19619" xr:uid="{00000000-0005-0000-0000-0000527D0000}"/>
    <cellStyle name="Normal 60 2 2 2 2 2 3" xfId="6170" xr:uid="{00000000-0005-0000-0000-0000537D0000}"/>
    <cellStyle name="Normal 60 2 2 2 2 2 3 2" xfId="16222" xr:uid="{00000000-0005-0000-0000-0000547D0000}"/>
    <cellStyle name="Normal 60 2 2 2 2 2 3 2 2" xfId="46553" xr:uid="{00000000-0005-0000-0000-0000557D0000}"/>
    <cellStyle name="Normal 60 2 2 2 2 2 3 2 3" xfId="31320" xr:uid="{00000000-0005-0000-0000-0000567D0000}"/>
    <cellStyle name="Normal 60 2 2 2 2 2 3 3" xfId="11202" xr:uid="{00000000-0005-0000-0000-0000577D0000}"/>
    <cellStyle name="Normal 60 2 2 2 2 2 3 3 2" xfId="41536" xr:uid="{00000000-0005-0000-0000-0000587D0000}"/>
    <cellStyle name="Normal 60 2 2 2 2 2 3 3 3" xfId="26303" xr:uid="{00000000-0005-0000-0000-0000597D0000}"/>
    <cellStyle name="Normal 60 2 2 2 2 2 3 4" xfId="36523" xr:uid="{00000000-0005-0000-0000-00005A7D0000}"/>
    <cellStyle name="Normal 60 2 2 2 2 2 3 5" xfId="21290" xr:uid="{00000000-0005-0000-0000-00005B7D0000}"/>
    <cellStyle name="Normal 60 2 2 2 2 2 4" xfId="12880" xr:uid="{00000000-0005-0000-0000-00005C7D0000}"/>
    <cellStyle name="Normal 60 2 2 2 2 2 4 2" xfId="43211" xr:uid="{00000000-0005-0000-0000-00005D7D0000}"/>
    <cellStyle name="Normal 60 2 2 2 2 2 4 3" xfId="27978" xr:uid="{00000000-0005-0000-0000-00005E7D0000}"/>
    <cellStyle name="Normal 60 2 2 2 2 2 5" xfId="7859" xr:uid="{00000000-0005-0000-0000-00005F7D0000}"/>
    <cellStyle name="Normal 60 2 2 2 2 2 5 2" xfId="38194" xr:uid="{00000000-0005-0000-0000-0000607D0000}"/>
    <cellStyle name="Normal 60 2 2 2 2 2 5 3" xfId="22961" xr:uid="{00000000-0005-0000-0000-0000617D0000}"/>
    <cellStyle name="Normal 60 2 2 2 2 2 6" xfId="33182" xr:uid="{00000000-0005-0000-0000-0000627D0000}"/>
    <cellStyle name="Normal 60 2 2 2 2 2 7" xfId="17948" xr:uid="{00000000-0005-0000-0000-0000637D0000}"/>
    <cellStyle name="Normal 60 2 2 2 2 3" xfId="3641" xr:uid="{00000000-0005-0000-0000-0000647D0000}"/>
    <cellStyle name="Normal 60 2 2 2 2 3 2" xfId="13715" xr:uid="{00000000-0005-0000-0000-0000657D0000}"/>
    <cellStyle name="Normal 60 2 2 2 2 3 2 2" xfId="44046" xr:uid="{00000000-0005-0000-0000-0000667D0000}"/>
    <cellStyle name="Normal 60 2 2 2 2 3 2 3" xfId="28813" xr:uid="{00000000-0005-0000-0000-0000677D0000}"/>
    <cellStyle name="Normal 60 2 2 2 2 3 3" xfId="8695" xr:uid="{00000000-0005-0000-0000-0000687D0000}"/>
    <cellStyle name="Normal 60 2 2 2 2 3 3 2" xfId="39029" xr:uid="{00000000-0005-0000-0000-0000697D0000}"/>
    <cellStyle name="Normal 60 2 2 2 2 3 3 3" xfId="23796" xr:uid="{00000000-0005-0000-0000-00006A7D0000}"/>
    <cellStyle name="Normal 60 2 2 2 2 3 4" xfId="34016" xr:uid="{00000000-0005-0000-0000-00006B7D0000}"/>
    <cellStyle name="Normal 60 2 2 2 2 3 5" xfId="18783" xr:uid="{00000000-0005-0000-0000-00006C7D0000}"/>
    <cellStyle name="Normal 60 2 2 2 2 4" xfId="5334" xr:uid="{00000000-0005-0000-0000-00006D7D0000}"/>
    <cellStyle name="Normal 60 2 2 2 2 4 2" xfId="15386" xr:uid="{00000000-0005-0000-0000-00006E7D0000}"/>
    <cellStyle name="Normal 60 2 2 2 2 4 2 2" xfId="45717" xr:uid="{00000000-0005-0000-0000-00006F7D0000}"/>
    <cellStyle name="Normal 60 2 2 2 2 4 2 3" xfId="30484" xr:uid="{00000000-0005-0000-0000-0000707D0000}"/>
    <cellStyle name="Normal 60 2 2 2 2 4 3" xfId="10366" xr:uid="{00000000-0005-0000-0000-0000717D0000}"/>
    <cellStyle name="Normal 60 2 2 2 2 4 3 2" xfId="40700" xr:uid="{00000000-0005-0000-0000-0000727D0000}"/>
    <cellStyle name="Normal 60 2 2 2 2 4 3 3" xfId="25467" xr:uid="{00000000-0005-0000-0000-0000737D0000}"/>
    <cellStyle name="Normal 60 2 2 2 2 4 4" xfId="35687" xr:uid="{00000000-0005-0000-0000-0000747D0000}"/>
    <cellStyle name="Normal 60 2 2 2 2 4 5" xfId="20454" xr:uid="{00000000-0005-0000-0000-0000757D0000}"/>
    <cellStyle name="Normal 60 2 2 2 2 5" xfId="12044" xr:uid="{00000000-0005-0000-0000-0000767D0000}"/>
    <cellStyle name="Normal 60 2 2 2 2 5 2" xfId="42375" xr:uid="{00000000-0005-0000-0000-0000777D0000}"/>
    <cellStyle name="Normal 60 2 2 2 2 5 3" xfId="27142" xr:uid="{00000000-0005-0000-0000-0000787D0000}"/>
    <cellStyle name="Normal 60 2 2 2 2 6" xfId="7023" xr:uid="{00000000-0005-0000-0000-0000797D0000}"/>
    <cellStyle name="Normal 60 2 2 2 2 6 2" xfId="37358" xr:uid="{00000000-0005-0000-0000-00007A7D0000}"/>
    <cellStyle name="Normal 60 2 2 2 2 6 3" xfId="22125" xr:uid="{00000000-0005-0000-0000-00007B7D0000}"/>
    <cellStyle name="Normal 60 2 2 2 2 7" xfId="32346" xr:uid="{00000000-0005-0000-0000-00007C7D0000}"/>
    <cellStyle name="Normal 60 2 2 2 2 8" xfId="17112" xr:uid="{00000000-0005-0000-0000-00007D7D0000}"/>
    <cellStyle name="Normal 60 2 2 2 3" xfId="2370" xr:uid="{00000000-0005-0000-0000-00007E7D0000}"/>
    <cellStyle name="Normal 60 2 2 2 3 2" xfId="4060" xr:uid="{00000000-0005-0000-0000-00007F7D0000}"/>
    <cellStyle name="Normal 60 2 2 2 3 2 2" xfId="14133" xr:uid="{00000000-0005-0000-0000-0000807D0000}"/>
    <cellStyle name="Normal 60 2 2 2 3 2 2 2" xfId="44464" xr:uid="{00000000-0005-0000-0000-0000817D0000}"/>
    <cellStyle name="Normal 60 2 2 2 3 2 2 3" xfId="29231" xr:uid="{00000000-0005-0000-0000-0000827D0000}"/>
    <cellStyle name="Normal 60 2 2 2 3 2 3" xfId="9113" xr:uid="{00000000-0005-0000-0000-0000837D0000}"/>
    <cellStyle name="Normal 60 2 2 2 3 2 3 2" xfId="39447" xr:uid="{00000000-0005-0000-0000-0000847D0000}"/>
    <cellStyle name="Normal 60 2 2 2 3 2 3 3" xfId="24214" xr:uid="{00000000-0005-0000-0000-0000857D0000}"/>
    <cellStyle name="Normal 60 2 2 2 3 2 4" xfId="34434" xr:uid="{00000000-0005-0000-0000-0000867D0000}"/>
    <cellStyle name="Normal 60 2 2 2 3 2 5" xfId="19201" xr:uid="{00000000-0005-0000-0000-0000877D0000}"/>
    <cellStyle name="Normal 60 2 2 2 3 3" xfId="5752" xr:uid="{00000000-0005-0000-0000-0000887D0000}"/>
    <cellStyle name="Normal 60 2 2 2 3 3 2" xfId="15804" xr:uid="{00000000-0005-0000-0000-0000897D0000}"/>
    <cellStyle name="Normal 60 2 2 2 3 3 2 2" xfId="46135" xr:uid="{00000000-0005-0000-0000-00008A7D0000}"/>
    <cellStyle name="Normal 60 2 2 2 3 3 2 3" xfId="30902" xr:uid="{00000000-0005-0000-0000-00008B7D0000}"/>
    <cellStyle name="Normal 60 2 2 2 3 3 3" xfId="10784" xr:uid="{00000000-0005-0000-0000-00008C7D0000}"/>
    <cellStyle name="Normal 60 2 2 2 3 3 3 2" xfId="41118" xr:uid="{00000000-0005-0000-0000-00008D7D0000}"/>
    <cellStyle name="Normal 60 2 2 2 3 3 3 3" xfId="25885" xr:uid="{00000000-0005-0000-0000-00008E7D0000}"/>
    <cellStyle name="Normal 60 2 2 2 3 3 4" xfId="36105" xr:uid="{00000000-0005-0000-0000-00008F7D0000}"/>
    <cellStyle name="Normal 60 2 2 2 3 3 5" xfId="20872" xr:uid="{00000000-0005-0000-0000-0000907D0000}"/>
    <cellStyle name="Normal 60 2 2 2 3 4" xfId="12462" xr:uid="{00000000-0005-0000-0000-0000917D0000}"/>
    <cellStyle name="Normal 60 2 2 2 3 4 2" xfId="42793" xr:uid="{00000000-0005-0000-0000-0000927D0000}"/>
    <cellStyle name="Normal 60 2 2 2 3 4 3" xfId="27560" xr:uid="{00000000-0005-0000-0000-0000937D0000}"/>
    <cellStyle name="Normal 60 2 2 2 3 5" xfId="7441" xr:uid="{00000000-0005-0000-0000-0000947D0000}"/>
    <cellStyle name="Normal 60 2 2 2 3 5 2" xfId="37776" xr:uid="{00000000-0005-0000-0000-0000957D0000}"/>
    <cellStyle name="Normal 60 2 2 2 3 5 3" xfId="22543" xr:uid="{00000000-0005-0000-0000-0000967D0000}"/>
    <cellStyle name="Normal 60 2 2 2 3 6" xfId="32764" xr:uid="{00000000-0005-0000-0000-0000977D0000}"/>
    <cellStyle name="Normal 60 2 2 2 3 7" xfId="17530" xr:uid="{00000000-0005-0000-0000-0000987D0000}"/>
    <cellStyle name="Normal 60 2 2 2 4" xfId="3223" xr:uid="{00000000-0005-0000-0000-0000997D0000}"/>
    <cellStyle name="Normal 60 2 2 2 4 2" xfId="13297" xr:uid="{00000000-0005-0000-0000-00009A7D0000}"/>
    <cellStyle name="Normal 60 2 2 2 4 2 2" xfId="43628" xr:uid="{00000000-0005-0000-0000-00009B7D0000}"/>
    <cellStyle name="Normal 60 2 2 2 4 2 3" xfId="28395" xr:uid="{00000000-0005-0000-0000-00009C7D0000}"/>
    <cellStyle name="Normal 60 2 2 2 4 3" xfId="8277" xr:uid="{00000000-0005-0000-0000-00009D7D0000}"/>
    <cellStyle name="Normal 60 2 2 2 4 3 2" xfId="38611" xr:uid="{00000000-0005-0000-0000-00009E7D0000}"/>
    <cellStyle name="Normal 60 2 2 2 4 3 3" xfId="23378" xr:uid="{00000000-0005-0000-0000-00009F7D0000}"/>
    <cellStyle name="Normal 60 2 2 2 4 4" xfId="33598" xr:uid="{00000000-0005-0000-0000-0000A07D0000}"/>
    <cellStyle name="Normal 60 2 2 2 4 5" xfId="18365" xr:uid="{00000000-0005-0000-0000-0000A17D0000}"/>
    <cellStyle name="Normal 60 2 2 2 5" xfId="4916" xr:uid="{00000000-0005-0000-0000-0000A27D0000}"/>
    <cellStyle name="Normal 60 2 2 2 5 2" xfId="14968" xr:uid="{00000000-0005-0000-0000-0000A37D0000}"/>
    <cellStyle name="Normal 60 2 2 2 5 2 2" xfId="45299" xr:uid="{00000000-0005-0000-0000-0000A47D0000}"/>
    <cellStyle name="Normal 60 2 2 2 5 2 3" xfId="30066" xr:uid="{00000000-0005-0000-0000-0000A57D0000}"/>
    <cellStyle name="Normal 60 2 2 2 5 3" xfId="9948" xr:uid="{00000000-0005-0000-0000-0000A67D0000}"/>
    <cellStyle name="Normal 60 2 2 2 5 3 2" xfId="40282" xr:uid="{00000000-0005-0000-0000-0000A77D0000}"/>
    <cellStyle name="Normal 60 2 2 2 5 3 3" xfId="25049" xr:uid="{00000000-0005-0000-0000-0000A87D0000}"/>
    <cellStyle name="Normal 60 2 2 2 5 4" xfId="35269" xr:uid="{00000000-0005-0000-0000-0000A97D0000}"/>
    <cellStyle name="Normal 60 2 2 2 5 5" xfId="20036" xr:uid="{00000000-0005-0000-0000-0000AA7D0000}"/>
    <cellStyle name="Normal 60 2 2 2 6" xfId="11626" xr:uid="{00000000-0005-0000-0000-0000AB7D0000}"/>
    <cellStyle name="Normal 60 2 2 2 6 2" xfId="41957" xr:uid="{00000000-0005-0000-0000-0000AC7D0000}"/>
    <cellStyle name="Normal 60 2 2 2 6 3" xfId="26724" xr:uid="{00000000-0005-0000-0000-0000AD7D0000}"/>
    <cellStyle name="Normal 60 2 2 2 7" xfId="6605" xr:uid="{00000000-0005-0000-0000-0000AE7D0000}"/>
    <cellStyle name="Normal 60 2 2 2 7 2" xfId="36940" xr:uid="{00000000-0005-0000-0000-0000AF7D0000}"/>
    <cellStyle name="Normal 60 2 2 2 7 3" xfId="21707" xr:uid="{00000000-0005-0000-0000-0000B07D0000}"/>
    <cellStyle name="Normal 60 2 2 2 8" xfId="31928" xr:uid="{00000000-0005-0000-0000-0000B17D0000}"/>
    <cellStyle name="Normal 60 2 2 2 9" xfId="16694" xr:uid="{00000000-0005-0000-0000-0000B27D0000}"/>
    <cellStyle name="Normal 60 2 2 3" xfId="1741" xr:uid="{00000000-0005-0000-0000-0000B37D0000}"/>
    <cellStyle name="Normal 60 2 2 3 2" xfId="2580" xr:uid="{00000000-0005-0000-0000-0000B47D0000}"/>
    <cellStyle name="Normal 60 2 2 3 2 2" xfId="4270" xr:uid="{00000000-0005-0000-0000-0000B57D0000}"/>
    <cellStyle name="Normal 60 2 2 3 2 2 2" xfId="14343" xr:uid="{00000000-0005-0000-0000-0000B67D0000}"/>
    <cellStyle name="Normal 60 2 2 3 2 2 2 2" xfId="44674" xr:uid="{00000000-0005-0000-0000-0000B77D0000}"/>
    <cellStyle name="Normal 60 2 2 3 2 2 2 3" xfId="29441" xr:uid="{00000000-0005-0000-0000-0000B87D0000}"/>
    <cellStyle name="Normal 60 2 2 3 2 2 3" xfId="9323" xr:uid="{00000000-0005-0000-0000-0000B97D0000}"/>
    <cellStyle name="Normal 60 2 2 3 2 2 3 2" xfId="39657" xr:uid="{00000000-0005-0000-0000-0000BA7D0000}"/>
    <cellStyle name="Normal 60 2 2 3 2 2 3 3" xfId="24424" xr:uid="{00000000-0005-0000-0000-0000BB7D0000}"/>
    <cellStyle name="Normal 60 2 2 3 2 2 4" xfId="34644" xr:uid="{00000000-0005-0000-0000-0000BC7D0000}"/>
    <cellStyle name="Normal 60 2 2 3 2 2 5" xfId="19411" xr:uid="{00000000-0005-0000-0000-0000BD7D0000}"/>
    <cellStyle name="Normal 60 2 2 3 2 3" xfId="5962" xr:uid="{00000000-0005-0000-0000-0000BE7D0000}"/>
    <cellStyle name="Normal 60 2 2 3 2 3 2" xfId="16014" xr:uid="{00000000-0005-0000-0000-0000BF7D0000}"/>
    <cellStyle name="Normal 60 2 2 3 2 3 2 2" xfId="46345" xr:uid="{00000000-0005-0000-0000-0000C07D0000}"/>
    <cellStyle name="Normal 60 2 2 3 2 3 2 3" xfId="31112" xr:uid="{00000000-0005-0000-0000-0000C17D0000}"/>
    <cellStyle name="Normal 60 2 2 3 2 3 3" xfId="10994" xr:uid="{00000000-0005-0000-0000-0000C27D0000}"/>
    <cellStyle name="Normal 60 2 2 3 2 3 3 2" xfId="41328" xr:uid="{00000000-0005-0000-0000-0000C37D0000}"/>
    <cellStyle name="Normal 60 2 2 3 2 3 3 3" xfId="26095" xr:uid="{00000000-0005-0000-0000-0000C47D0000}"/>
    <cellStyle name="Normal 60 2 2 3 2 3 4" xfId="36315" xr:uid="{00000000-0005-0000-0000-0000C57D0000}"/>
    <cellStyle name="Normal 60 2 2 3 2 3 5" xfId="21082" xr:uid="{00000000-0005-0000-0000-0000C67D0000}"/>
    <cellStyle name="Normal 60 2 2 3 2 4" xfId="12672" xr:uid="{00000000-0005-0000-0000-0000C77D0000}"/>
    <cellStyle name="Normal 60 2 2 3 2 4 2" xfId="43003" xr:uid="{00000000-0005-0000-0000-0000C87D0000}"/>
    <cellStyle name="Normal 60 2 2 3 2 4 3" xfId="27770" xr:uid="{00000000-0005-0000-0000-0000C97D0000}"/>
    <cellStyle name="Normal 60 2 2 3 2 5" xfId="7651" xr:uid="{00000000-0005-0000-0000-0000CA7D0000}"/>
    <cellStyle name="Normal 60 2 2 3 2 5 2" xfId="37986" xr:uid="{00000000-0005-0000-0000-0000CB7D0000}"/>
    <cellStyle name="Normal 60 2 2 3 2 5 3" xfId="22753" xr:uid="{00000000-0005-0000-0000-0000CC7D0000}"/>
    <cellStyle name="Normal 60 2 2 3 2 6" xfId="32974" xr:uid="{00000000-0005-0000-0000-0000CD7D0000}"/>
    <cellStyle name="Normal 60 2 2 3 2 7" xfId="17740" xr:uid="{00000000-0005-0000-0000-0000CE7D0000}"/>
    <cellStyle name="Normal 60 2 2 3 3" xfId="3433" xr:uid="{00000000-0005-0000-0000-0000CF7D0000}"/>
    <cellStyle name="Normal 60 2 2 3 3 2" xfId="13507" xr:uid="{00000000-0005-0000-0000-0000D07D0000}"/>
    <cellStyle name="Normal 60 2 2 3 3 2 2" xfId="43838" xr:uid="{00000000-0005-0000-0000-0000D17D0000}"/>
    <cellStyle name="Normal 60 2 2 3 3 2 3" xfId="28605" xr:uid="{00000000-0005-0000-0000-0000D27D0000}"/>
    <cellStyle name="Normal 60 2 2 3 3 3" xfId="8487" xr:uid="{00000000-0005-0000-0000-0000D37D0000}"/>
    <cellStyle name="Normal 60 2 2 3 3 3 2" xfId="38821" xr:uid="{00000000-0005-0000-0000-0000D47D0000}"/>
    <cellStyle name="Normal 60 2 2 3 3 3 3" xfId="23588" xr:uid="{00000000-0005-0000-0000-0000D57D0000}"/>
    <cellStyle name="Normal 60 2 2 3 3 4" xfId="33808" xr:uid="{00000000-0005-0000-0000-0000D67D0000}"/>
    <cellStyle name="Normal 60 2 2 3 3 5" xfId="18575" xr:uid="{00000000-0005-0000-0000-0000D77D0000}"/>
    <cellStyle name="Normal 60 2 2 3 4" xfId="5126" xr:uid="{00000000-0005-0000-0000-0000D87D0000}"/>
    <cellStyle name="Normal 60 2 2 3 4 2" xfId="15178" xr:uid="{00000000-0005-0000-0000-0000D97D0000}"/>
    <cellStyle name="Normal 60 2 2 3 4 2 2" xfId="45509" xr:uid="{00000000-0005-0000-0000-0000DA7D0000}"/>
    <cellStyle name="Normal 60 2 2 3 4 2 3" xfId="30276" xr:uid="{00000000-0005-0000-0000-0000DB7D0000}"/>
    <cellStyle name="Normal 60 2 2 3 4 3" xfId="10158" xr:uid="{00000000-0005-0000-0000-0000DC7D0000}"/>
    <cellStyle name="Normal 60 2 2 3 4 3 2" xfId="40492" xr:uid="{00000000-0005-0000-0000-0000DD7D0000}"/>
    <cellStyle name="Normal 60 2 2 3 4 3 3" xfId="25259" xr:uid="{00000000-0005-0000-0000-0000DE7D0000}"/>
    <cellStyle name="Normal 60 2 2 3 4 4" xfId="35479" xr:uid="{00000000-0005-0000-0000-0000DF7D0000}"/>
    <cellStyle name="Normal 60 2 2 3 4 5" xfId="20246" xr:uid="{00000000-0005-0000-0000-0000E07D0000}"/>
    <cellStyle name="Normal 60 2 2 3 5" xfId="11836" xr:uid="{00000000-0005-0000-0000-0000E17D0000}"/>
    <cellStyle name="Normal 60 2 2 3 5 2" xfId="42167" xr:uid="{00000000-0005-0000-0000-0000E27D0000}"/>
    <cellStyle name="Normal 60 2 2 3 5 3" xfId="26934" xr:uid="{00000000-0005-0000-0000-0000E37D0000}"/>
    <cellStyle name="Normal 60 2 2 3 6" xfId="6815" xr:uid="{00000000-0005-0000-0000-0000E47D0000}"/>
    <cellStyle name="Normal 60 2 2 3 6 2" xfId="37150" xr:uid="{00000000-0005-0000-0000-0000E57D0000}"/>
    <cellStyle name="Normal 60 2 2 3 6 3" xfId="21917" xr:uid="{00000000-0005-0000-0000-0000E67D0000}"/>
    <cellStyle name="Normal 60 2 2 3 7" xfId="32138" xr:uid="{00000000-0005-0000-0000-0000E77D0000}"/>
    <cellStyle name="Normal 60 2 2 3 8" xfId="16904" xr:uid="{00000000-0005-0000-0000-0000E87D0000}"/>
    <cellStyle name="Normal 60 2 2 4" xfId="2162" xr:uid="{00000000-0005-0000-0000-0000E97D0000}"/>
    <cellStyle name="Normal 60 2 2 4 2" xfId="3852" xr:uid="{00000000-0005-0000-0000-0000EA7D0000}"/>
    <cellStyle name="Normal 60 2 2 4 2 2" xfId="13925" xr:uid="{00000000-0005-0000-0000-0000EB7D0000}"/>
    <cellStyle name="Normal 60 2 2 4 2 2 2" xfId="44256" xr:uid="{00000000-0005-0000-0000-0000EC7D0000}"/>
    <cellStyle name="Normal 60 2 2 4 2 2 3" xfId="29023" xr:uid="{00000000-0005-0000-0000-0000ED7D0000}"/>
    <cellStyle name="Normal 60 2 2 4 2 3" xfId="8905" xr:uid="{00000000-0005-0000-0000-0000EE7D0000}"/>
    <cellStyle name="Normal 60 2 2 4 2 3 2" xfId="39239" xr:uid="{00000000-0005-0000-0000-0000EF7D0000}"/>
    <cellStyle name="Normal 60 2 2 4 2 3 3" xfId="24006" xr:uid="{00000000-0005-0000-0000-0000F07D0000}"/>
    <cellStyle name="Normal 60 2 2 4 2 4" xfId="34226" xr:uid="{00000000-0005-0000-0000-0000F17D0000}"/>
    <cellStyle name="Normal 60 2 2 4 2 5" xfId="18993" xr:uid="{00000000-0005-0000-0000-0000F27D0000}"/>
    <cellStyle name="Normal 60 2 2 4 3" xfId="5544" xr:uid="{00000000-0005-0000-0000-0000F37D0000}"/>
    <cellStyle name="Normal 60 2 2 4 3 2" xfId="15596" xr:uid="{00000000-0005-0000-0000-0000F47D0000}"/>
    <cellStyle name="Normal 60 2 2 4 3 2 2" xfId="45927" xr:uid="{00000000-0005-0000-0000-0000F57D0000}"/>
    <cellStyle name="Normal 60 2 2 4 3 2 3" xfId="30694" xr:uid="{00000000-0005-0000-0000-0000F67D0000}"/>
    <cellStyle name="Normal 60 2 2 4 3 3" xfId="10576" xr:uid="{00000000-0005-0000-0000-0000F77D0000}"/>
    <cellStyle name="Normal 60 2 2 4 3 3 2" xfId="40910" xr:uid="{00000000-0005-0000-0000-0000F87D0000}"/>
    <cellStyle name="Normal 60 2 2 4 3 3 3" xfId="25677" xr:uid="{00000000-0005-0000-0000-0000F97D0000}"/>
    <cellStyle name="Normal 60 2 2 4 3 4" xfId="35897" xr:uid="{00000000-0005-0000-0000-0000FA7D0000}"/>
    <cellStyle name="Normal 60 2 2 4 3 5" xfId="20664" xr:uid="{00000000-0005-0000-0000-0000FB7D0000}"/>
    <cellStyle name="Normal 60 2 2 4 4" xfId="12254" xr:uid="{00000000-0005-0000-0000-0000FC7D0000}"/>
    <cellStyle name="Normal 60 2 2 4 4 2" xfId="42585" xr:uid="{00000000-0005-0000-0000-0000FD7D0000}"/>
    <cellStyle name="Normal 60 2 2 4 4 3" xfId="27352" xr:uid="{00000000-0005-0000-0000-0000FE7D0000}"/>
    <cellStyle name="Normal 60 2 2 4 5" xfId="7233" xr:uid="{00000000-0005-0000-0000-0000FF7D0000}"/>
    <cellStyle name="Normal 60 2 2 4 5 2" xfId="37568" xr:uid="{00000000-0005-0000-0000-0000007E0000}"/>
    <cellStyle name="Normal 60 2 2 4 5 3" xfId="22335" xr:uid="{00000000-0005-0000-0000-0000017E0000}"/>
    <cellStyle name="Normal 60 2 2 4 6" xfId="32556" xr:uid="{00000000-0005-0000-0000-0000027E0000}"/>
    <cellStyle name="Normal 60 2 2 4 7" xfId="17322" xr:uid="{00000000-0005-0000-0000-0000037E0000}"/>
    <cellStyle name="Normal 60 2 2 5" xfId="3015" xr:uid="{00000000-0005-0000-0000-0000047E0000}"/>
    <cellStyle name="Normal 60 2 2 5 2" xfId="13089" xr:uid="{00000000-0005-0000-0000-0000057E0000}"/>
    <cellStyle name="Normal 60 2 2 5 2 2" xfId="43420" xr:uid="{00000000-0005-0000-0000-0000067E0000}"/>
    <cellStyle name="Normal 60 2 2 5 2 3" xfId="28187" xr:uid="{00000000-0005-0000-0000-0000077E0000}"/>
    <cellStyle name="Normal 60 2 2 5 3" xfId="8069" xr:uid="{00000000-0005-0000-0000-0000087E0000}"/>
    <cellStyle name="Normal 60 2 2 5 3 2" xfId="38403" xr:uid="{00000000-0005-0000-0000-0000097E0000}"/>
    <cellStyle name="Normal 60 2 2 5 3 3" xfId="23170" xr:uid="{00000000-0005-0000-0000-00000A7E0000}"/>
    <cellStyle name="Normal 60 2 2 5 4" xfId="33390" xr:uid="{00000000-0005-0000-0000-00000B7E0000}"/>
    <cellStyle name="Normal 60 2 2 5 5" xfId="18157" xr:uid="{00000000-0005-0000-0000-00000C7E0000}"/>
    <cellStyle name="Normal 60 2 2 6" xfId="4708" xr:uid="{00000000-0005-0000-0000-00000D7E0000}"/>
    <cellStyle name="Normal 60 2 2 6 2" xfId="14760" xr:uid="{00000000-0005-0000-0000-00000E7E0000}"/>
    <cellStyle name="Normal 60 2 2 6 2 2" xfId="45091" xr:uid="{00000000-0005-0000-0000-00000F7E0000}"/>
    <cellStyle name="Normal 60 2 2 6 2 3" xfId="29858" xr:uid="{00000000-0005-0000-0000-0000107E0000}"/>
    <cellStyle name="Normal 60 2 2 6 3" xfId="9740" xr:uid="{00000000-0005-0000-0000-0000117E0000}"/>
    <cellStyle name="Normal 60 2 2 6 3 2" xfId="40074" xr:uid="{00000000-0005-0000-0000-0000127E0000}"/>
    <cellStyle name="Normal 60 2 2 6 3 3" xfId="24841" xr:uid="{00000000-0005-0000-0000-0000137E0000}"/>
    <cellStyle name="Normal 60 2 2 6 4" xfId="35061" xr:uid="{00000000-0005-0000-0000-0000147E0000}"/>
    <cellStyle name="Normal 60 2 2 6 5" xfId="19828" xr:uid="{00000000-0005-0000-0000-0000157E0000}"/>
    <cellStyle name="Normal 60 2 2 7" xfId="11418" xr:uid="{00000000-0005-0000-0000-0000167E0000}"/>
    <cellStyle name="Normal 60 2 2 7 2" xfId="41749" xr:uid="{00000000-0005-0000-0000-0000177E0000}"/>
    <cellStyle name="Normal 60 2 2 7 3" xfId="26516" xr:uid="{00000000-0005-0000-0000-0000187E0000}"/>
    <cellStyle name="Normal 60 2 2 8" xfId="6397" xr:uid="{00000000-0005-0000-0000-0000197E0000}"/>
    <cellStyle name="Normal 60 2 2 8 2" xfId="36732" xr:uid="{00000000-0005-0000-0000-00001A7E0000}"/>
    <cellStyle name="Normal 60 2 2 8 3" xfId="21499" xr:uid="{00000000-0005-0000-0000-00001B7E0000}"/>
    <cellStyle name="Normal 60 2 2 9" xfId="31720" xr:uid="{00000000-0005-0000-0000-00001C7E0000}"/>
    <cellStyle name="Normal 60 2 3" xfId="1424" xr:uid="{00000000-0005-0000-0000-00001D7E0000}"/>
    <cellStyle name="Normal 60 2 3 2" xfId="1845" xr:uid="{00000000-0005-0000-0000-00001E7E0000}"/>
    <cellStyle name="Normal 60 2 3 2 2" xfId="2684" xr:uid="{00000000-0005-0000-0000-00001F7E0000}"/>
    <cellStyle name="Normal 60 2 3 2 2 2" xfId="4374" xr:uid="{00000000-0005-0000-0000-0000207E0000}"/>
    <cellStyle name="Normal 60 2 3 2 2 2 2" xfId="14447" xr:uid="{00000000-0005-0000-0000-0000217E0000}"/>
    <cellStyle name="Normal 60 2 3 2 2 2 2 2" xfId="44778" xr:uid="{00000000-0005-0000-0000-0000227E0000}"/>
    <cellStyle name="Normal 60 2 3 2 2 2 2 3" xfId="29545" xr:uid="{00000000-0005-0000-0000-0000237E0000}"/>
    <cellStyle name="Normal 60 2 3 2 2 2 3" xfId="9427" xr:uid="{00000000-0005-0000-0000-0000247E0000}"/>
    <cellStyle name="Normal 60 2 3 2 2 2 3 2" xfId="39761" xr:uid="{00000000-0005-0000-0000-0000257E0000}"/>
    <cellStyle name="Normal 60 2 3 2 2 2 3 3" xfId="24528" xr:uid="{00000000-0005-0000-0000-0000267E0000}"/>
    <cellStyle name="Normal 60 2 3 2 2 2 4" xfId="34748" xr:uid="{00000000-0005-0000-0000-0000277E0000}"/>
    <cellStyle name="Normal 60 2 3 2 2 2 5" xfId="19515" xr:uid="{00000000-0005-0000-0000-0000287E0000}"/>
    <cellStyle name="Normal 60 2 3 2 2 3" xfId="6066" xr:uid="{00000000-0005-0000-0000-0000297E0000}"/>
    <cellStyle name="Normal 60 2 3 2 2 3 2" xfId="16118" xr:uid="{00000000-0005-0000-0000-00002A7E0000}"/>
    <cellStyle name="Normal 60 2 3 2 2 3 2 2" xfId="46449" xr:uid="{00000000-0005-0000-0000-00002B7E0000}"/>
    <cellStyle name="Normal 60 2 3 2 2 3 2 3" xfId="31216" xr:uid="{00000000-0005-0000-0000-00002C7E0000}"/>
    <cellStyle name="Normal 60 2 3 2 2 3 3" xfId="11098" xr:uid="{00000000-0005-0000-0000-00002D7E0000}"/>
    <cellStyle name="Normal 60 2 3 2 2 3 3 2" xfId="41432" xr:uid="{00000000-0005-0000-0000-00002E7E0000}"/>
    <cellStyle name="Normal 60 2 3 2 2 3 3 3" xfId="26199" xr:uid="{00000000-0005-0000-0000-00002F7E0000}"/>
    <cellStyle name="Normal 60 2 3 2 2 3 4" xfId="36419" xr:uid="{00000000-0005-0000-0000-0000307E0000}"/>
    <cellStyle name="Normal 60 2 3 2 2 3 5" xfId="21186" xr:uid="{00000000-0005-0000-0000-0000317E0000}"/>
    <cellStyle name="Normal 60 2 3 2 2 4" xfId="12776" xr:uid="{00000000-0005-0000-0000-0000327E0000}"/>
    <cellStyle name="Normal 60 2 3 2 2 4 2" xfId="43107" xr:uid="{00000000-0005-0000-0000-0000337E0000}"/>
    <cellStyle name="Normal 60 2 3 2 2 4 3" xfId="27874" xr:uid="{00000000-0005-0000-0000-0000347E0000}"/>
    <cellStyle name="Normal 60 2 3 2 2 5" xfId="7755" xr:uid="{00000000-0005-0000-0000-0000357E0000}"/>
    <cellStyle name="Normal 60 2 3 2 2 5 2" xfId="38090" xr:uid="{00000000-0005-0000-0000-0000367E0000}"/>
    <cellStyle name="Normal 60 2 3 2 2 5 3" xfId="22857" xr:uid="{00000000-0005-0000-0000-0000377E0000}"/>
    <cellStyle name="Normal 60 2 3 2 2 6" xfId="33078" xr:uid="{00000000-0005-0000-0000-0000387E0000}"/>
    <cellStyle name="Normal 60 2 3 2 2 7" xfId="17844" xr:uid="{00000000-0005-0000-0000-0000397E0000}"/>
    <cellStyle name="Normal 60 2 3 2 3" xfId="3537" xr:uid="{00000000-0005-0000-0000-00003A7E0000}"/>
    <cellStyle name="Normal 60 2 3 2 3 2" xfId="13611" xr:uid="{00000000-0005-0000-0000-00003B7E0000}"/>
    <cellStyle name="Normal 60 2 3 2 3 2 2" xfId="43942" xr:uid="{00000000-0005-0000-0000-00003C7E0000}"/>
    <cellStyle name="Normal 60 2 3 2 3 2 3" xfId="28709" xr:uid="{00000000-0005-0000-0000-00003D7E0000}"/>
    <cellStyle name="Normal 60 2 3 2 3 3" xfId="8591" xr:uid="{00000000-0005-0000-0000-00003E7E0000}"/>
    <cellStyle name="Normal 60 2 3 2 3 3 2" xfId="38925" xr:uid="{00000000-0005-0000-0000-00003F7E0000}"/>
    <cellStyle name="Normal 60 2 3 2 3 3 3" xfId="23692" xr:uid="{00000000-0005-0000-0000-0000407E0000}"/>
    <cellStyle name="Normal 60 2 3 2 3 4" xfId="33912" xr:uid="{00000000-0005-0000-0000-0000417E0000}"/>
    <cellStyle name="Normal 60 2 3 2 3 5" xfId="18679" xr:uid="{00000000-0005-0000-0000-0000427E0000}"/>
    <cellStyle name="Normal 60 2 3 2 4" xfId="5230" xr:uid="{00000000-0005-0000-0000-0000437E0000}"/>
    <cellStyle name="Normal 60 2 3 2 4 2" xfId="15282" xr:uid="{00000000-0005-0000-0000-0000447E0000}"/>
    <cellStyle name="Normal 60 2 3 2 4 2 2" xfId="45613" xr:uid="{00000000-0005-0000-0000-0000457E0000}"/>
    <cellStyle name="Normal 60 2 3 2 4 2 3" xfId="30380" xr:uid="{00000000-0005-0000-0000-0000467E0000}"/>
    <cellStyle name="Normal 60 2 3 2 4 3" xfId="10262" xr:uid="{00000000-0005-0000-0000-0000477E0000}"/>
    <cellStyle name="Normal 60 2 3 2 4 3 2" xfId="40596" xr:uid="{00000000-0005-0000-0000-0000487E0000}"/>
    <cellStyle name="Normal 60 2 3 2 4 3 3" xfId="25363" xr:uid="{00000000-0005-0000-0000-0000497E0000}"/>
    <cellStyle name="Normal 60 2 3 2 4 4" xfId="35583" xr:uid="{00000000-0005-0000-0000-00004A7E0000}"/>
    <cellStyle name="Normal 60 2 3 2 4 5" xfId="20350" xr:uid="{00000000-0005-0000-0000-00004B7E0000}"/>
    <cellStyle name="Normal 60 2 3 2 5" xfId="11940" xr:uid="{00000000-0005-0000-0000-00004C7E0000}"/>
    <cellStyle name="Normal 60 2 3 2 5 2" xfId="42271" xr:uid="{00000000-0005-0000-0000-00004D7E0000}"/>
    <cellStyle name="Normal 60 2 3 2 5 3" xfId="27038" xr:uid="{00000000-0005-0000-0000-00004E7E0000}"/>
    <cellStyle name="Normal 60 2 3 2 6" xfId="6919" xr:uid="{00000000-0005-0000-0000-00004F7E0000}"/>
    <cellStyle name="Normal 60 2 3 2 6 2" xfId="37254" xr:uid="{00000000-0005-0000-0000-0000507E0000}"/>
    <cellStyle name="Normal 60 2 3 2 6 3" xfId="22021" xr:uid="{00000000-0005-0000-0000-0000517E0000}"/>
    <cellStyle name="Normal 60 2 3 2 7" xfId="32242" xr:uid="{00000000-0005-0000-0000-0000527E0000}"/>
    <cellStyle name="Normal 60 2 3 2 8" xfId="17008" xr:uid="{00000000-0005-0000-0000-0000537E0000}"/>
    <cellStyle name="Normal 60 2 3 3" xfId="2266" xr:uid="{00000000-0005-0000-0000-0000547E0000}"/>
    <cellStyle name="Normal 60 2 3 3 2" xfId="3956" xr:uid="{00000000-0005-0000-0000-0000557E0000}"/>
    <cellStyle name="Normal 60 2 3 3 2 2" xfId="14029" xr:uid="{00000000-0005-0000-0000-0000567E0000}"/>
    <cellStyle name="Normal 60 2 3 3 2 2 2" xfId="44360" xr:uid="{00000000-0005-0000-0000-0000577E0000}"/>
    <cellStyle name="Normal 60 2 3 3 2 2 3" xfId="29127" xr:uid="{00000000-0005-0000-0000-0000587E0000}"/>
    <cellStyle name="Normal 60 2 3 3 2 3" xfId="9009" xr:uid="{00000000-0005-0000-0000-0000597E0000}"/>
    <cellStyle name="Normal 60 2 3 3 2 3 2" xfId="39343" xr:uid="{00000000-0005-0000-0000-00005A7E0000}"/>
    <cellStyle name="Normal 60 2 3 3 2 3 3" xfId="24110" xr:uid="{00000000-0005-0000-0000-00005B7E0000}"/>
    <cellStyle name="Normal 60 2 3 3 2 4" xfId="34330" xr:uid="{00000000-0005-0000-0000-00005C7E0000}"/>
    <cellStyle name="Normal 60 2 3 3 2 5" xfId="19097" xr:uid="{00000000-0005-0000-0000-00005D7E0000}"/>
    <cellStyle name="Normal 60 2 3 3 3" xfId="5648" xr:uid="{00000000-0005-0000-0000-00005E7E0000}"/>
    <cellStyle name="Normal 60 2 3 3 3 2" xfId="15700" xr:uid="{00000000-0005-0000-0000-00005F7E0000}"/>
    <cellStyle name="Normal 60 2 3 3 3 2 2" xfId="46031" xr:uid="{00000000-0005-0000-0000-0000607E0000}"/>
    <cellStyle name="Normal 60 2 3 3 3 2 3" xfId="30798" xr:uid="{00000000-0005-0000-0000-0000617E0000}"/>
    <cellStyle name="Normal 60 2 3 3 3 3" xfId="10680" xr:uid="{00000000-0005-0000-0000-0000627E0000}"/>
    <cellStyle name="Normal 60 2 3 3 3 3 2" xfId="41014" xr:uid="{00000000-0005-0000-0000-0000637E0000}"/>
    <cellStyle name="Normal 60 2 3 3 3 3 3" xfId="25781" xr:uid="{00000000-0005-0000-0000-0000647E0000}"/>
    <cellStyle name="Normal 60 2 3 3 3 4" xfId="36001" xr:uid="{00000000-0005-0000-0000-0000657E0000}"/>
    <cellStyle name="Normal 60 2 3 3 3 5" xfId="20768" xr:uid="{00000000-0005-0000-0000-0000667E0000}"/>
    <cellStyle name="Normal 60 2 3 3 4" xfId="12358" xr:uid="{00000000-0005-0000-0000-0000677E0000}"/>
    <cellStyle name="Normal 60 2 3 3 4 2" xfId="42689" xr:uid="{00000000-0005-0000-0000-0000687E0000}"/>
    <cellStyle name="Normal 60 2 3 3 4 3" xfId="27456" xr:uid="{00000000-0005-0000-0000-0000697E0000}"/>
    <cellStyle name="Normal 60 2 3 3 5" xfId="7337" xr:uid="{00000000-0005-0000-0000-00006A7E0000}"/>
    <cellStyle name="Normal 60 2 3 3 5 2" xfId="37672" xr:uid="{00000000-0005-0000-0000-00006B7E0000}"/>
    <cellStyle name="Normal 60 2 3 3 5 3" xfId="22439" xr:uid="{00000000-0005-0000-0000-00006C7E0000}"/>
    <cellStyle name="Normal 60 2 3 3 6" xfId="32660" xr:uid="{00000000-0005-0000-0000-00006D7E0000}"/>
    <cellStyle name="Normal 60 2 3 3 7" xfId="17426" xr:uid="{00000000-0005-0000-0000-00006E7E0000}"/>
    <cellStyle name="Normal 60 2 3 4" xfId="3119" xr:uid="{00000000-0005-0000-0000-00006F7E0000}"/>
    <cellStyle name="Normal 60 2 3 4 2" xfId="13193" xr:uid="{00000000-0005-0000-0000-0000707E0000}"/>
    <cellStyle name="Normal 60 2 3 4 2 2" xfId="43524" xr:uid="{00000000-0005-0000-0000-0000717E0000}"/>
    <cellStyle name="Normal 60 2 3 4 2 3" xfId="28291" xr:uid="{00000000-0005-0000-0000-0000727E0000}"/>
    <cellStyle name="Normal 60 2 3 4 3" xfId="8173" xr:uid="{00000000-0005-0000-0000-0000737E0000}"/>
    <cellStyle name="Normal 60 2 3 4 3 2" xfId="38507" xr:uid="{00000000-0005-0000-0000-0000747E0000}"/>
    <cellStyle name="Normal 60 2 3 4 3 3" xfId="23274" xr:uid="{00000000-0005-0000-0000-0000757E0000}"/>
    <cellStyle name="Normal 60 2 3 4 4" xfId="33494" xr:uid="{00000000-0005-0000-0000-0000767E0000}"/>
    <cellStyle name="Normal 60 2 3 4 5" xfId="18261" xr:uid="{00000000-0005-0000-0000-0000777E0000}"/>
    <cellStyle name="Normal 60 2 3 5" xfId="4812" xr:uid="{00000000-0005-0000-0000-0000787E0000}"/>
    <cellStyle name="Normal 60 2 3 5 2" xfId="14864" xr:uid="{00000000-0005-0000-0000-0000797E0000}"/>
    <cellStyle name="Normal 60 2 3 5 2 2" xfId="45195" xr:uid="{00000000-0005-0000-0000-00007A7E0000}"/>
    <cellStyle name="Normal 60 2 3 5 2 3" xfId="29962" xr:uid="{00000000-0005-0000-0000-00007B7E0000}"/>
    <cellStyle name="Normal 60 2 3 5 3" xfId="9844" xr:uid="{00000000-0005-0000-0000-00007C7E0000}"/>
    <cellStyle name="Normal 60 2 3 5 3 2" xfId="40178" xr:uid="{00000000-0005-0000-0000-00007D7E0000}"/>
    <cellStyle name="Normal 60 2 3 5 3 3" xfId="24945" xr:uid="{00000000-0005-0000-0000-00007E7E0000}"/>
    <cellStyle name="Normal 60 2 3 5 4" xfId="35165" xr:uid="{00000000-0005-0000-0000-00007F7E0000}"/>
    <cellStyle name="Normal 60 2 3 5 5" xfId="19932" xr:uid="{00000000-0005-0000-0000-0000807E0000}"/>
    <cellStyle name="Normal 60 2 3 6" xfId="11522" xr:uid="{00000000-0005-0000-0000-0000817E0000}"/>
    <cellStyle name="Normal 60 2 3 6 2" xfId="41853" xr:uid="{00000000-0005-0000-0000-0000827E0000}"/>
    <cellStyle name="Normal 60 2 3 6 3" xfId="26620" xr:uid="{00000000-0005-0000-0000-0000837E0000}"/>
    <cellStyle name="Normal 60 2 3 7" xfId="6501" xr:uid="{00000000-0005-0000-0000-0000847E0000}"/>
    <cellStyle name="Normal 60 2 3 7 2" xfId="36836" xr:uid="{00000000-0005-0000-0000-0000857E0000}"/>
    <cellStyle name="Normal 60 2 3 7 3" xfId="21603" xr:uid="{00000000-0005-0000-0000-0000867E0000}"/>
    <cellStyle name="Normal 60 2 3 8" xfId="31824" xr:uid="{00000000-0005-0000-0000-0000877E0000}"/>
    <cellStyle name="Normal 60 2 3 9" xfId="16590" xr:uid="{00000000-0005-0000-0000-0000887E0000}"/>
    <cellStyle name="Normal 60 2 4" xfId="1637" xr:uid="{00000000-0005-0000-0000-0000897E0000}"/>
    <cellStyle name="Normal 60 2 4 2" xfId="2476" xr:uid="{00000000-0005-0000-0000-00008A7E0000}"/>
    <cellStyle name="Normal 60 2 4 2 2" xfId="4166" xr:uid="{00000000-0005-0000-0000-00008B7E0000}"/>
    <cellStyle name="Normal 60 2 4 2 2 2" xfId="14239" xr:uid="{00000000-0005-0000-0000-00008C7E0000}"/>
    <cellStyle name="Normal 60 2 4 2 2 2 2" xfId="44570" xr:uid="{00000000-0005-0000-0000-00008D7E0000}"/>
    <cellStyle name="Normal 60 2 4 2 2 2 3" xfId="29337" xr:uid="{00000000-0005-0000-0000-00008E7E0000}"/>
    <cellStyle name="Normal 60 2 4 2 2 3" xfId="9219" xr:uid="{00000000-0005-0000-0000-00008F7E0000}"/>
    <cellStyle name="Normal 60 2 4 2 2 3 2" xfId="39553" xr:uid="{00000000-0005-0000-0000-0000907E0000}"/>
    <cellStyle name="Normal 60 2 4 2 2 3 3" xfId="24320" xr:uid="{00000000-0005-0000-0000-0000917E0000}"/>
    <cellStyle name="Normal 60 2 4 2 2 4" xfId="34540" xr:uid="{00000000-0005-0000-0000-0000927E0000}"/>
    <cellStyle name="Normal 60 2 4 2 2 5" xfId="19307" xr:uid="{00000000-0005-0000-0000-0000937E0000}"/>
    <cellStyle name="Normal 60 2 4 2 3" xfId="5858" xr:uid="{00000000-0005-0000-0000-0000947E0000}"/>
    <cellStyle name="Normal 60 2 4 2 3 2" xfId="15910" xr:uid="{00000000-0005-0000-0000-0000957E0000}"/>
    <cellStyle name="Normal 60 2 4 2 3 2 2" xfId="46241" xr:uid="{00000000-0005-0000-0000-0000967E0000}"/>
    <cellStyle name="Normal 60 2 4 2 3 2 3" xfId="31008" xr:uid="{00000000-0005-0000-0000-0000977E0000}"/>
    <cellStyle name="Normal 60 2 4 2 3 3" xfId="10890" xr:uid="{00000000-0005-0000-0000-0000987E0000}"/>
    <cellStyle name="Normal 60 2 4 2 3 3 2" xfId="41224" xr:uid="{00000000-0005-0000-0000-0000997E0000}"/>
    <cellStyle name="Normal 60 2 4 2 3 3 3" xfId="25991" xr:uid="{00000000-0005-0000-0000-00009A7E0000}"/>
    <cellStyle name="Normal 60 2 4 2 3 4" xfId="36211" xr:uid="{00000000-0005-0000-0000-00009B7E0000}"/>
    <cellStyle name="Normal 60 2 4 2 3 5" xfId="20978" xr:uid="{00000000-0005-0000-0000-00009C7E0000}"/>
    <cellStyle name="Normal 60 2 4 2 4" xfId="12568" xr:uid="{00000000-0005-0000-0000-00009D7E0000}"/>
    <cellStyle name="Normal 60 2 4 2 4 2" xfId="42899" xr:uid="{00000000-0005-0000-0000-00009E7E0000}"/>
    <cellStyle name="Normal 60 2 4 2 4 3" xfId="27666" xr:uid="{00000000-0005-0000-0000-00009F7E0000}"/>
    <cellStyle name="Normal 60 2 4 2 5" xfId="7547" xr:uid="{00000000-0005-0000-0000-0000A07E0000}"/>
    <cellStyle name="Normal 60 2 4 2 5 2" xfId="37882" xr:uid="{00000000-0005-0000-0000-0000A17E0000}"/>
    <cellStyle name="Normal 60 2 4 2 5 3" xfId="22649" xr:uid="{00000000-0005-0000-0000-0000A27E0000}"/>
    <cellStyle name="Normal 60 2 4 2 6" xfId="32870" xr:uid="{00000000-0005-0000-0000-0000A37E0000}"/>
    <cellStyle name="Normal 60 2 4 2 7" xfId="17636" xr:uid="{00000000-0005-0000-0000-0000A47E0000}"/>
    <cellStyle name="Normal 60 2 4 3" xfId="3329" xr:uid="{00000000-0005-0000-0000-0000A57E0000}"/>
    <cellStyle name="Normal 60 2 4 3 2" xfId="13403" xr:uid="{00000000-0005-0000-0000-0000A67E0000}"/>
    <cellStyle name="Normal 60 2 4 3 2 2" xfId="43734" xr:uid="{00000000-0005-0000-0000-0000A77E0000}"/>
    <cellStyle name="Normal 60 2 4 3 2 3" xfId="28501" xr:uid="{00000000-0005-0000-0000-0000A87E0000}"/>
    <cellStyle name="Normal 60 2 4 3 3" xfId="8383" xr:uid="{00000000-0005-0000-0000-0000A97E0000}"/>
    <cellStyle name="Normal 60 2 4 3 3 2" xfId="38717" xr:uid="{00000000-0005-0000-0000-0000AA7E0000}"/>
    <cellStyle name="Normal 60 2 4 3 3 3" xfId="23484" xr:uid="{00000000-0005-0000-0000-0000AB7E0000}"/>
    <cellStyle name="Normal 60 2 4 3 4" xfId="33704" xr:uid="{00000000-0005-0000-0000-0000AC7E0000}"/>
    <cellStyle name="Normal 60 2 4 3 5" xfId="18471" xr:uid="{00000000-0005-0000-0000-0000AD7E0000}"/>
    <cellStyle name="Normal 60 2 4 4" xfId="5022" xr:uid="{00000000-0005-0000-0000-0000AE7E0000}"/>
    <cellStyle name="Normal 60 2 4 4 2" xfId="15074" xr:uid="{00000000-0005-0000-0000-0000AF7E0000}"/>
    <cellStyle name="Normal 60 2 4 4 2 2" xfId="45405" xr:uid="{00000000-0005-0000-0000-0000B07E0000}"/>
    <cellStyle name="Normal 60 2 4 4 2 3" xfId="30172" xr:uid="{00000000-0005-0000-0000-0000B17E0000}"/>
    <cellStyle name="Normal 60 2 4 4 3" xfId="10054" xr:uid="{00000000-0005-0000-0000-0000B27E0000}"/>
    <cellStyle name="Normal 60 2 4 4 3 2" xfId="40388" xr:uid="{00000000-0005-0000-0000-0000B37E0000}"/>
    <cellStyle name="Normal 60 2 4 4 3 3" xfId="25155" xr:uid="{00000000-0005-0000-0000-0000B47E0000}"/>
    <cellStyle name="Normal 60 2 4 4 4" xfId="35375" xr:uid="{00000000-0005-0000-0000-0000B57E0000}"/>
    <cellStyle name="Normal 60 2 4 4 5" xfId="20142" xr:uid="{00000000-0005-0000-0000-0000B67E0000}"/>
    <cellStyle name="Normal 60 2 4 5" xfId="11732" xr:uid="{00000000-0005-0000-0000-0000B77E0000}"/>
    <cellStyle name="Normal 60 2 4 5 2" xfId="42063" xr:uid="{00000000-0005-0000-0000-0000B87E0000}"/>
    <cellStyle name="Normal 60 2 4 5 3" xfId="26830" xr:uid="{00000000-0005-0000-0000-0000B97E0000}"/>
    <cellStyle name="Normal 60 2 4 6" xfId="6711" xr:uid="{00000000-0005-0000-0000-0000BA7E0000}"/>
    <cellStyle name="Normal 60 2 4 6 2" xfId="37046" xr:uid="{00000000-0005-0000-0000-0000BB7E0000}"/>
    <cellStyle name="Normal 60 2 4 6 3" xfId="21813" xr:uid="{00000000-0005-0000-0000-0000BC7E0000}"/>
    <cellStyle name="Normal 60 2 4 7" xfId="32034" xr:uid="{00000000-0005-0000-0000-0000BD7E0000}"/>
    <cellStyle name="Normal 60 2 4 8" xfId="16800" xr:uid="{00000000-0005-0000-0000-0000BE7E0000}"/>
    <cellStyle name="Normal 60 2 5" xfId="2058" xr:uid="{00000000-0005-0000-0000-0000BF7E0000}"/>
    <cellStyle name="Normal 60 2 5 2" xfId="3748" xr:uid="{00000000-0005-0000-0000-0000C07E0000}"/>
    <cellStyle name="Normal 60 2 5 2 2" xfId="13821" xr:uid="{00000000-0005-0000-0000-0000C17E0000}"/>
    <cellStyle name="Normal 60 2 5 2 2 2" xfId="44152" xr:uid="{00000000-0005-0000-0000-0000C27E0000}"/>
    <cellStyle name="Normal 60 2 5 2 2 3" xfId="28919" xr:uid="{00000000-0005-0000-0000-0000C37E0000}"/>
    <cellStyle name="Normal 60 2 5 2 3" xfId="8801" xr:uid="{00000000-0005-0000-0000-0000C47E0000}"/>
    <cellStyle name="Normal 60 2 5 2 3 2" xfId="39135" xr:uid="{00000000-0005-0000-0000-0000C57E0000}"/>
    <cellStyle name="Normal 60 2 5 2 3 3" xfId="23902" xr:uid="{00000000-0005-0000-0000-0000C67E0000}"/>
    <cellStyle name="Normal 60 2 5 2 4" xfId="34122" xr:uid="{00000000-0005-0000-0000-0000C77E0000}"/>
    <cellStyle name="Normal 60 2 5 2 5" xfId="18889" xr:uid="{00000000-0005-0000-0000-0000C87E0000}"/>
    <cellStyle name="Normal 60 2 5 3" xfId="5440" xr:uid="{00000000-0005-0000-0000-0000C97E0000}"/>
    <cellStyle name="Normal 60 2 5 3 2" xfId="15492" xr:uid="{00000000-0005-0000-0000-0000CA7E0000}"/>
    <cellStyle name="Normal 60 2 5 3 2 2" xfId="45823" xr:uid="{00000000-0005-0000-0000-0000CB7E0000}"/>
    <cellStyle name="Normal 60 2 5 3 2 3" xfId="30590" xr:uid="{00000000-0005-0000-0000-0000CC7E0000}"/>
    <cellStyle name="Normal 60 2 5 3 3" xfId="10472" xr:uid="{00000000-0005-0000-0000-0000CD7E0000}"/>
    <cellStyle name="Normal 60 2 5 3 3 2" xfId="40806" xr:uid="{00000000-0005-0000-0000-0000CE7E0000}"/>
    <cellStyle name="Normal 60 2 5 3 3 3" xfId="25573" xr:uid="{00000000-0005-0000-0000-0000CF7E0000}"/>
    <cellStyle name="Normal 60 2 5 3 4" xfId="35793" xr:uid="{00000000-0005-0000-0000-0000D07E0000}"/>
    <cellStyle name="Normal 60 2 5 3 5" xfId="20560" xr:uid="{00000000-0005-0000-0000-0000D17E0000}"/>
    <cellStyle name="Normal 60 2 5 4" xfId="12150" xr:uid="{00000000-0005-0000-0000-0000D27E0000}"/>
    <cellStyle name="Normal 60 2 5 4 2" xfId="42481" xr:uid="{00000000-0005-0000-0000-0000D37E0000}"/>
    <cellStyle name="Normal 60 2 5 4 3" xfId="27248" xr:uid="{00000000-0005-0000-0000-0000D47E0000}"/>
    <cellStyle name="Normal 60 2 5 5" xfId="7129" xr:uid="{00000000-0005-0000-0000-0000D57E0000}"/>
    <cellStyle name="Normal 60 2 5 5 2" xfId="37464" xr:uid="{00000000-0005-0000-0000-0000D67E0000}"/>
    <cellStyle name="Normal 60 2 5 5 3" xfId="22231" xr:uid="{00000000-0005-0000-0000-0000D77E0000}"/>
    <cellStyle name="Normal 60 2 5 6" xfId="32452" xr:uid="{00000000-0005-0000-0000-0000D87E0000}"/>
    <cellStyle name="Normal 60 2 5 7" xfId="17218" xr:uid="{00000000-0005-0000-0000-0000D97E0000}"/>
    <cellStyle name="Normal 60 2 6" xfId="2911" xr:uid="{00000000-0005-0000-0000-0000DA7E0000}"/>
    <cellStyle name="Normal 60 2 6 2" xfId="12985" xr:uid="{00000000-0005-0000-0000-0000DB7E0000}"/>
    <cellStyle name="Normal 60 2 6 2 2" xfId="43316" xr:uid="{00000000-0005-0000-0000-0000DC7E0000}"/>
    <cellStyle name="Normal 60 2 6 2 3" xfId="28083" xr:uid="{00000000-0005-0000-0000-0000DD7E0000}"/>
    <cellStyle name="Normal 60 2 6 3" xfId="7965" xr:uid="{00000000-0005-0000-0000-0000DE7E0000}"/>
    <cellStyle name="Normal 60 2 6 3 2" xfId="38299" xr:uid="{00000000-0005-0000-0000-0000DF7E0000}"/>
    <cellStyle name="Normal 60 2 6 3 3" xfId="23066" xr:uid="{00000000-0005-0000-0000-0000E07E0000}"/>
    <cellStyle name="Normal 60 2 6 4" xfId="33286" xr:uid="{00000000-0005-0000-0000-0000E17E0000}"/>
    <cellStyle name="Normal 60 2 6 5" xfId="18053" xr:uid="{00000000-0005-0000-0000-0000E27E0000}"/>
    <cellStyle name="Normal 60 2 7" xfId="4604" xr:uid="{00000000-0005-0000-0000-0000E37E0000}"/>
    <cellStyle name="Normal 60 2 7 2" xfId="14656" xr:uid="{00000000-0005-0000-0000-0000E47E0000}"/>
    <cellStyle name="Normal 60 2 7 2 2" xfId="44987" xr:uid="{00000000-0005-0000-0000-0000E57E0000}"/>
    <cellStyle name="Normal 60 2 7 2 3" xfId="29754" xr:uid="{00000000-0005-0000-0000-0000E67E0000}"/>
    <cellStyle name="Normal 60 2 7 3" xfId="9636" xr:uid="{00000000-0005-0000-0000-0000E77E0000}"/>
    <cellStyle name="Normal 60 2 7 3 2" xfId="39970" xr:uid="{00000000-0005-0000-0000-0000E87E0000}"/>
    <cellStyle name="Normal 60 2 7 3 3" xfId="24737" xr:uid="{00000000-0005-0000-0000-0000E97E0000}"/>
    <cellStyle name="Normal 60 2 7 4" xfId="34957" xr:uid="{00000000-0005-0000-0000-0000EA7E0000}"/>
    <cellStyle name="Normal 60 2 7 5" xfId="19724" xr:uid="{00000000-0005-0000-0000-0000EB7E0000}"/>
    <cellStyle name="Normal 60 2 8" xfId="11314" xr:uid="{00000000-0005-0000-0000-0000EC7E0000}"/>
    <cellStyle name="Normal 60 2 8 2" xfId="41645" xr:uid="{00000000-0005-0000-0000-0000ED7E0000}"/>
    <cellStyle name="Normal 60 2 8 3" xfId="26412" xr:uid="{00000000-0005-0000-0000-0000EE7E0000}"/>
    <cellStyle name="Normal 60 2 9" xfId="6293" xr:uid="{00000000-0005-0000-0000-0000EF7E0000}"/>
    <cellStyle name="Normal 60 2 9 2" xfId="36628" xr:uid="{00000000-0005-0000-0000-0000F07E0000}"/>
    <cellStyle name="Normal 60 2 9 3" xfId="21395" xr:uid="{00000000-0005-0000-0000-0000F17E0000}"/>
    <cellStyle name="Normal 60 3" xfId="1257" xr:uid="{00000000-0005-0000-0000-0000F27E0000}"/>
    <cellStyle name="Normal 60 3 10" xfId="16434" xr:uid="{00000000-0005-0000-0000-0000F37E0000}"/>
    <cellStyle name="Normal 60 3 2" xfId="1476" xr:uid="{00000000-0005-0000-0000-0000F47E0000}"/>
    <cellStyle name="Normal 60 3 2 2" xfId="1897" xr:uid="{00000000-0005-0000-0000-0000F57E0000}"/>
    <cellStyle name="Normal 60 3 2 2 2" xfId="2736" xr:uid="{00000000-0005-0000-0000-0000F67E0000}"/>
    <cellStyle name="Normal 60 3 2 2 2 2" xfId="4426" xr:uid="{00000000-0005-0000-0000-0000F77E0000}"/>
    <cellStyle name="Normal 60 3 2 2 2 2 2" xfId="14499" xr:uid="{00000000-0005-0000-0000-0000F87E0000}"/>
    <cellStyle name="Normal 60 3 2 2 2 2 2 2" xfId="44830" xr:uid="{00000000-0005-0000-0000-0000F97E0000}"/>
    <cellStyle name="Normal 60 3 2 2 2 2 2 3" xfId="29597" xr:uid="{00000000-0005-0000-0000-0000FA7E0000}"/>
    <cellStyle name="Normal 60 3 2 2 2 2 3" xfId="9479" xr:uid="{00000000-0005-0000-0000-0000FB7E0000}"/>
    <cellStyle name="Normal 60 3 2 2 2 2 3 2" xfId="39813" xr:uid="{00000000-0005-0000-0000-0000FC7E0000}"/>
    <cellStyle name="Normal 60 3 2 2 2 2 3 3" xfId="24580" xr:uid="{00000000-0005-0000-0000-0000FD7E0000}"/>
    <cellStyle name="Normal 60 3 2 2 2 2 4" xfId="34800" xr:uid="{00000000-0005-0000-0000-0000FE7E0000}"/>
    <cellStyle name="Normal 60 3 2 2 2 2 5" xfId="19567" xr:uid="{00000000-0005-0000-0000-0000FF7E0000}"/>
    <cellStyle name="Normal 60 3 2 2 2 3" xfId="6118" xr:uid="{00000000-0005-0000-0000-0000007F0000}"/>
    <cellStyle name="Normal 60 3 2 2 2 3 2" xfId="16170" xr:uid="{00000000-0005-0000-0000-0000017F0000}"/>
    <cellStyle name="Normal 60 3 2 2 2 3 2 2" xfId="46501" xr:uid="{00000000-0005-0000-0000-0000027F0000}"/>
    <cellStyle name="Normal 60 3 2 2 2 3 2 3" xfId="31268" xr:uid="{00000000-0005-0000-0000-0000037F0000}"/>
    <cellStyle name="Normal 60 3 2 2 2 3 3" xfId="11150" xr:uid="{00000000-0005-0000-0000-0000047F0000}"/>
    <cellStyle name="Normal 60 3 2 2 2 3 3 2" xfId="41484" xr:uid="{00000000-0005-0000-0000-0000057F0000}"/>
    <cellStyle name="Normal 60 3 2 2 2 3 3 3" xfId="26251" xr:uid="{00000000-0005-0000-0000-0000067F0000}"/>
    <cellStyle name="Normal 60 3 2 2 2 3 4" xfId="36471" xr:uid="{00000000-0005-0000-0000-0000077F0000}"/>
    <cellStyle name="Normal 60 3 2 2 2 3 5" xfId="21238" xr:uid="{00000000-0005-0000-0000-0000087F0000}"/>
    <cellStyle name="Normal 60 3 2 2 2 4" xfId="12828" xr:uid="{00000000-0005-0000-0000-0000097F0000}"/>
    <cellStyle name="Normal 60 3 2 2 2 4 2" xfId="43159" xr:uid="{00000000-0005-0000-0000-00000A7F0000}"/>
    <cellStyle name="Normal 60 3 2 2 2 4 3" xfId="27926" xr:uid="{00000000-0005-0000-0000-00000B7F0000}"/>
    <cellStyle name="Normal 60 3 2 2 2 5" xfId="7807" xr:uid="{00000000-0005-0000-0000-00000C7F0000}"/>
    <cellStyle name="Normal 60 3 2 2 2 5 2" xfId="38142" xr:uid="{00000000-0005-0000-0000-00000D7F0000}"/>
    <cellStyle name="Normal 60 3 2 2 2 5 3" xfId="22909" xr:uid="{00000000-0005-0000-0000-00000E7F0000}"/>
    <cellStyle name="Normal 60 3 2 2 2 6" xfId="33130" xr:uid="{00000000-0005-0000-0000-00000F7F0000}"/>
    <cellStyle name="Normal 60 3 2 2 2 7" xfId="17896" xr:uid="{00000000-0005-0000-0000-0000107F0000}"/>
    <cellStyle name="Normal 60 3 2 2 3" xfId="3589" xr:uid="{00000000-0005-0000-0000-0000117F0000}"/>
    <cellStyle name="Normal 60 3 2 2 3 2" xfId="13663" xr:uid="{00000000-0005-0000-0000-0000127F0000}"/>
    <cellStyle name="Normal 60 3 2 2 3 2 2" xfId="43994" xr:uid="{00000000-0005-0000-0000-0000137F0000}"/>
    <cellStyle name="Normal 60 3 2 2 3 2 3" xfId="28761" xr:uid="{00000000-0005-0000-0000-0000147F0000}"/>
    <cellStyle name="Normal 60 3 2 2 3 3" xfId="8643" xr:uid="{00000000-0005-0000-0000-0000157F0000}"/>
    <cellStyle name="Normal 60 3 2 2 3 3 2" xfId="38977" xr:uid="{00000000-0005-0000-0000-0000167F0000}"/>
    <cellStyle name="Normal 60 3 2 2 3 3 3" xfId="23744" xr:uid="{00000000-0005-0000-0000-0000177F0000}"/>
    <cellStyle name="Normal 60 3 2 2 3 4" xfId="33964" xr:uid="{00000000-0005-0000-0000-0000187F0000}"/>
    <cellStyle name="Normal 60 3 2 2 3 5" xfId="18731" xr:uid="{00000000-0005-0000-0000-0000197F0000}"/>
    <cellStyle name="Normal 60 3 2 2 4" xfId="5282" xr:uid="{00000000-0005-0000-0000-00001A7F0000}"/>
    <cellStyle name="Normal 60 3 2 2 4 2" xfId="15334" xr:uid="{00000000-0005-0000-0000-00001B7F0000}"/>
    <cellStyle name="Normal 60 3 2 2 4 2 2" xfId="45665" xr:uid="{00000000-0005-0000-0000-00001C7F0000}"/>
    <cellStyle name="Normal 60 3 2 2 4 2 3" xfId="30432" xr:uid="{00000000-0005-0000-0000-00001D7F0000}"/>
    <cellStyle name="Normal 60 3 2 2 4 3" xfId="10314" xr:uid="{00000000-0005-0000-0000-00001E7F0000}"/>
    <cellStyle name="Normal 60 3 2 2 4 3 2" xfId="40648" xr:uid="{00000000-0005-0000-0000-00001F7F0000}"/>
    <cellStyle name="Normal 60 3 2 2 4 3 3" xfId="25415" xr:uid="{00000000-0005-0000-0000-0000207F0000}"/>
    <cellStyle name="Normal 60 3 2 2 4 4" xfId="35635" xr:uid="{00000000-0005-0000-0000-0000217F0000}"/>
    <cellStyle name="Normal 60 3 2 2 4 5" xfId="20402" xr:uid="{00000000-0005-0000-0000-0000227F0000}"/>
    <cellStyle name="Normal 60 3 2 2 5" xfId="11992" xr:uid="{00000000-0005-0000-0000-0000237F0000}"/>
    <cellStyle name="Normal 60 3 2 2 5 2" xfId="42323" xr:uid="{00000000-0005-0000-0000-0000247F0000}"/>
    <cellStyle name="Normal 60 3 2 2 5 3" xfId="27090" xr:uid="{00000000-0005-0000-0000-0000257F0000}"/>
    <cellStyle name="Normal 60 3 2 2 6" xfId="6971" xr:uid="{00000000-0005-0000-0000-0000267F0000}"/>
    <cellStyle name="Normal 60 3 2 2 6 2" xfId="37306" xr:uid="{00000000-0005-0000-0000-0000277F0000}"/>
    <cellStyle name="Normal 60 3 2 2 6 3" xfId="22073" xr:uid="{00000000-0005-0000-0000-0000287F0000}"/>
    <cellStyle name="Normal 60 3 2 2 7" xfId="32294" xr:uid="{00000000-0005-0000-0000-0000297F0000}"/>
    <cellStyle name="Normal 60 3 2 2 8" xfId="17060" xr:uid="{00000000-0005-0000-0000-00002A7F0000}"/>
    <cellStyle name="Normal 60 3 2 3" xfId="2318" xr:uid="{00000000-0005-0000-0000-00002B7F0000}"/>
    <cellStyle name="Normal 60 3 2 3 2" xfId="4008" xr:uid="{00000000-0005-0000-0000-00002C7F0000}"/>
    <cellStyle name="Normal 60 3 2 3 2 2" xfId="14081" xr:uid="{00000000-0005-0000-0000-00002D7F0000}"/>
    <cellStyle name="Normal 60 3 2 3 2 2 2" xfId="44412" xr:uid="{00000000-0005-0000-0000-00002E7F0000}"/>
    <cellStyle name="Normal 60 3 2 3 2 2 3" xfId="29179" xr:uid="{00000000-0005-0000-0000-00002F7F0000}"/>
    <cellStyle name="Normal 60 3 2 3 2 3" xfId="9061" xr:uid="{00000000-0005-0000-0000-0000307F0000}"/>
    <cellStyle name="Normal 60 3 2 3 2 3 2" xfId="39395" xr:uid="{00000000-0005-0000-0000-0000317F0000}"/>
    <cellStyle name="Normal 60 3 2 3 2 3 3" xfId="24162" xr:uid="{00000000-0005-0000-0000-0000327F0000}"/>
    <cellStyle name="Normal 60 3 2 3 2 4" xfId="34382" xr:uid="{00000000-0005-0000-0000-0000337F0000}"/>
    <cellStyle name="Normal 60 3 2 3 2 5" xfId="19149" xr:uid="{00000000-0005-0000-0000-0000347F0000}"/>
    <cellStyle name="Normal 60 3 2 3 3" xfId="5700" xr:uid="{00000000-0005-0000-0000-0000357F0000}"/>
    <cellStyle name="Normal 60 3 2 3 3 2" xfId="15752" xr:uid="{00000000-0005-0000-0000-0000367F0000}"/>
    <cellStyle name="Normal 60 3 2 3 3 2 2" xfId="46083" xr:uid="{00000000-0005-0000-0000-0000377F0000}"/>
    <cellStyle name="Normal 60 3 2 3 3 2 3" xfId="30850" xr:uid="{00000000-0005-0000-0000-0000387F0000}"/>
    <cellStyle name="Normal 60 3 2 3 3 3" xfId="10732" xr:uid="{00000000-0005-0000-0000-0000397F0000}"/>
    <cellStyle name="Normal 60 3 2 3 3 3 2" xfId="41066" xr:uid="{00000000-0005-0000-0000-00003A7F0000}"/>
    <cellStyle name="Normal 60 3 2 3 3 3 3" xfId="25833" xr:uid="{00000000-0005-0000-0000-00003B7F0000}"/>
    <cellStyle name="Normal 60 3 2 3 3 4" xfId="36053" xr:uid="{00000000-0005-0000-0000-00003C7F0000}"/>
    <cellStyle name="Normal 60 3 2 3 3 5" xfId="20820" xr:uid="{00000000-0005-0000-0000-00003D7F0000}"/>
    <cellStyle name="Normal 60 3 2 3 4" xfId="12410" xr:uid="{00000000-0005-0000-0000-00003E7F0000}"/>
    <cellStyle name="Normal 60 3 2 3 4 2" xfId="42741" xr:uid="{00000000-0005-0000-0000-00003F7F0000}"/>
    <cellStyle name="Normal 60 3 2 3 4 3" xfId="27508" xr:uid="{00000000-0005-0000-0000-0000407F0000}"/>
    <cellStyle name="Normal 60 3 2 3 5" xfId="7389" xr:uid="{00000000-0005-0000-0000-0000417F0000}"/>
    <cellStyle name="Normal 60 3 2 3 5 2" xfId="37724" xr:uid="{00000000-0005-0000-0000-0000427F0000}"/>
    <cellStyle name="Normal 60 3 2 3 5 3" xfId="22491" xr:uid="{00000000-0005-0000-0000-0000437F0000}"/>
    <cellStyle name="Normal 60 3 2 3 6" xfId="32712" xr:uid="{00000000-0005-0000-0000-0000447F0000}"/>
    <cellStyle name="Normal 60 3 2 3 7" xfId="17478" xr:uid="{00000000-0005-0000-0000-0000457F0000}"/>
    <cellStyle name="Normal 60 3 2 4" xfId="3171" xr:uid="{00000000-0005-0000-0000-0000467F0000}"/>
    <cellStyle name="Normal 60 3 2 4 2" xfId="13245" xr:uid="{00000000-0005-0000-0000-0000477F0000}"/>
    <cellStyle name="Normal 60 3 2 4 2 2" xfId="43576" xr:uid="{00000000-0005-0000-0000-0000487F0000}"/>
    <cellStyle name="Normal 60 3 2 4 2 3" xfId="28343" xr:uid="{00000000-0005-0000-0000-0000497F0000}"/>
    <cellStyle name="Normal 60 3 2 4 3" xfId="8225" xr:uid="{00000000-0005-0000-0000-00004A7F0000}"/>
    <cellStyle name="Normal 60 3 2 4 3 2" xfId="38559" xr:uid="{00000000-0005-0000-0000-00004B7F0000}"/>
    <cellStyle name="Normal 60 3 2 4 3 3" xfId="23326" xr:uid="{00000000-0005-0000-0000-00004C7F0000}"/>
    <cellStyle name="Normal 60 3 2 4 4" xfId="33546" xr:uid="{00000000-0005-0000-0000-00004D7F0000}"/>
    <cellStyle name="Normal 60 3 2 4 5" xfId="18313" xr:uid="{00000000-0005-0000-0000-00004E7F0000}"/>
    <cellStyle name="Normal 60 3 2 5" xfId="4864" xr:uid="{00000000-0005-0000-0000-00004F7F0000}"/>
    <cellStyle name="Normal 60 3 2 5 2" xfId="14916" xr:uid="{00000000-0005-0000-0000-0000507F0000}"/>
    <cellStyle name="Normal 60 3 2 5 2 2" xfId="45247" xr:uid="{00000000-0005-0000-0000-0000517F0000}"/>
    <cellStyle name="Normal 60 3 2 5 2 3" xfId="30014" xr:uid="{00000000-0005-0000-0000-0000527F0000}"/>
    <cellStyle name="Normal 60 3 2 5 3" xfId="9896" xr:uid="{00000000-0005-0000-0000-0000537F0000}"/>
    <cellStyle name="Normal 60 3 2 5 3 2" xfId="40230" xr:uid="{00000000-0005-0000-0000-0000547F0000}"/>
    <cellStyle name="Normal 60 3 2 5 3 3" xfId="24997" xr:uid="{00000000-0005-0000-0000-0000557F0000}"/>
    <cellStyle name="Normal 60 3 2 5 4" xfId="35217" xr:uid="{00000000-0005-0000-0000-0000567F0000}"/>
    <cellStyle name="Normal 60 3 2 5 5" xfId="19984" xr:uid="{00000000-0005-0000-0000-0000577F0000}"/>
    <cellStyle name="Normal 60 3 2 6" xfId="11574" xr:uid="{00000000-0005-0000-0000-0000587F0000}"/>
    <cellStyle name="Normal 60 3 2 6 2" xfId="41905" xr:uid="{00000000-0005-0000-0000-0000597F0000}"/>
    <cellStyle name="Normal 60 3 2 6 3" xfId="26672" xr:uid="{00000000-0005-0000-0000-00005A7F0000}"/>
    <cellStyle name="Normal 60 3 2 7" xfId="6553" xr:uid="{00000000-0005-0000-0000-00005B7F0000}"/>
    <cellStyle name="Normal 60 3 2 7 2" xfId="36888" xr:uid="{00000000-0005-0000-0000-00005C7F0000}"/>
    <cellStyle name="Normal 60 3 2 7 3" xfId="21655" xr:uid="{00000000-0005-0000-0000-00005D7F0000}"/>
    <cellStyle name="Normal 60 3 2 8" xfId="31876" xr:uid="{00000000-0005-0000-0000-00005E7F0000}"/>
    <cellStyle name="Normal 60 3 2 9" xfId="16642" xr:uid="{00000000-0005-0000-0000-00005F7F0000}"/>
    <cellStyle name="Normal 60 3 3" xfId="1689" xr:uid="{00000000-0005-0000-0000-0000607F0000}"/>
    <cellStyle name="Normal 60 3 3 2" xfId="2528" xr:uid="{00000000-0005-0000-0000-0000617F0000}"/>
    <cellStyle name="Normal 60 3 3 2 2" xfId="4218" xr:uid="{00000000-0005-0000-0000-0000627F0000}"/>
    <cellStyle name="Normal 60 3 3 2 2 2" xfId="14291" xr:uid="{00000000-0005-0000-0000-0000637F0000}"/>
    <cellStyle name="Normal 60 3 3 2 2 2 2" xfId="44622" xr:uid="{00000000-0005-0000-0000-0000647F0000}"/>
    <cellStyle name="Normal 60 3 3 2 2 2 3" xfId="29389" xr:uid="{00000000-0005-0000-0000-0000657F0000}"/>
    <cellStyle name="Normal 60 3 3 2 2 3" xfId="9271" xr:uid="{00000000-0005-0000-0000-0000667F0000}"/>
    <cellStyle name="Normal 60 3 3 2 2 3 2" xfId="39605" xr:uid="{00000000-0005-0000-0000-0000677F0000}"/>
    <cellStyle name="Normal 60 3 3 2 2 3 3" xfId="24372" xr:uid="{00000000-0005-0000-0000-0000687F0000}"/>
    <cellStyle name="Normal 60 3 3 2 2 4" xfId="34592" xr:uid="{00000000-0005-0000-0000-0000697F0000}"/>
    <cellStyle name="Normal 60 3 3 2 2 5" xfId="19359" xr:uid="{00000000-0005-0000-0000-00006A7F0000}"/>
    <cellStyle name="Normal 60 3 3 2 3" xfId="5910" xr:uid="{00000000-0005-0000-0000-00006B7F0000}"/>
    <cellStyle name="Normal 60 3 3 2 3 2" xfId="15962" xr:uid="{00000000-0005-0000-0000-00006C7F0000}"/>
    <cellStyle name="Normal 60 3 3 2 3 2 2" xfId="46293" xr:uid="{00000000-0005-0000-0000-00006D7F0000}"/>
    <cellStyle name="Normal 60 3 3 2 3 2 3" xfId="31060" xr:uid="{00000000-0005-0000-0000-00006E7F0000}"/>
    <cellStyle name="Normal 60 3 3 2 3 3" xfId="10942" xr:uid="{00000000-0005-0000-0000-00006F7F0000}"/>
    <cellStyle name="Normal 60 3 3 2 3 3 2" xfId="41276" xr:uid="{00000000-0005-0000-0000-0000707F0000}"/>
    <cellStyle name="Normal 60 3 3 2 3 3 3" xfId="26043" xr:uid="{00000000-0005-0000-0000-0000717F0000}"/>
    <cellStyle name="Normal 60 3 3 2 3 4" xfId="36263" xr:uid="{00000000-0005-0000-0000-0000727F0000}"/>
    <cellStyle name="Normal 60 3 3 2 3 5" xfId="21030" xr:uid="{00000000-0005-0000-0000-0000737F0000}"/>
    <cellStyle name="Normal 60 3 3 2 4" xfId="12620" xr:uid="{00000000-0005-0000-0000-0000747F0000}"/>
    <cellStyle name="Normal 60 3 3 2 4 2" xfId="42951" xr:uid="{00000000-0005-0000-0000-0000757F0000}"/>
    <cellStyle name="Normal 60 3 3 2 4 3" xfId="27718" xr:uid="{00000000-0005-0000-0000-0000767F0000}"/>
    <cellStyle name="Normal 60 3 3 2 5" xfId="7599" xr:uid="{00000000-0005-0000-0000-0000777F0000}"/>
    <cellStyle name="Normal 60 3 3 2 5 2" xfId="37934" xr:uid="{00000000-0005-0000-0000-0000787F0000}"/>
    <cellStyle name="Normal 60 3 3 2 5 3" xfId="22701" xr:uid="{00000000-0005-0000-0000-0000797F0000}"/>
    <cellStyle name="Normal 60 3 3 2 6" xfId="32922" xr:uid="{00000000-0005-0000-0000-00007A7F0000}"/>
    <cellStyle name="Normal 60 3 3 2 7" xfId="17688" xr:uid="{00000000-0005-0000-0000-00007B7F0000}"/>
    <cellStyle name="Normal 60 3 3 3" xfId="3381" xr:uid="{00000000-0005-0000-0000-00007C7F0000}"/>
    <cellStyle name="Normal 60 3 3 3 2" xfId="13455" xr:uid="{00000000-0005-0000-0000-00007D7F0000}"/>
    <cellStyle name="Normal 60 3 3 3 2 2" xfId="43786" xr:uid="{00000000-0005-0000-0000-00007E7F0000}"/>
    <cellStyle name="Normal 60 3 3 3 2 3" xfId="28553" xr:uid="{00000000-0005-0000-0000-00007F7F0000}"/>
    <cellStyle name="Normal 60 3 3 3 3" xfId="8435" xr:uid="{00000000-0005-0000-0000-0000807F0000}"/>
    <cellStyle name="Normal 60 3 3 3 3 2" xfId="38769" xr:uid="{00000000-0005-0000-0000-0000817F0000}"/>
    <cellStyle name="Normal 60 3 3 3 3 3" xfId="23536" xr:uid="{00000000-0005-0000-0000-0000827F0000}"/>
    <cellStyle name="Normal 60 3 3 3 4" xfId="33756" xr:uid="{00000000-0005-0000-0000-0000837F0000}"/>
    <cellStyle name="Normal 60 3 3 3 5" xfId="18523" xr:uid="{00000000-0005-0000-0000-0000847F0000}"/>
    <cellStyle name="Normal 60 3 3 4" xfId="5074" xr:uid="{00000000-0005-0000-0000-0000857F0000}"/>
    <cellStyle name="Normal 60 3 3 4 2" xfId="15126" xr:uid="{00000000-0005-0000-0000-0000867F0000}"/>
    <cellStyle name="Normal 60 3 3 4 2 2" xfId="45457" xr:uid="{00000000-0005-0000-0000-0000877F0000}"/>
    <cellStyle name="Normal 60 3 3 4 2 3" xfId="30224" xr:uid="{00000000-0005-0000-0000-0000887F0000}"/>
    <cellStyle name="Normal 60 3 3 4 3" xfId="10106" xr:uid="{00000000-0005-0000-0000-0000897F0000}"/>
    <cellStyle name="Normal 60 3 3 4 3 2" xfId="40440" xr:uid="{00000000-0005-0000-0000-00008A7F0000}"/>
    <cellStyle name="Normal 60 3 3 4 3 3" xfId="25207" xr:uid="{00000000-0005-0000-0000-00008B7F0000}"/>
    <cellStyle name="Normal 60 3 3 4 4" xfId="35427" xr:uid="{00000000-0005-0000-0000-00008C7F0000}"/>
    <cellStyle name="Normal 60 3 3 4 5" xfId="20194" xr:uid="{00000000-0005-0000-0000-00008D7F0000}"/>
    <cellStyle name="Normal 60 3 3 5" xfId="11784" xr:uid="{00000000-0005-0000-0000-00008E7F0000}"/>
    <cellStyle name="Normal 60 3 3 5 2" xfId="42115" xr:uid="{00000000-0005-0000-0000-00008F7F0000}"/>
    <cellStyle name="Normal 60 3 3 5 3" xfId="26882" xr:uid="{00000000-0005-0000-0000-0000907F0000}"/>
    <cellStyle name="Normal 60 3 3 6" xfId="6763" xr:uid="{00000000-0005-0000-0000-0000917F0000}"/>
    <cellStyle name="Normal 60 3 3 6 2" xfId="37098" xr:uid="{00000000-0005-0000-0000-0000927F0000}"/>
    <cellStyle name="Normal 60 3 3 6 3" xfId="21865" xr:uid="{00000000-0005-0000-0000-0000937F0000}"/>
    <cellStyle name="Normal 60 3 3 7" xfId="32086" xr:uid="{00000000-0005-0000-0000-0000947F0000}"/>
    <cellStyle name="Normal 60 3 3 8" xfId="16852" xr:uid="{00000000-0005-0000-0000-0000957F0000}"/>
    <cellStyle name="Normal 60 3 4" xfId="2110" xr:uid="{00000000-0005-0000-0000-0000967F0000}"/>
    <cellStyle name="Normal 60 3 4 2" xfId="3800" xr:uid="{00000000-0005-0000-0000-0000977F0000}"/>
    <cellStyle name="Normal 60 3 4 2 2" xfId="13873" xr:uid="{00000000-0005-0000-0000-0000987F0000}"/>
    <cellStyle name="Normal 60 3 4 2 2 2" xfId="44204" xr:uid="{00000000-0005-0000-0000-0000997F0000}"/>
    <cellStyle name="Normal 60 3 4 2 2 3" xfId="28971" xr:uid="{00000000-0005-0000-0000-00009A7F0000}"/>
    <cellStyle name="Normal 60 3 4 2 3" xfId="8853" xr:uid="{00000000-0005-0000-0000-00009B7F0000}"/>
    <cellStyle name="Normal 60 3 4 2 3 2" xfId="39187" xr:uid="{00000000-0005-0000-0000-00009C7F0000}"/>
    <cellStyle name="Normal 60 3 4 2 3 3" xfId="23954" xr:uid="{00000000-0005-0000-0000-00009D7F0000}"/>
    <cellStyle name="Normal 60 3 4 2 4" xfId="34174" xr:uid="{00000000-0005-0000-0000-00009E7F0000}"/>
    <cellStyle name="Normal 60 3 4 2 5" xfId="18941" xr:uid="{00000000-0005-0000-0000-00009F7F0000}"/>
    <cellStyle name="Normal 60 3 4 3" xfId="5492" xr:uid="{00000000-0005-0000-0000-0000A07F0000}"/>
    <cellStyle name="Normal 60 3 4 3 2" xfId="15544" xr:uid="{00000000-0005-0000-0000-0000A17F0000}"/>
    <cellStyle name="Normal 60 3 4 3 2 2" xfId="45875" xr:uid="{00000000-0005-0000-0000-0000A27F0000}"/>
    <cellStyle name="Normal 60 3 4 3 2 3" xfId="30642" xr:uid="{00000000-0005-0000-0000-0000A37F0000}"/>
    <cellStyle name="Normal 60 3 4 3 3" xfId="10524" xr:uid="{00000000-0005-0000-0000-0000A47F0000}"/>
    <cellStyle name="Normal 60 3 4 3 3 2" xfId="40858" xr:uid="{00000000-0005-0000-0000-0000A57F0000}"/>
    <cellStyle name="Normal 60 3 4 3 3 3" xfId="25625" xr:uid="{00000000-0005-0000-0000-0000A67F0000}"/>
    <cellStyle name="Normal 60 3 4 3 4" xfId="35845" xr:uid="{00000000-0005-0000-0000-0000A77F0000}"/>
    <cellStyle name="Normal 60 3 4 3 5" xfId="20612" xr:uid="{00000000-0005-0000-0000-0000A87F0000}"/>
    <cellStyle name="Normal 60 3 4 4" xfId="12202" xr:uid="{00000000-0005-0000-0000-0000A97F0000}"/>
    <cellStyle name="Normal 60 3 4 4 2" xfId="42533" xr:uid="{00000000-0005-0000-0000-0000AA7F0000}"/>
    <cellStyle name="Normal 60 3 4 4 3" xfId="27300" xr:uid="{00000000-0005-0000-0000-0000AB7F0000}"/>
    <cellStyle name="Normal 60 3 4 5" xfId="7181" xr:uid="{00000000-0005-0000-0000-0000AC7F0000}"/>
    <cellStyle name="Normal 60 3 4 5 2" xfId="37516" xr:uid="{00000000-0005-0000-0000-0000AD7F0000}"/>
    <cellStyle name="Normal 60 3 4 5 3" xfId="22283" xr:uid="{00000000-0005-0000-0000-0000AE7F0000}"/>
    <cellStyle name="Normal 60 3 4 6" xfId="32504" xr:uid="{00000000-0005-0000-0000-0000AF7F0000}"/>
    <cellStyle name="Normal 60 3 4 7" xfId="17270" xr:uid="{00000000-0005-0000-0000-0000B07F0000}"/>
    <cellStyle name="Normal 60 3 5" xfId="2963" xr:uid="{00000000-0005-0000-0000-0000B17F0000}"/>
    <cellStyle name="Normal 60 3 5 2" xfId="13037" xr:uid="{00000000-0005-0000-0000-0000B27F0000}"/>
    <cellStyle name="Normal 60 3 5 2 2" xfId="43368" xr:uid="{00000000-0005-0000-0000-0000B37F0000}"/>
    <cellStyle name="Normal 60 3 5 2 3" xfId="28135" xr:uid="{00000000-0005-0000-0000-0000B47F0000}"/>
    <cellStyle name="Normal 60 3 5 3" xfId="8017" xr:uid="{00000000-0005-0000-0000-0000B57F0000}"/>
    <cellStyle name="Normal 60 3 5 3 2" xfId="38351" xr:uid="{00000000-0005-0000-0000-0000B67F0000}"/>
    <cellStyle name="Normal 60 3 5 3 3" xfId="23118" xr:uid="{00000000-0005-0000-0000-0000B77F0000}"/>
    <cellStyle name="Normal 60 3 5 4" xfId="33338" xr:uid="{00000000-0005-0000-0000-0000B87F0000}"/>
    <cellStyle name="Normal 60 3 5 5" xfId="18105" xr:uid="{00000000-0005-0000-0000-0000B97F0000}"/>
    <cellStyle name="Normal 60 3 6" xfId="4656" xr:uid="{00000000-0005-0000-0000-0000BA7F0000}"/>
    <cellStyle name="Normal 60 3 6 2" xfId="14708" xr:uid="{00000000-0005-0000-0000-0000BB7F0000}"/>
    <cellStyle name="Normal 60 3 6 2 2" xfId="45039" xr:uid="{00000000-0005-0000-0000-0000BC7F0000}"/>
    <cellStyle name="Normal 60 3 6 2 3" xfId="29806" xr:uid="{00000000-0005-0000-0000-0000BD7F0000}"/>
    <cellStyle name="Normal 60 3 6 3" xfId="9688" xr:uid="{00000000-0005-0000-0000-0000BE7F0000}"/>
    <cellStyle name="Normal 60 3 6 3 2" xfId="40022" xr:uid="{00000000-0005-0000-0000-0000BF7F0000}"/>
    <cellStyle name="Normal 60 3 6 3 3" xfId="24789" xr:uid="{00000000-0005-0000-0000-0000C07F0000}"/>
    <cellStyle name="Normal 60 3 6 4" xfId="35009" xr:uid="{00000000-0005-0000-0000-0000C17F0000}"/>
    <cellStyle name="Normal 60 3 6 5" xfId="19776" xr:uid="{00000000-0005-0000-0000-0000C27F0000}"/>
    <cellStyle name="Normal 60 3 7" xfId="11366" xr:uid="{00000000-0005-0000-0000-0000C37F0000}"/>
    <cellStyle name="Normal 60 3 7 2" xfId="41697" xr:uid="{00000000-0005-0000-0000-0000C47F0000}"/>
    <cellStyle name="Normal 60 3 7 3" xfId="26464" xr:uid="{00000000-0005-0000-0000-0000C57F0000}"/>
    <cellStyle name="Normal 60 3 8" xfId="6345" xr:uid="{00000000-0005-0000-0000-0000C67F0000}"/>
    <cellStyle name="Normal 60 3 8 2" xfId="36680" xr:uid="{00000000-0005-0000-0000-0000C77F0000}"/>
    <cellStyle name="Normal 60 3 8 3" xfId="21447" xr:uid="{00000000-0005-0000-0000-0000C87F0000}"/>
    <cellStyle name="Normal 60 3 9" xfId="31669" xr:uid="{00000000-0005-0000-0000-0000C97F0000}"/>
    <cellStyle name="Normal 60 4" xfId="1370" xr:uid="{00000000-0005-0000-0000-0000CA7F0000}"/>
    <cellStyle name="Normal 60 4 2" xfId="1793" xr:uid="{00000000-0005-0000-0000-0000CB7F0000}"/>
    <cellStyle name="Normal 60 4 2 2" xfId="2632" xr:uid="{00000000-0005-0000-0000-0000CC7F0000}"/>
    <cellStyle name="Normal 60 4 2 2 2" xfId="4322" xr:uid="{00000000-0005-0000-0000-0000CD7F0000}"/>
    <cellStyle name="Normal 60 4 2 2 2 2" xfId="14395" xr:uid="{00000000-0005-0000-0000-0000CE7F0000}"/>
    <cellStyle name="Normal 60 4 2 2 2 2 2" xfId="44726" xr:uid="{00000000-0005-0000-0000-0000CF7F0000}"/>
    <cellStyle name="Normal 60 4 2 2 2 2 3" xfId="29493" xr:uid="{00000000-0005-0000-0000-0000D07F0000}"/>
    <cellStyle name="Normal 60 4 2 2 2 3" xfId="9375" xr:uid="{00000000-0005-0000-0000-0000D17F0000}"/>
    <cellStyle name="Normal 60 4 2 2 2 3 2" xfId="39709" xr:uid="{00000000-0005-0000-0000-0000D27F0000}"/>
    <cellStyle name="Normal 60 4 2 2 2 3 3" xfId="24476" xr:uid="{00000000-0005-0000-0000-0000D37F0000}"/>
    <cellStyle name="Normal 60 4 2 2 2 4" xfId="34696" xr:uid="{00000000-0005-0000-0000-0000D47F0000}"/>
    <cellStyle name="Normal 60 4 2 2 2 5" xfId="19463" xr:uid="{00000000-0005-0000-0000-0000D57F0000}"/>
    <cellStyle name="Normal 60 4 2 2 3" xfId="6014" xr:uid="{00000000-0005-0000-0000-0000D67F0000}"/>
    <cellStyle name="Normal 60 4 2 2 3 2" xfId="16066" xr:uid="{00000000-0005-0000-0000-0000D77F0000}"/>
    <cellStyle name="Normal 60 4 2 2 3 2 2" xfId="46397" xr:uid="{00000000-0005-0000-0000-0000D87F0000}"/>
    <cellStyle name="Normal 60 4 2 2 3 2 3" xfId="31164" xr:uid="{00000000-0005-0000-0000-0000D97F0000}"/>
    <cellStyle name="Normal 60 4 2 2 3 3" xfId="11046" xr:uid="{00000000-0005-0000-0000-0000DA7F0000}"/>
    <cellStyle name="Normal 60 4 2 2 3 3 2" xfId="41380" xr:uid="{00000000-0005-0000-0000-0000DB7F0000}"/>
    <cellStyle name="Normal 60 4 2 2 3 3 3" xfId="26147" xr:uid="{00000000-0005-0000-0000-0000DC7F0000}"/>
    <cellStyle name="Normal 60 4 2 2 3 4" xfId="36367" xr:uid="{00000000-0005-0000-0000-0000DD7F0000}"/>
    <cellStyle name="Normal 60 4 2 2 3 5" xfId="21134" xr:uid="{00000000-0005-0000-0000-0000DE7F0000}"/>
    <cellStyle name="Normal 60 4 2 2 4" xfId="12724" xr:uid="{00000000-0005-0000-0000-0000DF7F0000}"/>
    <cellStyle name="Normal 60 4 2 2 4 2" xfId="43055" xr:uid="{00000000-0005-0000-0000-0000E07F0000}"/>
    <cellStyle name="Normal 60 4 2 2 4 3" xfId="27822" xr:uid="{00000000-0005-0000-0000-0000E17F0000}"/>
    <cellStyle name="Normal 60 4 2 2 5" xfId="7703" xr:uid="{00000000-0005-0000-0000-0000E27F0000}"/>
    <cellStyle name="Normal 60 4 2 2 5 2" xfId="38038" xr:uid="{00000000-0005-0000-0000-0000E37F0000}"/>
    <cellStyle name="Normal 60 4 2 2 5 3" xfId="22805" xr:uid="{00000000-0005-0000-0000-0000E47F0000}"/>
    <cellStyle name="Normal 60 4 2 2 6" xfId="33026" xr:uid="{00000000-0005-0000-0000-0000E57F0000}"/>
    <cellStyle name="Normal 60 4 2 2 7" xfId="17792" xr:uid="{00000000-0005-0000-0000-0000E67F0000}"/>
    <cellStyle name="Normal 60 4 2 3" xfId="3485" xr:uid="{00000000-0005-0000-0000-0000E77F0000}"/>
    <cellStyle name="Normal 60 4 2 3 2" xfId="13559" xr:uid="{00000000-0005-0000-0000-0000E87F0000}"/>
    <cellStyle name="Normal 60 4 2 3 2 2" xfId="43890" xr:uid="{00000000-0005-0000-0000-0000E97F0000}"/>
    <cellStyle name="Normal 60 4 2 3 2 3" xfId="28657" xr:uid="{00000000-0005-0000-0000-0000EA7F0000}"/>
    <cellStyle name="Normal 60 4 2 3 3" xfId="8539" xr:uid="{00000000-0005-0000-0000-0000EB7F0000}"/>
    <cellStyle name="Normal 60 4 2 3 3 2" xfId="38873" xr:uid="{00000000-0005-0000-0000-0000EC7F0000}"/>
    <cellStyle name="Normal 60 4 2 3 3 3" xfId="23640" xr:uid="{00000000-0005-0000-0000-0000ED7F0000}"/>
    <cellStyle name="Normal 60 4 2 3 4" xfId="33860" xr:uid="{00000000-0005-0000-0000-0000EE7F0000}"/>
    <cellStyle name="Normal 60 4 2 3 5" xfId="18627" xr:uid="{00000000-0005-0000-0000-0000EF7F0000}"/>
    <cellStyle name="Normal 60 4 2 4" xfId="5178" xr:uid="{00000000-0005-0000-0000-0000F07F0000}"/>
    <cellStyle name="Normal 60 4 2 4 2" xfId="15230" xr:uid="{00000000-0005-0000-0000-0000F17F0000}"/>
    <cellStyle name="Normal 60 4 2 4 2 2" xfId="45561" xr:uid="{00000000-0005-0000-0000-0000F27F0000}"/>
    <cellStyle name="Normal 60 4 2 4 2 3" xfId="30328" xr:uid="{00000000-0005-0000-0000-0000F37F0000}"/>
    <cellStyle name="Normal 60 4 2 4 3" xfId="10210" xr:uid="{00000000-0005-0000-0000-0000F47F0000}"/>
    <cellStyle name="Normal 60 4 2 4 3 2" xfId="40544" xr:uid="{00000000-0005-0000-0000-0000F57F0000}"/>
    <cellStyle name="Normal 60 4 2 4 3 3" xfId="25311" xr:uid="{00000000-0005-0000-0000-0000F67F0000}"/>
    <cellStyle name="Normal 60 4 2 4 4" xfId="35531" xr:uid="{00000000-0005-0000-0000-0000F77F0000}"/>
    <cellStyle name="Normal 60 4 2 4 5" xfId="20298" xr:uid="{00000000-0005-0000-0000-0000F87F0000}"/>
    <cellStyle name="Normal 60 4 2 5" xfId="11888" xr:uid="{00000000-0005-0000-0000-0000F97F0000}"/>
    <cellStyle name="Normal 60 4 2 5 2" xfId="42219" xr:uid="{00000000-0005-0000-0000-0000FA7F0000}"/>
    <cellStyle name="Normal 60 4 2 5 3" xfId="26986" xr:uid="{00000000-0005-0000-0000-0000FB7F0000}"/>
    <cellStyle name="Normal 60 4 2 6" xfId="6867" xr:uid="{00000000-0005-0000-0000-0000FC7F0000}"/>
    <cellStyle name="Normal 60 4 2 6 2" xfId="37202" xr:uid="{00000000-0005-0000-0000-0000FD7F0000}"/>
    <cellStyle name="Normal 60 4 2 6 3" xfId="21969" xr:uid="{00000000-0005-0000-0000-0000FE7F0000}"/>
    <cellStyle name="Normal 60 4 2 7" xfId="32190" xr:uid="{00000000-0005-0000-0000-0000FF7F0000}"/>
    <cellStyle name="Normal 60 4 2 8" xfId="16956" xr:uid="{00000000-0005-0000-0000-000000800000}"/>
    <cellStyle name="Normal 60 4 3" xfId="2214" xr:uid="{00000000-0005-0000-0000-000001800000}"/>
    <cellStyle name="Normal 60 4 3 2" xfId="3904" xr:uid="{00000000-0005-0000-0000-000002800000}"/>
    <cellStyle name="Normal 60 4 3 2 2" xfId="13977" xr:uid="{00000000-0005-0000-0000-000003800000}"/>
    <cellStyle name="Normal 60 4 3 2 2 2" xfId="44308" xr:uid="{00000000-0005-0000-0000-000004800000}"/>
    <cellStyle name="Normal 60 4 3 2 2 3" xfId="29075" xr:uid="{00000000-0005-0000-0000-000005800000}"/>
    <cellStyle name="Normal 60 4 3 2 3" xfId="8957" xr:uid="{00000000-0005-0000-0000-000006800000}"/>
    <cellStyle name="Normal 60 4 3 2 3 2" xfId="39291" xr:uid="{00000000-0005-0000-0000-000007800000}"/>
    <cellStyle name="Normal 60 4 3 2 3 3" xfId="24058" xr:uid="{00000000-0005-0000-0000-000008800000}"/>
    <cellStyle name="Normal 60 4 3 2 4" xfId="34278" xr:uid="{00000000-0005-0000-0000-000009800000}"/>
    <cellStyle name="Normal 60 4 3 2 5" xfId="19045" xr:uid="{00000000-0005-0000-0000-00000A800000}"/>
    <cellStyle name="Normal 60 4 3 3" xfId="5596" xr:uid="{00000000-0005-0000-0000-00000B800000}"/>
    <cellStyle name="Normal 60 4 3 3 2" xfId="15648" xr:uid="{00000000-0005-0000-0000-00000C800000}"/>
    <cellStyle name="Normal 60 4 3 3 2 2" xfId="45979" xr:uid="{00000000-0005-0000-0000-00000D800000}"/>
    <cellStyle name="Normal 60 4 3 3 2 3" xfId="30746" xr:uid="{00000000-0005-0000-0000-00000E800000}"/>
    <cellStyle name="Normal 60 4 3 3 3" xfId="10628" xr:uid="{00000000-0005-0000-0000-00000F800000}"/>
    <cellStyle name="Normal 60 4 3 3 3 2" xfId="40962" xr:uid="{00000000-0005-0000-0000-000010800000}"/>
    <cellStyle name="Normal 60 4 3 3 3 3" xfId="25729" xr:uid="{00000000-0005-0000-0000-000011800000}"/>
    <cellStyle name="Normal 60 4 3 3 4" xfId="35949" xr:uid="{00000000-0005-0000-0000-000012800000}"/>
    <cellStyle name="Normal 60 4 3 3 5" xfId="20716" xr:uid="{00000000-0005-0000-0000-000013800000}"/>
    <cellStyle name="Normal 60 4 3 4" xfId="12306" xr:uid="{00000000-0005-0000-0000-000014800000}"/>
    <cellStyle name="Normal 60 4 3 4 2" xfId="42637" xr:uid="{00000000-0005-0000-0000-000015800000}"/>
    <cellStyle name="Normal 60 4 3 4 3" xfId="27404" xr:uid="{00000000-0005-0000-0000-000016800000}"/>
    <cellStyle name="Normal 60 4 3 5" xfId="7285" xr:uid="{00000000-0005-0000-0000-000017800000}"/>
    <cellStyle name="Normal 60 4 3 5 2" xfId="37620" xr:uid="{00000000-0005-0000-0000-000018800000}"/>
    <cellStyle name="Normal 60 4 3 5 3" xfId="22387" xr:uid="{00000000-0005-0000-0000-000019800000}"/>
    <cellStyle name="Normal 60 4 3 6" xfId="32608" xr:uid="{00000000-0005-0000-0000-00001A800000}"/>
    <cellStyle name="Normal 60 4 3 7" xfId="17374" xr:uid="{00000000-0005-0000-0000-00001B800000}"/>
    <cellStyle name="Normal 60 4 4" xfId="3067" xr:uid="{00000000-0005-0000-0000-00001C800000}"/>
    <cellStyle name="Normal 60 4 4 2" xfId="13141" xr:uid="{00000000-0005-0000-0000-00001D800000}"/>
    <cellStyle name="Normal 60 4 4 2 2" xfId="43472" xr:uid="{00000000-0005-0000-0000-00001E800000}"/>
    <cellStyle name="Normal 60 4 4 2 3" xfId="28239" xr:uid="{00000000-0005-0000-0000-00001F800000}"/>
    <cellStyle name="Normal 60 4 4 3" xfId="8121" xr:uid="{00000000-0005-0000-0000-000020800000}"/>
    <cellStyle name="Normal 60 4 4 3 2" xfId="38455" xr:uid="{00000000-0005-0000-0000-000021800000}"/>
    <cellStyle name="Normal 60 4 4 3 3" xfId="23222" xr:uid="{00000000-0005-0000-0000-000022800000}"/>
    <cellStyle name="Normal 60 4 4 4" xfId="33442" xr:uid="{00000000-0005-0000-0000-000023800000}"/>
    <cellStyle name="Normal 60 4 4 5" xfId="18209" xr:uid="{00000000-0005-0000-0000-000024800000}"/>
    <cellStyle name="Normal 60 4 5" xfId="4760" xr:uid="{00000000-0005-0000-0000-000025800000}"/>
    <cellStyle name="Normal 60 4 5 2" xfId="14812" xr:uid="{00000000-0005-0000-0000-000026800000}"/>
    <cellStyle name="Normal 60 4 5 2 2" xfId="45143" xr:uid="{00000000-0005-0000-0000-000027800000}"/>
    <cellStyle name="Normal 60 4 5 2 3" xfId="29910" xr:uid="{00000000-0005-0000-0000-000028800000}"/>
    <cellStyle name="Normal 60 4 5 3" xfId="9792" xr:uid="{00000000-0005-0000-0000-000029800000}"/>
    <cellStyle name="Normal 60 4 5 3 2" xfId="40126" xr:uid="{00000000-0005-0000-0000-00002A800000}"/>
    <cellStyle name="Normal 60 4 5 3 3" xfId="24893" xr:uid="{00000000-0005-0000-0000-00002B800000}"/>
    <cellStyle name="Normal 60 4 5 4" xfId="35113" xr:uid="{00000000-0005-0000-0000-00002C800000}"/>
    <cellStyle name="Normal 60 4 5 5" xfId="19880" xr:uid="{00000000-0005-0000-0000-00002D800000}"/>
    <cellStyle name="Normal 60 4 6" xfId="11470" xr:uid="{00000000-0005-0000-0000-00002E800000}"/>
    <cellStyle name="Normal 60 4 6 2" xfId="41801" xr:uid="{00000000-0005-0000-0000-00002F800000}"/>
    <cellStyle name="Normal 60 4 6 3" xfId="26568" xr:uid="{00000000-0005-0000-0000-000030800000}"/>
    <cellStyle name="Normal 60 4 7" xfId="6449" xr:uid="{00000000-0005-0000-0000-000031800000}"/>
    <cellStyle name="Normal 60 4 7 2" xfId="36784" xr:uid="{00000000-0005-0000-0000-000032800000}"/>
    <cellStyle name="Normal 60 4 7 3" xfId="21551" xr:uid="{00000000-0005-0000-0000-000033800000}"/>
    <cellStyle name="Normal 60 4 8" xfId="31772" xr:uid="{00000000-0005-0000-0000-000034800000}"/>
    <cellStyle name="Normal 60 4 9" xfId="16538" xr:uid="{00000000-0005-0000-0000-000035800000}"/>
    <cellStyle name="Normal 60 5" xfId="1583" xr:uid="{00000000-0005-0000-0000-000036800000}"/>
    <cellStyle name="Normal 60 5 2" xfId="2424" xr:uid="{00000000-0005-0000-0000-000037800000}"/>
    <cellStyle name="Normal 60 5 2 2" xfId="4114" xr:uid="{00000000-0005-0000-0000-000038800000}"/>
    <cellStyle name="Normal 60 5 2 2 2" xfId="14187" xr:uid="{00000000-0005-0000-0000-000039800000}"/>
    <cellStyle name="Normal 60 5 2 2 2 2" xfId="44518" xr:uid="{00000000-0005-0000-0000-00003A800000}"/>
    <cellStyle name="Normal 60 5 2 2 2 3" xfId="29285" xr:uid="{00000000-0005-0000-0000-00003B800000}"/>
    <cellStyle name="Normal 60 5 2 2 3" xfId="9167" xr:uid="{00000000-0005-0000-0000-00003C800000}"/>
    <cellStyle name="Normal 60 5 2 2 3 2" xfId="39501" xr:uid="{00000000-0005-0000-0000-00003D800000}"/>
    <cellStyle name="Normal 60 5 2 2 3 3" xfId="24268" xr:uid="{00000000-0005-0000-0000-00003E800000}"/>
    <cellStyle name="Normal 60 5 2 2 4" xfId="34488" xr:uid="{00000000-0005-0000-0000-00003F800000}"/>
    <cellStyle name="Normal 60 5 2 2 5" xfId="19255" xr:uid="{00000000-0005-0000-0000-000040800000}"/>
    <cellStyle name="Normal 60 5 2 3" xfId="5806" xr:uid="{00000000-0005-0000-0000-000041800000}"/>
    <cellStyle name="Normal 60 5 2 3 2" xfId="15858" xr:uid="{00000000-0005-0000-0000-000042800000}"/>
    <cellStyle name="Normal 60 5 2 3 2 2" xfId="46189" xr:uid="{00000000-0005-0000-0000-000043800000}"/>
    <cellStyle name="Normal 60 5 2 3 2 3" xfId="30956" xr:uid="{00000000-0005-0000-0000-000044800000}"/>
    <cellStyle name="Normal 60 5 2 3 3" xfId="10838" xr:uid="{00000000-0005-0000-0000-000045800000}"/>
    <cellStyle name="Normal 60 5 2 3 3 2" xfId="41172" xr:uid="{00000000-0005-0000-0000-000046800000}"/>
    <cellStyle name="Normal 60 5 2 3 3 3" xfId="25939" xr:uid="{00000000-0005-0000-0000-000047800000}"/>
    <cellStyle name="Normal 60 5 2 3 4" xfId="36159" xr:uid="{00000000-0005-0000-0000-000048800000}"/>
    <cellStyle name="Normal 60 5 2 3 5" xfId="20926" xr:uid="{00000000-0005-0000-0000-000049800000}"/>
    <cellStyle name="Normal 60 5 2 4" xfId="12516" xr:uid="{00000000-0005-0000-0000-00004A800000}"/>
    <cellStyle name="Normal 60 5 2 4 2" xfId="42847" xr:uid="{00000000-0005-0000-0000-00004B800000}"/>
    <cellStyle name="Normal 60 5 2 4 3" xfId="27614" xr:uid="{00000000-0005-0000-0000-00004C800000}"/>
    <cellStyle name="Normal 60 5 2 5" xfId="7495" xr:uid="{00000000-0005-0000-0000-00004D800000}"/>
    <cellStyle name="Normal 60 5 2 5 2" xfId="37830" xr:uid="{00000000-0005-0000-0000-00004E800000}"/>
    <cellStyle name="Normal 60 5 2 5 3" xfId="22597" xr:uid="{00000000-0005-0000-0000-00004F800000}"/>
    <cellStyle name="Normal 60 5 2 6" xfId="32818" xr:uid="{00000000-0005-0000-0000-000050800000}"/>
    <cellStyle name="Normal 60 5 2 7" xfId="17584" xr:uid="{00000000-0005-0000-0000-000051800000}"/>
    <cellStyle name="Normal 60 5 3" xfId="3277" xr:uid="{00000000-0005-0000-0000-000052800000}"/>
    <cellStyle name="Normal 60 5 3 2" xfId="13351" xr:uid="{00000000-0005-0000-0000-000053800000}"/>
    <cellStyle name="Normal 60 5 3 2 2" xfId="43682" xr:uid="{00000000-0005-0000-0000-000054800000}"/>
    <cellStyle name="Normal 60 5 3 2 3" xfId="28449" xr:uid="{00000000-0005-0000-0000-000055800000}"/>
    <cellStyle name="Normal 60 5 3 3" xfId="8331" xr:uid="{00000000-0005-0000-0000-000056800000}"/>
    <cellStyle name="Normal 60 5 3 3 2" xfId="38665" xr:uid="{00000000-0005-0000-0000-000057800000}"/>
    <cellStyle name="Normal 60 5 3 3 3" xfId="23432" xr:uid="{00000000-0005-0000-0000-000058800000}"/>
    <cellStyle name="Normal 60 5 3 4" xfId="33652" xr:uid="{00000000-0005-0000-0000-000059800000}"/>
    <cellStyle name="Normal 60 5 3 5" xfId="18419" xr:uid="{00000000-0005-0000-0000-00005A800000}"/>
    <cellStyle name="Normal 60 5 4" xfId="4970" xr:uid="{00000000-0005-0000-0000-00005B800000}"/>
    <cellStyle name="Normal 60 5 4 2" xfId="15022" xr:uid="{00000000-0005-0000-0000-00005C800000}"/>
    <cellStyle name="Normal 60 5 4 2 2" xfId="45353" xr:uid="{00000000-0005-0000-0000-00005D800000}"/>
    <cellStyle name="Normal 60 5 4 2 3" xfId="30120" xr:uid="{00000000-0005-0000-0000-00005E800000}"/>
    <cellStyle name="Normal 60 5 4 3" xfId="10002" xr:uid="{00000000-0005-0000-0000-00005F800000}"/>
    <cellStyle name="Normal 60 5 4 3 2" xfId="40336" xr:uid="{00000000-0005-0000-0000-000060800000}"/>
    <cellStyle name="Normal 60 5 4 3 3" xfId="25103" xr:uid="{00000000-0005-0000-0000-000061800000}"/>
    <cellStyle name="Normal 60 5 4 4" xfId="35323" xr:uid="{00000000-0005-0000-0000-000062800000}"/>
    <cellStyle name="Normal 60 5 4 5" xfId="20090" xr:uid="{00000000-0005-0000-0000-000063800000}"/>
    <cellStyle name="Normal 60 5 5" xfId="11680" xr:uid="{00000000-0005-0000-0000-000064800000}"/>
    <cellStyle name="Normal 60 5 5 2" xfId="42011" xr:uid="{00000000-0005-0000-0000-000065800000}"/>
    <cellStyle name="Normal 60 5 5 3" xfId="26778" xr:uid="{00000000-0005-0000-0000-000066800000}"/>
    <cellStyle name="Normal 60 5 6" xfId="6659" xr:uid="{00000000-0005-0000-0000-000067800000}"/>
    <cellStyle name="Normal 60 5 6 2" xfId="36994" xr:uid="{00000000-0005-0000-0000-000068800000}"/>
    <cellStyle name="Normal 60 5 6 3" xfId="21761" xr:uid="{00000000-0005-0000-0000-000069800000}"/>
    <cellStyle name="Normal 60 5 7" xfId="31982" xr:uid="{00000000-0005-0000-0000-00006A800000}"/>
    <cellStyle name="Normal 60 5 8" xfId="16748" xr:uid="{00000000-0005-0000-0000-00006B800000}"/>
    <cellStyle name="Normal 60 6" xfId="2004" xr:uid="{00000000-0005-0000-0000-00006C800000}"/>
    <cellStyle name="Normal 60 6 2" xfId="3696" xr:uid="{00000000-0005-0000-0000-00006D800000}"/>
    <cellStyle name="Normal 60 6 2 2" xfId="13769" xr:uid="{00000000-0005-0000-0000-00006E800000}"/>
    <cellStyle name="Normal 60 6 2 2 2" xfId="44100" xr:uid="{00000000-0005-0000-0000-00006F800000}"/>
    <cellStyle name="Normal 60 6 2 2 3" xfId="28867" xr:uid="{00000000-0005-0000-0000-000070800000}"/>
    <cellStyle name="Normal 60 6 2 3" xfId="8749" xr:uid="{00000000-0005-0000-0000-000071800000}"/>
    <cellStyle name="Normal 60 6 2 3 2" xfId="39083" xr:uid="{00000000-0005-0000-0000-000072800000}"/>
    <cellStyle name="Normal 60 6 2 3 3" xfId="23850" xr:uid="{00000000-0005-0000-0000-000073800000}"/>
    <cellStyle name="Normal 60 6 2 4" xfId="34070" xr:uid="{00000000-0005-0000-0000-000074800000}"/>
    <cellStyle name="Normal 60 6 2 5" xfId="18837" xr:uid="{00000000-0005-0000-0000-000075800000}"/>
    <cellStyle name="Normal 60 6 3" xfId="5388" xr:uid="{00000000-0005-0000-0000-000076800000}"/>
    <cellStyle name="Normal 60 6 3 2" xfId="15440" xr:uid="{00000000-0005-0000-0000-000077800000}"/>
    <cellStyle name="Normal 60 6 3 2 2" xfId="45771" xr:uid="{00000000-0005-0000-0000-000078800000}"/>
    <cellStyle name="Normal 60 6 3 2 3" xfId="30538" xr:uid="{00000000-0005-0000-0000-000079800000}"/>
    <cellStyle name="Normal 60 6 3 3" xfId="10420" xr:uid="{00000000-0005-0000-0000-00007A800000}"/>
    <cellStyle name="Normal 60 6 3 3 2" xfId="40754" xr:uid="{00000000-0005-0000-0000-00007B800000}"/>
    <cellStyle name="Normal 60 6 3 3 3" xfId="25521" xr:uid="{00000000-0005-0000-0000-00007C800000}"/>
    <cellStyle name="Normal 60 6 3 4" xfId="35741" xr:uid="{00000000-0005-0000-0000-00007D800000}"/>
    <cellStyle name="Normal 60 6 3 5" xfId="20508" xr:uid="{00000000-0005-0000-0000-00007E800000}"/>
    <cellStyle name="Normal 60 6 4" xfId="12098" xr:uid="{00000000-0005-0000-0000-00007F800000}"/>
    <cellStyle name="Normal 60 6 4 2" xfId="42429" xr:uid="{00000000-0005-0000-0000-000080800000}"/>
    <cellStyle name="Normal 60 6 4 3" xfId="27196" xr:uid="{00000000-0005-0000-0000-000081800000}"/>
    <cellStyle name="Normal 60 6 5" xfId="7077" xr:uid="{00000000-0005-0000-0000-000082800000}"/>
    <cellStyle name="Normal 60 6 5 2" xfId="37412" xr:uid="{00000000-0005-0000-0000-000083800000}"/>
    <cellStyle name="Normal 60 6 5 3" xfId="22179" xr:uid="{00000000-0005-0000-0000-000084800000}"/>
    <cellStyle name="Normal 60 6 6" xfId="32400" xr:uid="{00000000-0005-0000-0000-000085800000}"/>
    <cellStyle name="Normal 60 6 7" xfId="17166" xr:uid="{00000000-0005-0000-0000-000086800000}"/>
    <cellStyle name="Normal 60 7" xfId="2855" xr:uid="{00000000-0005-0000-0000-000087800000}"/>
    <cellStyle name="Normal 60 7 2" xfId="12933" xr:uid="{00000000-0005-0000-0000-000088800000}"/>
    <cellStyle name="Normal 60 7 2 2" xfId="43264" xr:uid="{00000000-0005-0000-0000-000089800000}"/>
    <cellStyle name="Normal 60 7 2 3" xfId="28031" xr:uid="{00000000-0005-0000-0000-00008A800000}"/>
    <cellStyle name="Normal 60 7 3" xfId="7913" xr:uid="{00000000-0005-0000-0000-00008B800000}"/>
    <cellStyle name="Normal 60 7 3 2" xfId="38247" xr:uid="{00000000-0005-0000-0000-00008C800000}"/>
    <cellStyle name="Normal 60 7 3 3" xfId="23014" xr:uid="{00000000-0005-0000-0000-00008D800000}"/>
    <cellStyle name="Normal 60 7 4" xfId="33234" xr:uid="{00000000-0005-0000-0000-00008E800000}"/>
    <cellStyle name="Normal 60 7 5" xfId="18001" xr:uid="{00000000-0005-0000-0000-00008F800000}"/>
    <cellStyle name="Normal 60 8" xfId="4549" xr:uid="{00000000-0005-0000-0000-000090800000}"/>
    <cellStyle name="Normal 60 8 2" xfId="14604" xr:uid="{00000000-0005-0000-0000-000091800000}"/>
    <cellStyle name="Normal 60 8 2 2" xfId="44935" xr:uid="{00000000-0005-0000-0000-000092800000}"/>
    <cellStyle name="Normal 60 8 2 3" xfId="29702" xr:uid="{00000000-0005-0000-0000-000093800000}"/>
    <cellStyle name="Normal 60 8 3" xfId="9584" xr:uid="{00000000-0005-0000-0000-000094800000}"/>
    <cellStyle name="Normal 60 8 3 2" xfId="39918" xr:uid="{00000000-0005-0000-0000-000095800000}"/>
    <cellStyle name="Normal 60 8 3 3" xfId="24685" xr:uid="{00000000-0005-0000-0000-000096800000}"/>
    <cellStyle name="Normal 60 8 4" xfId="34905" xr:uid="{00000000-0005-0000-0000-000097800000}"/>
    <cellStyle name="Normal 60 8 5" xfId="19672" xr:uid="{00000000-0005-0000-0000-000098800000}"/>
    <cellStyle name="Normal 60 9" xfId="11260" xr:uid="{00000000-0005-0000-0000-000099800000}"/>
    <cellStyle name="Normal 60 9 2" xfId="41593" xr:uid="{00000000-0005-0000-0000-00009A800000}"/>
    <cellStyle name="Normal 60 9 3" xfId="26360" xr:uid="{00000000-0005-0000-0000-00009B800000}"/>
    <cellStyle name="Normal 61" xfId="892" xr:uid="{00000000-0005-0000-0000-00009C800000}"/>
    <cellStyle name="Normal 61 2" xfId="893" xr:uid="{00000000-0005-0000-0000-00009D800000}"/>
    <cellStyle name="Normal 62" xfId="894" xr:uid="{00000000-0005-0000-0000-00009E800000}"/>
    <cellStyle name="Normal 62 2" xfId="895" xr:uid="{00000000-0005-0000-0000-00009F800000}"/>
    <cellStyle name="Normal 63" xfId="896" xr:uid="{00000000-0005-0000-0000-0000A0800000}"/>
    <cellStyle name="Normal 64" xfId="897" xr:uid="{00000000-0005-0000-0000-0000A1800000}"/>
    <cellStyle name="Normal 64 10" xfId="6240" xr:uid="{00000000-0005-0000-0000-0000A2800000}"/>
    <cellStyle name="Normal 64 10 2" xfId="36577" xr:uid="{00000000-0005-0000-0000-0000A3800000}"/>
    <cellStyle name="Normal 64 10 3" xfId="21344" xr:uid="{00000000-0005-0000-0000-0000A4800000}"/>
    <cellStyle name="Normal 64 11" xfId="31568" xr:uid="{00000000-0005-0000-0000-0000A5800000}"/>
    <cellStyle name="Normal 64 12" xfId="16329" xr:uid="{00000000-0005-0000-0000-0000A6800000}"/>
    <cellStyle name="Normal 64 2" xfId="1204" xr:uid="{00000000-0005-0000-0000-0000A7800000}"/>
    <cellStyle name="Normal 64 2 10" xfId="31619" xr:uid="{00000000-0005-0000-0000-0000A8800000}"/>
    <cellStyle name="Normal 64 2 11" xfId="16383" xr:uid="{00000000-0005-0000-0000-0000A9800000}"/>
    <cellStyle name="Normal 64 2 2" xfId="1312" xr:uid="{00000000-0005-0000-0000-0000AA800000}"/>
    <cellStyle name="Normal 64 2 2 10" xfId="16487" xr:uid="{00000000-0005-0000-0000-0000AB800000}"/>
    <cellStyle name="Normal 64 2 2 2" xfId="1529" xr:uid="{00000000-0005-0000-0000-0000AC800000}"/>
    <cellStyle name="Normal 64 2 2 2 2" xfId="1950" xr:uid="{00000000-0005-0000-0000-0000AD800000}"/>
    <cellStyle name="Normal 64 2 2 2 2 2" xfId="2789" xr:uid="{00000000-0005-0000-0000-0000AE800000}"/>
    <cellStyle name="Normal 64 2 2 2 2 2 2" xfId="4479" xr:uid="{00000000-0005-0000-0000-0000AF800000}"/>
    <cellStyle name="Normal 64 2 2 2 2 2 2 2" xfId="14552" xr:uid="{00000000-0005-0000-0000-0000B0800000}"/>
    <cellStyle name="Normal 64 2 2 2 2 2 2 2 2" xfId="44883" xr:uid="{00000000-0005-0000-0000-0000B1800000}"/>
    <cellStyle name="Normal 64 2 2 2 2 2 2 2 3" xfId="29650" xr:uid="{00000000-0005-0000-0000-0000B2800000}"/>
    <cellStyle name="Normal 64 2 2 2 2 2 2 3" xfId="9532" xr:uid="{00000000-0005-0000-0000-0000B3800000}"/>
    <cellStyle name="Normal 64 2 2 2 2 2 2 3 2" xfId="39866" xr:uid="{00000000-0005-0000-0000-0000B4800000}"/>
    <cellStyle name="Normal 64 2 2 2 2 2 2 3 3" xfId="24633" xr:uid="{00000000-0005-0000-0000-0000B5800000}"/>
    <cellStyle name="Normal 64 2 2 2 2 2 2 4" xfId="34853" xr:uid="{00000000-0005-0000-0000-0000B6800000}"/>
    <cellStyle name="Normal 64 2 2 2 2 2 2 5" xfId="19620" xr:uid="{00000000-0005-0000-0000-0000B7800000}"/>
    <cellStyle name="Normal 64 2 2 2 2 2 3" xfId="6171" xr:uid="{00000000-0005-0000-0000-0000B8800000}"/>
    <cellStyle name="Normal 64 2 2 2 2 2 3 2" xfId="16223" xr:uid="{00000000-0005-0000-0000-0000B9800000}"/>
    <cellStyle name="Normal 64 2 2 2 2 2 3 2 2" xfId="46554" xr:uid="{00000000-0005-0000-0000-0000BA800000}"/>
    <cellStyle name="Normal 64 2 2 2 2 2 3 2 3" xfId="31321" xr:uid="{00000000-0005-0000-0000-0000BB800000}"/>
    <cellStyle name="Normal 64 2 2 2 2 2 3 3" xfId="11203" xr:uid="{00000000-0005-0000-0000-0000BC800000}"/>
    <cellStyle name="Normal 64 2 2 2 2 2 3 3 2" xfId="41537" xr:uid="{00000000-0005-0000-0000-0000BD800000}"/>
    <cellStyle name="Normal 64 2 2 2 2 2 3 3 3" xfId="26304" xr:uid="{00000000-0005-0000-0000-0000BE800000}"/>
    <cellStyle name="Normal 64 2 2 2 2 2 3 4" xfId="36524" xr:uid="{00000000-0005-0000-0000-0000BF800000}"/>
    <cellStyle name="Normal 64 2 2 2 2 2 3 5" xfId="21291" xr:uid="{00000000-0005-0000-0000-0000C0800000}"/>
    <cellStyle name="Normal 64 2 2 2 2 2 4" xfId="12881" xr:uid="{00000000-0005-0000-0000-0000C1800000}"/>
    <cellStyle name="Normal 64 2 2 2 2 2 4 2" xfId="43212" xr:uid="{00000000-0005-0000-0000-0000C2800000}"/>
    <cellStyle name="Normal 64 2 2 2 2 2 4 3" xfId="27979" xr:uid="{00000000-0005-0000-0000-0000C3800000}"/>
    <cellStyle name="Normal 64 2 2 2 2 2 5" xfId="7860" xr:uid="{00000000-0005-0000-0000-0000C4800000}"/>
    <cellStyle name="Normal 64 2 2 2 2 2 5 2" xfId="38195" xr:uid="{00000000-0005-0000-0000-0000C5800000}"/>
    <cellStyle name="Normal 64 2 2 2 2 2 5 3" xfId="22962" xr:uid="{00000000-0005-0000-0000-0000C6800000}"/>
    <cellStyle name="Normal 64 2 2 2 2 2 6" xfId="33183" xr:uid="{00000000-0005-0000-0000-0000C7800000}"/>
    <cellStyle name="Normal 64 2 2 2 2 2 7" xfId="17949" xr:uid="{00000000-0005-0000-0000-0000C8800000}"/>
    <cellStyle name="Normal 64 2 2 2 2 3" xfId="3642" xr:uid="{00000000-0005-0000-0000-0000C9800000}"/>
    <cellStyle name="Normal 64 2 2 2 2 3 2" xfId="13716" xr:uid="{00000000-0005-0000-0000-0000CA800000}"/>
    <cellStyle name="Normal 64 2 2 2 2 3 2 2" xfId="44047" xr:uid="{00000000-0005-0000-0000-0000CB800000}"/>
    <cellStyle name="Normal 64 2 2 2 2 3 2 3" xfId="28814" xr:uid="{00000000-0005-0000-0000-0000CC800000}"/>
    <cellStyle name="Normal 64 2 2 2 2 3 3" xfId="8696" xr:uid="{00000000-0005-0000-0000-0000CD800000}"/>
    <cellStyle name="Normal 64 2 2 2 2 3 3 2" xfId="39030" xr:uid="{00000000-0005-0000-0000-0000CE800000}"/>
    <cellStyle name="Normal 64 2 2 2 2 3 3 3" xfId="23797" xr:uid="{00000000-0005-0000-0000-0000CF800000}"/>
    <cellStyle name="Normal 64 2 2 2 2 3 4" xfId="34017" xr:uid="{00000000-0005-0000-0000-0000D0800000}"/>
    <cellStyle name="Normal 64 2 2 2 2 3 5" xfId="18784" xr:uid="{00000000-0005-0000-0000-0000D1800000}"/>
    <cellStyle name="Normal 64 2 2 2 2 4" xfId="5335" xr:uid="{00000000-0005-0000-0000-0000D2800000}"/>
    <cellStyle name="Normal 64 2 2 2 2 4 2" xfId="15387" xr:uid="{00000000-0005-0000-0000-0000D3800000}"/>
    <cellStyle name="Normal 64 2 2 2 2 4 2 2" xfId="45718" xr:uid="{00000000-0005-0000-0000-0000D4800000}"/>
    <cellStyle name="Normal 64 2 2 2 2 4 2 3" xfId="30485" xr:uid="{00000000-0005-0000-0000-0000D5800000}"/>
    <cellStyle name="Normal 64 2 2 2 2 4 3" xfId="10367" xr:uid="{00000000-0005-0000-0000-0000D6800000}"/>
    <cellStyle name="Normal 64 2 2 2 2 4 3 2" xfId="40701" xr:uid="{00000000-0005-0000-0000-0000D7800000}"/>
    <cellStyle name="Normal 64 2 2 2 2 4 3 3" xfId="25468" xr:uid="{00000000-0005-0000-0000-0000D8800000}"/>
    <cellStyle name="Normal 64 2 2 2 2 4 4" xfId="35688" xr:uid="{00000000-0005-0000-0000-0000D9800000}"/>
    <cellStyle name="Normal 64 2 2 2 2 4 5" xfId="20455" xr:uid="{00000000-0005-0000-0000-0000DA800000}"/>
    <cellStyle name="Normal 64 2 2 2 2 5" xfId="12045" xr:uid="{00000000-0005-0000-0000-0000DB800000}"/>
    <cellStyle name="Normal 64 2 2 2 2 5 2" xfId="42376" xr:uid="{00000000-0005-0000-0000-0000DC800000}"/>
    <cellStyle name="Normal 64 2 2 2 2 5 3" xfId="27143" xr:uid="{00000000-0005-0000-0000-0000DD800000}"/>
    <cellStyle name="Normal 64 2 2 2 2 6" xfId="7024" xr:uid="{00000000-0005-0000-0000-0000DE800000}"/>
    <cellStyle name="Normal 64 2 2 2 2 6 2" xfId="37359" xr:uid="{00000000-0005-0000-0000-0000DF800000}"/>
    <cellStyle name="Normal 64 2 2 2 2 6 3" xfId="22126" xr:uid="{00000000-0005-0000-0000-0000E0800000}"/>
    <cellStyle name="Normal 64 2 2 2 2 7" xfId="32347" xr:uid="{00000000-0005-0000-0000-0000E1800000}"/>
    <cellStyle name="Normal 64 2 2 2 2 8" xfId="17113" xr:uid="{00000000-0005-0000-0000-0000E2800000}"/>
    <cellStyle name="Normal 64 2 2 2 3" xfId="2371" xr:uid="{00000000-0005-0000-0000-0000E3800000}"/>
    <cellStyle name="Normal 64 2 2 2 3 2" xfId="4061" xr:uid="{00000000-0005-0000-0000-0000E4800000}"/>
    <cellStyle name="Normal 64 2 2 2 3 2 2" xfId="14134" xr:uid="{00000000-0005-0000-0000-0000E5800000}"/>
    <cellStyle name="Normal 64 2 2 2 3 2 2 2" xfId="44465" xr:uid="{00000000-0005-0000-0000-0000E6800000}"/>
    <cellStyle name="Normal 64 2 2 2 3 2 2 3" xfId="29232" xr:uid="{00000000-0005-0000-0000-0000E7800000}"/>
    <cellStyle name="Normal 64 2 2 2 3 2 3" xfId="9114" xr:uid="{00000000-0005-0000-0000-0000E8800000}"/>
    <cellStyle name="Normal 64 2 2 2 3 2 3 2" xfId="39448" xr:uid="{00000000-0005-0000-0000-0000E9800000}"/>
    <cellStyle name="Normal 64 2 2 2 3 2 3 3" xfId="24215" xr:uid="{00000000-0005-0000-0000-0000EA800000}"/>
    <cellStyle name="Normal 64 2 2 2 3 2 4" xfId="34435" xr:uid="{00000000-0005-0000-0000-0000EB800000}"/>
    <cellStyle name="Normal 64 2 2 2 3 2 5" xfId="19202" xr:uid="{00000000-0005-0000-0000-0000EC800000}"/>
    <cellStyle name="Normal 64 2 2 2 3 3" xfId="5753" xr:uid="{00000000-0005-0000-0000-0000ED800000}"/>
    <cellStyle name="Normal 64 2 2 2 3 3 2" xfId="15805" xr:uid="{00000000-0005-0000-0000-0000EE800000}"/>
    <cellStyle name="Normal 64 2 2 2 3 3 2 2" xfId="46136" xr:uid="{00000000-0005-0000-0000-0000EF800000}"/>
    <cellStyle name="Normal 64 2 2 2 3 3 2 3" xfId="30903" xr:uid="{00000000-0005-0000-0000-0000F0800000}"/>
    <cellStyle name="Normal 64 2 2 2 3 3 3" xfId="10785" xr:uid="{00000000-0005-0000-0000-0000F1800000}"/>
    <cellStyle name="Normal 64 2 2 2 3 3 3 2" xfId="41119" xr:uid="{00000000-0005-0000-0000-0000F2800000}"/>
    <cellStyle name="Normal 64 2 2 2 3 3 3 3" xfId="25886" xr:uid="{00000000-0005-0000-0000-0000F3800000}"/>
    <cellStyle name="Normal 64 2 2 2 3 3 4" xfId="36106" xr:uid="{00000000-0005-0000-0000-0000F4800000}"/>
    <cellStyle name="Normal 64 2 2 2 3 3 5" xfId="20873" xr:uid="{00000000-0005-0000-0000-0000F5800000}"/>
    <cellStyle name="Normal 64 2 2 2 3 4" xfId="12463" xr:uid="{00000000-0005-0000-0000-0000F6800000}"/>
    <cellStyle name="Normal 64 2 2 2 3 4 2" xfId="42794" xr:uid="{00000000-0005-0000-0000-0000F7800000}"/>
    <cellStyle name="Normal 64 2 2 2 3 4 3" xfId="27561" xr:uid="{00000000-0005-0000-0000-0000F8800000}"/>
    <cellStyle name="Normal 64 2 2 2 3 5" xfId="7442" xr:uid="{00000000-0005-0000-0000-0000F9800000}"/>
    <cellStyle name="Normal 64 2 2 2 3 5 2" xfId="37777" xr:uid="{00000000-0005-0000-0000-0000FA800000}"/>
    <cellStyle name="Normal 64 2 2 2 3 5 3" xfId="22544" xr:uid="{00000000-0005-0000-0000-0000FB800000}"/>
    <cellStyle name="Normal 64 2 2 2 3 6" xfId="32765" xr:uid="{00000000-0005-0000-0000-0000FC800000}"/>
    <cellStyle name="Normal 64 2 2 2 3 7" xfId="17531" xr:uid="{00000000-0005-0000-0000-0000FD800000}"/>
    <cellStyle name="Normal 64 2 2 2 4" xfId="3224" xr:uid="{00000000-0005-0000-0000-0000FE800000}"/>
    <cellStyle name="Normal 64 2 2 2 4 2" xfId="13298" xr:uid="{00000000-0005-0000-0000-0000FF800000}"/>
    <cellStyle name="Normal 64 2 2 2 4 2 2" xfId="43629" xr:uid="{00000000-0005-0000-0000-000000810000}"/>
    <cellStyle name="Normal 64 2 2 2 4 2 3" xfId="28396" xr:uid="{00000000-0005-0000-0000-000001810000}"/>
    <cellStyle name="Normal 64 2 2 2 4 3" xfId="8278" xr:uid="{00000000-0005-0000-0000-000002810000}"/>
    <cellStyle name="Normal 64 2 2 2 4 3 2" xfId="38612" xr:uid="{00000000-0005-0000-0000-000003810000}"/>
    <cellStyle name="Normal 64 2 2 2 4 3 3" xfId="23379" xr:uid="{00000000-0005-0000-0000-000004810000}"/>
    <cellStyle name="Normal 64 2 2 2 4 4" xfId="33599" xr:uid="{00000000-0005-0000-0000-000005810000}"/>
    <cellStyle name="Normal 64 2 2 2 4 5" xfId="18366" xr:uid="{00000000-0005-0000-0000-000006810000}"/>
    <cellStyle name="Normal 64 2 2 2 5" xfId="4917" xr:uid="{00000000-0005-0000-0000-000007810000}"/>
    <cellStyle name="Normal 64 2 2 2 5 2" xfId="14969" xr:uid="{00000000-0005-0000-0000-000008810000}"/>
    <cellStyle name="Normal 64 2 2 2 5 2 2" xfId="45300" xr:uid="{00000000-0005-0000-0000-000009810000}"/>
    <cellStyle name="Normal 64 2 2 2 5 2 3" xfId="30067" xr:uid="{00000000-0005-0000-0000-00000A810000}"/>
    <cellStyle name="Normal 64 2 2 2 5 3" xfId="9949" xr:uid="{00000000-0005-0000-0000-00000B810000}"/>
    <cellStyle name="Normal 64 2 2 2 5 3 2" xfId="40283" xr:uid="{00000000-0005-0000-0000-00000C810000}"/>
    <cellStyle name="Normal 64 2 2 2 5 3 3" xfId="25050" xr:uid="{00000000-0005-0000-0000-00000D810000}"/>
    <cellStyle name="Normal 64 2 2 2 5 4" xfId="35270" xr:uid="{00000000-0005-0000-0000-00000E810000}"/>
    <cellStyle name="Normal 64 2 2 2 5 5" xfId="20037" xr:uid="{00000000-0005-0000-0000-00000F810000}"/>
    <cellStyle name="Normal 64 2 2 2 6" xfId="11627" xr:uid="{00000000-0005-0000-0000-000010810000}"/>
    <cellStyle name="Normal 64 2 2 2 6 2" xfId="41958" xr:uid="{00000000-0005-0000-0000-000011810000}"/>
    <cellStyle name="Normal 64 2 2 2 6 3" xfId="26725" xr:uid="{00000000-0005-0000-0000-000012810000}"/>
    <cellStyle name="Normal 64 2 2 2 7" xfId="6606" xr:uid="{00000000-0005-0000-0000-000013810000}"/>
    <cellStyle name="Normal 64 2 2 2 7 2" xfId="36941" xr:uid="{00000000-0005-0000-0000-000014810000}"/>
    <cellStyle name="Normal 64 2 2 2 7 3" xfId="21708" xr:uid="{00000000-0005-0000-0000-000015810000}"/>
    <cellStyle name="Normal 64 2 2 2 8" xfId="31929" xr:uid="{00000000-0005-0000-0000-000016810000}"/>
    <cellStyle name="Normal 64 2 2 2 9" xfId="16695" xr:uid="{00000000-0005-0000-0000-000017810000}"/>
    <cellStyle name="Normal 64 2 2 3" xfId="1742" xr:uid="{00000000-0005-0000-0000-000018810000}"/>
    <cellStyle name="Normal 64 2 2 3 2" xfId="2581" xr:uid="{00000000-0005-0000-0000-000019810000}"/>
    <cellStyle name="Normal 64 2 2 3 2 2" xfId="4271" xr:uid="{00000000-0005-0000-0000-00001A810000}"/>
    <cellStyle name="Normal 64 2 2 3 2 2 2" xfId="14344" xr:uid="{00000000-0005-0000-0000-00001B810000}"/>
    <cellStyle name="Normal 64 2 2 3 2 2 2 2" xfId="44675" xr:uid="{00000000-0005-0000-0000-00001C810000}"/>
    <cellStyle name="Normal 64 2 2 3 2 2 2 3" xfId="29442" xr:uid="{00000000-0005-0000-0000-00001D810000}"/>
    <cellStyle name="Normal 64 2 2 3 2 2 3" xfId="9324" xr:uid="{00000000-0005-0000-0000-00001E810000}"/>
    <cellStyle name="Normal 64 2 2 3 2 2 3 2" xfId="39658" xr:uid="{00000000-0005-0000-0000-00001F810000}"/>
    <cellStyle name="Normal 64 2 2 3 2 2 3 3" xfId="24425" xr:uid="{00000000-0005-0000-0000-000020810000}"/>
    <cellStyle name="Normal 64 2 2 3 2 2 4" xfId="34645" xr:uid="{00000000-0005-0000-0000-000021810000}"/>
    <cellStyle name="Normal 64 2 2 3 2 2 5" xfId="19412" xr:uid="{00000000-0005-0000-0000-000022810000}"/>
    <cellStyle name="Normal 64 2 2 3 2 3" xfId="5963" xr:uid="{00000000-0005-0000-0000-000023810000}"/>
    <cellStyle name="Normal 64 2 2 3 2 3 2" xfId="16015" xr:uid="{00000000-0005-0000-0000-000024810000}"/>
    <cellStyle name="Normal 64 2 2 3 2 3 2 2" xfId="46346" xr:uid="{00000000-0005-0000-0000-000025810000}"/>
    <cellStyle name="Normal 64 2 2 3 2 3 2 3" xfId="31113" xr:uid="{00000000-0005-0000-0000-000026810000}"/>
    <cellStyle name="Normal 64 2 2 3 2 3 3" xfId="10995" xr:uid="{00000000-0005-0000-0000-000027810000}"/>
    <cellStyle name="Normal 64 2 2 3 2 3 3 2" xfId="41329" xr:uid="{00000000-0005-0000-0000-000028810000}"/>
    <cellStyle name="Normal 64 2 2 3 2 3 3 3" xfId="26096" xr:uid="{00000000-0005-0000-0000-000029810000}"/>
    <cellStyle name="Normal 64 2 2 3 2 3 4" xfId="36316" xr:uid="{00000000-0005-0000-0000-00002A810000}"/>
    <cellStyle name="Normal 64 2 2 3 2 3 5" xfId="21083" xr:uid="{00000000-0005-0000-0000-00002B810000}"/>
    <cellStyle name="Normal 64 2 2 3 2 4" xfId="12673" xr:uid="{00000000-0005-0000-0000-00002C810000}"/>
    <cellStyle name="Normal 64 2 2 3 2 4 2" xfId="43004" xr:uid="{00000000-0005-0000-0000-00002D810000}"/>
    <cellStyle name="Normal 64 2 2 3 2 4 3" xfId="27771" xr:uid="{00000000-0005-0000-0000-00002E810000}"/>
    <cellStyle name="Normal 64 2 2 3 2 5" xfId="7652" xr:uid="{00000000-0005-0000-0000-00002F810000}"/>
    <cellStyle name="Normal 64 2 2 3 2 5 2" xfId="37987" xr:uid="{00000000-0005-0000-0000-000030810000}"/>
    <cellStyle name="Normal 64 2 2 3 2 5 3" xfId="22754" xr:uid="{00000000-0005-0000-0000-000031810000}"/>
    <cellStyle name="Normal 64 2 2 3 2 6" xfId="32975" xr:uid="{00000000-0005-0000-0000-000032810000}"/>
    <cellStyle name="Normal 64 2 2 3 2 7" xfId="17741" xr:uid="{00000000-0005-0000-0000-000033810000}"/>
    <cellStyle name="Normal 64 2 2 3 3" xfId="3434" xr:uid="{00000000-0005-0000-0000-000034810000}"/>
    <cellStyle name="Normal 64 2 2 3 3 2" xfId="13508" xr:uid="{00000000-0005-0000-0000-000035810000}"/>
    <cellStyle name="Normal 64 2 2 3 3 2 2" xfId="43839" xr:uid="{00000000-0005-0000-0000-000036810000}"/>
    <cellStyle name="Normal 64 2 2 3 3 2 3" xfId="28606" xr:uid="{00000000-0005-0000-0000-000037810000}"/>
    <cellStyle name="Normal 64 2 2 3 3 3" xfId="8488" xr:uid="{00000000-0005-0000-0000-000038810000}"/>
    <cellStyle name="Normal 64 2 2 3 3 3 2" xfId="38822" xr:uid="{00000000-0005-0000-0000-000039810000}"/>
    <cellStyle name="Normal 64 2 2 3 3 3 3" xfId="23589" xr:uid="{00000000-0005-0000-0000-00003A810000}"/>
    <cellStyle name="Normal 64 2 2 3 3 4" xfId="33809" xr:uid="{00000000-0005-0000-0000-00003B810000}"/>
    <cellStyle name="Normal 64 2 2 3 3 5" xfId="18576" xr:uid="{00000000-0005-0000-0000-00003C810000}"/>
    <cellStyle name="Normal 64 2 2 3 4" xfId="5127" xr:uid="{00000000-0005-0000-0000-00003D810000}"/>
    <cellStyle name="Normal 64 2 2 3 4 2" xfId="15179" xr:uid="{00000000-0005-0000-0000-00003E810000}"/>
    <cellStyle name="Normal 64 2 2 3 4 2 2" xfId="45510" xr:uid="{00000000-0005-0000-0000-00003F810000}"/>
    <cellStyle name="Normal 64 2 2 3 4 2 3" xfId="30277" xr:uid="{00000000-0005-0000-0000-000040810000}"/>
    <cellStyle name="Normal 64 2 2 3 4 3" xfId="10159" xr:uid="{00000000-0005-0000-0000-000041810000}"/>
    <cellStyle name="Normal 64 2 2 3 4 3 2" xfId="40493" xr:uid="{00000000-0005-0000-0000-000042810000}"/>
    <cellStyle name="Normal 64 2 2 3 4 3 3" xfId="25260" xr:uid="{00000000-0005-0000-0000-000043810000}"/>
    <cellStyle name="Normal 64 2 2 3 4 4" xfId="35480" xr:uid="{00000000-0005-0000-0000-000044810000}"/>
    <cellStyle name="Normal 64 2 2 3 4 5" xfId="20247" xr:uid="{00000000-0005-0000-0000-000045810000}"/>
    <cellStyle name="Normal 64 2 2 3 5" xfId="11837" xr:uid="{00000000-0005-0000-0000-000046810000}"/>
    <cellStyle name="Normal 64 2 2 3 5 2" xfId="42168" xr:uid="{00000000-0005-0000-0000-000047810000}"/>
    <cellStyle name="Normal 64 2 2 3 5 3" xfId="26935" xr:uid="{00000000-0005-0000-0000-000048810000}"/>
    <cellStyle name="Normal 64 2 2 3 6" xfId="6816" xr:uid="{00000000-0005-0000-0000-000049810000}"/>
    <cellStyle name="Normal 64 2 2 3 6 2" xfId="37151" xr:uid="{00000000-0005-0000-0000-00004A810000}"/>
    <cellStyle name="Normal 64 2 2 3 6 3" xfId="21918" xr:uid="{00000000-0005-0000-0000-00004B810000}"/>
    <cellStyle name="Normal 64 2 2 3 7" xfId="32139" xr:uid="{00000000-0005-0000-0000-00004C810000}"/>
    <cellStyle name="Normal 64 2 2 3 8" xfId="16905" xr:uid="{00000000-0005-0000-0000-00004D810000}"/>
    <cellStyle name="Normal 64 2 2 4" xfId="2163" xr:uid="{00000000-0005-0000-0000-00004E810000}"/>
    <cellStyle name="Normal 64 2 2 4 2" xfId="3853" xr:uid="{00000000-0005-0000-0000-00004F810000}"/>
    <cellStyle name="Normal 64 2 2 4 2 2" xfId="13926" xr:uid="{00000000-0005-0000-0000-000050810000}"/>
    <cellStyle name="Normal 64 2 2 4 2 2 2" xfId="44257" xr:uid="{00000000-0005-0000-0000-000051810000}"/>
    <cellStyle name="Normal 64 2 2 4 2 2 3" xfId="29024" xr:uid="{00000000-0005-0000-0000-000052810000}"/>
    <cellStyle name="Normal 64 2 2 4 2 3" xfId="8906" xr:uid="{00000000-0005-0000-0000-000053810000}"/>
    <cellStyle name="Normal 64 2 2 4 2 3 2" xfId="39240" xr:uid="{00000000-0005-0000-0000-000054810000}"/>
    <cellStyle name="Normal 64 2 2 4 2 3 3" xfId="24007" xr:uid="{00000000-0005-0000-0000-000055810000}"/>
    <cellStyle name="Normal 64 2 2 4 2 4" xfId="34227" xr:uid="{00000000-0005-0000-0000-000056810000}"/>
    <cellStyle name="Normal 64 2 2 4 2 5" xfId="18994" xr:uid="{00000000-0005-0000-0000-000057810000}"/>
    <cellStyle name="Normal 64 2 2 4 3" xfId="5545" xr:uid="{00000000-0005-0000-0000-000058810000}"/>
    <cellStyle name="Normal 64 2 2 4 3 2" xfId="15597" xr:uid="{00000000-0005-0000-0000-000059810000}"/>
    <cellStyle name="Normal 64 2 2 4 3 2 2" xfId="45928" xr:uid="{00000000-0005-0000-0000-00005A810000}"/>
    <cellStyle name="Normal 64 2 2 4 3 2 3" xfId="30695" xr:uid="{00000000-0005-0000-0000-00005B810000}"/>
    <cellStyle name="Normal 64 2 2 4 3 3" xfId="10577" xr:uid="{00000000-0005-0000-0000-00005C810000}"/>
    <cellStyle name="Normal 64 2 2 4 3 3 2" xfId="40911" xr:uid="{00000000-0005-0000-0000-00005D810000}"/>
    <cellStyle name="Normal 64 2 2 4 3 3 3" xfId="25678" xr:uid="{00000000-0005-0000-0000-00005E810000}"/>
    <cellStyle name="Normal 64 2 2 4 3 4" xfId="35898" xr:uid="{00000000-0005-0000-0000-00005F810000}"/>
    <cellStyle name="Normal 64 2 2 4 3 5" xfId="20665" xr:uid="{00000000-0005-0000-0000-000060810000}"/>
    <cellStyle name="Normal 64 2 2 4 4" xfId="12255" xr:uid="{00000000-0005-0000-0000-000061810000}"/>
    <cellStyle name="Normal 64 2 2 4 4 2" xfId="42586" xr:uid="{00000000-0005-0000-0000-000062810000}"/>
    <cellStyle name="Normal 64 2 2 4 4 3" xfId="27353" xr:uid="{00000000-0005-0000-0000-000063810000}"/>
    <cellStyle name="Normal 64 2 2 4 5" xfId="7234" xr:uid="{00000000-0005-0000-0000-000064810000}"/>
    <cellStyle name="Normal 64 2 2 4 5 2" xfId="37569" xr:uid="{00000000-0005-0000-0000-000065810000}"/>
    <cellStyle name="Normal 64 2 2 4 5 3" xfId="22336" xr:uid="{00000000-0005-0000-0000-000066810000}"/>
    <cellStyle name="Normal 64 2 2 4 6" xfId="32557" xr:uid="{00000000-0005-0000-0000-000067810000}"/>
    <cellStyle name="Normal 64 2 2 4 7" xfId="17323" xr:uid="{00000000-0005-0000-0000-000068810000}"/>
    <cellStyle name="Normal 64 2 2 5" xfId="3016" xr:uid="{00000000-0005-0000-0000-000069810000}"/>
    <cellStyle name="Normal 64 2 2 5 2" xfId="13090" xr:uid="{00000000-0005-0000-0000-00006A810000}"/>
    <cellStyle name="Normal 64 2 2 5 2 2" xfId="43421" xr:uid="{00000000-0005-0000-0000-00006B810000}"/>
    <cellStyle name="Normal 64 2 2 5 2 3" xfId="28188" xr:uid="{00000000-0005-0000-0000-00006C810000}"/>
    <cellStyle name="Normal 64 2 2 5 3" xfId="8070" xr:uid="{00000000-0005-0000-0000-00006D810000}"/>
    <cellStyle name="Normal 64 2 2 5 3 2" xfId="38404" xr:uid="{00000000-0005-0000-0000-00006E810000}"/>
    <cellStyle name="Normal 64 2 2 5 3 3" xfId="23171" xr:uid="{00000000-0005-0000-0000-00006F810000}"/>
    <cellStyle name="Normal 64 2 2 5 4" xfId="33391" xr:uid="{00000000-0005-0000-0000-000070810000}"/>
    <cellStyle name="Normal 64 2 2 5 5" xfId="18158" xr:uid="{00000000-0005-0000-0000-000071810000}"/>
    <cellStyle name="Normal 64 2 2 6" xfId="4709" xr:uid="{00000000-0005-0000-0000-000072810000}"/>
    <cellStyle name="Normal 64 2 2 6 2" xfId="14761" xr:uid="{00000000-0005-0000-0000-000073810000}"/>
    <cellStyle name="Normal 64 2 2 6 2 2" xfId="45092" xr:uid="{00000000-0005-0000-0000-000074810000}"/>
    <cellStyle name="Normal 64 2 2 6 2 3" xfId="29859" xr:uid="{00000000-0005-0000-0000-000075810000}"/>
    <cellStyle name="Normal 64 2 2 6 3" xfId="9741" xr:uid="{00000000-0005-0000-0000-000076810000}"/>
    <cellStyle name="Normal 64 2 2 6 3 2" xfId="40075" xr:uid="{00000000-0005-0000-0000-000077810000}"/>
    <cellStyle name="Normal 64 2 2 6 3 3" xfId="24842" xr:uid="{00000000-0005-0000-0000-000078810000}"/>
    <cellStyle name="Normal 64 2 2 6 4" xfId="35062" xr:uid="{00000000-0005-0000-0000-000079810000}"/>
    <cellStyle name="Normal 64 2 2 6 5" xfId="19829" xr:uid="{00000000-0005-0000-0000-00007A810000}"/>
    <cellStyle name="Normal 64 2 2 7" xfId="11419" xr:uid="{00000000-0005-0000-0000-00007B810000}"/>
    <cellStyle name="Normal 64 2 2 7 2" xfId="41750" xr:uid="{00000000-0005-0000-0000-00007C810000}"/>
    <cellStyle name="Normal 64 2 2 7 3" xfId="26517" xr:uid="{00000000-0005-0000-0000-00007D810000}"/>
    <cellStyle name="Normal 64 2 2 8" xfId="6398" xr:uid="{00000000-0005-0000-0000-00007E810000}"/>
    <cellStyle name="Normal 64 2 2 8 2" xfId="36733" xr:uid="{00000000-0005-0000-0000-00007F810000}"/>
    <cellStyle name="Normal 64 2 2 8 3" xfId="21500" xr:uid="{00000000-0005-0000-0000-000080810000}"/>
    <cellStyle name="Normal 64 2 2 9" xfId="31721" xr:uid="{00000000-0005-0000-0000-000081810000}"/>
    <cellStyle name="Normal 64 2 3" xfId="1425" xr:uid="{00000000-0005-0000-0000-000082810000}"/>
    <cellStyle name="Normal 64 2 3 2" xfId="1846" xr:uid="{00000000-0005-0000-0000-000083810000}"/>
    <cellStyle name="Normal 64 2 3 2 2" xfId="2685" xr:uid="{00000000-0005-0000-0000-000084810000}"/>
    <cellStyle name="Normal 64 2 3 2 2 2" xfId="4375" xr:uid="{00000000-0005-0000-0000-000085810000}"/>
    <cellStyle name="Normal 64 2 3 2 2 2 2" xfId="14448" xr:uid="{00000000-0005-0000-0000-000086810000}"/>
    <cellStyle name="Normal 64 2 3 2 2 2 2 2" xfId="44779" xr:uid="{00000000-0005-0000-0000-000087810000}"/>
    <cellStyle name="Normal 64 2 3 2 2 2 2 3" xfId="29546" xr:uid="{00000000-0005-0000-0000-000088810000}"/>
    <cellStyle name="Normal 64 2 3 2 2 2 3" xfId="9428" xr:uid="{00000000-0005-0000-0000-000089810000}"/>
    <cellStyle name="Normal 64 2 3 2 2 2 3 2" xfId="39762" xr:uid="{00000000-0005-0000-0000-00008A810000}"/>
    <cellStyle name="Normal 64 2 3 2 2 2 3 3" xfId="24529" xr:uid="{00000000-0005-0000-0000-00008B810000}"/>
    <cellStyle name="Normal 64 2 3 2 2 2 4" xfId="34749" xr:uid="{00000000-0005-0000-0000-00008C810000}"/>
    <cellStyle name="Normal 64 2 3 2 2 2 5" xfId="19516" xr:uid="{00000000-0005-0000-0000-00008D810000}"/>
    <cellStyle name="Normal 64 2 3 2 2 3" xfId="6067" xr:uid="{00000000-0005-0000-0000-00008E810000}"/>
    <cellStyle name="Normal 64 2 3 2 2 3 2" xfId="16119" xr:uid="{00000000-0005-0000-0000-00008F810000}"/>
    <cellStyle name="Normal 64 2 3 2 2 3 2 2" xfId="46450" xr:uid="{00000000-0005-0000-0000-000090810000}"/>
    <cellStyle name="Normal 64 2 3 2 2 3 2 3" xfId="31217" xr:uid="{00000000-0005-0000-0000-000091810000}"/>
    <cellStyle name="Normal 64 2 3 2 2 3 3" xfId="11099" xr:uid="{00000000-0005-0000-0000-000092810000}"/>
    <cellStyle name="Normal 64 2 3 2 2 3 3 2" xfId="41433" xr:uid="{00000000-0005-0000-0000-000093810000}"/>
    <cellStyle name="Normal 64 2 3 2 2 3 3 3" xfId="26200" xr:uid="{00000000-0005-0000-0000-000094810000}"/>
    <cellStyle name="Normal 64 2 3 2 2 3 4" xfId="36420" xr:uid="{00000000-0005-0000-0000-000095810000}"/>
    <cellStyle name="Normal 64 2 3 2 2 3 5" xfId="21187" xr:uid="{00000000-0005-0000-0000-000096810000}"/>
    <cellStyle name="Normal 64 2 3 2 2 4" xfId="12777" xr:uid="{00000000-0005-0000-0000-000097810000}"/>
    <cellStyle name="Normal 64 2 3 2 2 4 2" xfId="43108" xr:uid="{00000000-0005-0000-0000-000098810000}"/>
    <cellStyle name="Normal 64 2 3 2 2 4 3" xfId="27875" xr:uid="{00000000-0005-0000-0000-000099810000}"/>
    <cellStyle name="Normal 64 2 3 2 2 5" xfId="7756" xr:uid="{00000000-0005-0000-0000-00009A810000}"/>
    <cellStyle name="Normal 64 2 3 2 2 5 2" xfId="38091" xr:uid="{00000000-0005-0000-0000-00009B810000}"/>
    <cellStyle name="Normal 64 2 3 2 2 5 3" xfId="22858" xr:uid="{00000000-0005-0000-0000-00009C810000}"/>
    <cellStyle name="Normal 64 2 3 2 2 6" xfId="33079" xr:uid="{00000000-0005-0000-0000-00009D810000}"/>
    <cellStyle name="Normal 64 2 3 2 2 7" xfId="17845" xr:uid="{00000000-0005-0000-0000-00009E810000}"/>
    <cellStyle name="Normal 64 2 3 2 3" xfId="3538" xr:uid="{00000000-0005-0000-0000-00009F810000}"/>
    <cellStyle name="Normal 64 2 3 2 3 2" xfId="13612" xr:uid="{00000000-0005-0000-0000-0000A0810000}"/>
    <cellStyle name="Normal 64 2 3 2 3 2 2" xfId="43943" xr:uid="{00000000-0005-0000-0000-0000A1810000}"/>
    <cellStyle name="Normal 64 2 3 2 3 2 3" xfId="28710" xr:uid="{00000000-0005-0000-0000-0000A2810000}"/>
    <cellStyle name="Normal 64 2 3 2 3 3" xfId="8592" xr:uid="{00000000-0005-0000-0000-0000A3810000}"/>
    <cellStyle name="Normal 64 2 3 2 3 3 2" xfId="38926" xr:uid="{00000000-0005-0000-0000-0000A4810000}"/>
    <cellStyle name="Normal 64 2 3 2 3 3 3" xfId="23693" xr:uid="{00000000-0005-0000-0000-0000A5810000}"/>
    <cellStyle name="Normal 64 2 3 2 3 4" xfId="33913" xr:uid="{00000000-0005-0000-0000-0000A6810000}"/>
    <cellStyle name="Normal 64 2 3 2 3 5" xfId="18680" xr:uid="{00000000-0005-0000-0000-0000A7810000}"/>
    <cellStyle name="Normal 64 2 3 2 4" xfId="5231" xr:uid="{00000000-0005-0000-0000-0000A8810000}"/>
    <cellStyle name="Normal 64 2 3 2 4 2" xfId="15283" xr:uid="{00000000-0005-0000-0000-0000A9810000}"/>
    <cellStyle name="Normal 64 2 3 2 4 2 2" xfId="45614" xr:uid="{00000000-0005-0000-0000-0000AA810000}"/>
    <cellStyle name="Normal 64 2 3 2 4 2 3" xfId="30381" xr:uid="{00000000-0005-0000-0000-0000AB810000}"/>
    <cellStyle name="Normal 64 2 3 2 4 3" xfId="10263" xr:uid="{00000000-0005-0000-0000-0000AC810000}"/>
    <cellStyle name="Normal 64 2 3 2 4 3 2" xfId="40597" xr:uid="{00000000-0005-0000-0000-0000AD810000}"/>
    <cellStyle name="Normal 64 2 3 2 4 3 3" xfId="25364" xr:uid="{00000000-0005-0000-0000-0000AE810000}"/>
    <cellStyle name="Normal 64 2 3 2 4 4" xfId="35584" xr:uid="{00000000-0005-0000-0000-0000AF810000}"/>
    <cellStyle name="Normal 64 2 3 2 4 5" xfId="20351" xr:uid="{00000000-0005-0000-0000-0000B0810000}"/>
    <cellStyle name="Normal 64 2 3 2 5" xfId="11941" xr:uid="{00000000-0005-0000-0000-0000B1810000}"/>
    <cellStyle name="Normal 64 2 3 2 5 2" xfId="42272" xr:uid="{00000000-0005-0000-0000-0000B2810000}"/>
    <cellStyle name="Normal 64 2 3 2 5 3" xfId="27039" xr:uid="{00000000-0005-0000-0000-0000B3810000}"/>
    <cellStyle name="Normal 64 2 3 2 6" xfId="6920" xr:uid="{00000000-0005-0000-0000-0000B4810000}"/>
    <cellStyle name="Normal 64 2 3 2 6 2" xfId="37255" xr:uid="{00000000-0005-0000-0000-0000B5810000}"/>
    <cellStyle name="Normal 64 2 3 2 6 3" xfId="22022" xr:uid="{00000000-0005-0000-0000-0000B6810000}"/>
    <cellStyle name="Normal 64 2 3 2 7" xfId="32243" xr:uid="{00000000-0005-0000-0000-0000B7810000}"/>
    <cellStyle name="Normal 64 2 3 2 8" xfId="17009" xr:uid="{00000000-0005-0000-0000-0000B8810000}"/>
    <cellStyle name="Normal 64 2 3 3" xfId="2267" xr:uid="{00000000-0005-0000-0000-0000B9810000}"/>
    <cellStyle name="Normal 64 2 3 3 2" xfId="3957" xr:uid="{00000000-0005-0000-0000-0000BA810000}"/>
    <cellStyle name="Normal 64 2 3 3 2 2" xfId="14030" xr:uid="{00000000-0005-0000-0000-0000BB810000}"/>
    <cellStyle name="Normal 64 2 3 3 2 2 2" xfId="44361" xr:uid="{00000000-0005-0000-0000-0000BC810000}"/>
    <cellStyle name="Normal 64 2 3 3 2 2 3" xfId="29128" xr:uid="{00000000-0005-0000-0000-0000BD810000}"/>
    <cellStyle name="Normal 64 2 3 3 2 3" xfId="9010" xr:uid="{00000000-0005-0000-0000-0000BE810000}"/>
    <cellStyle name="Normal 64 2 3 3 2 3 2" xfId="39344" xr:uid="{00000000-0005-0000-0000-0000BF810000}"/>
    <cellStyle name="Normal 64 2 3 3 2 3 3" xfId="24111" xr:uid="{00000000-0005-0000-0000-0000C0810000}"/>
    <cellStyle name="Normal 64 2 3 3 2 4" xfId="34331" xr:uid="{00000000-0005-0000-0000-0000C1810000}"/>
    <cellStyle name="Normal 64 2 3 3 2 5" xfId="19098" xr:uid="{00000000-0005-0000-0000-0000C2810000}"/>
    <cellStyle name="Normal 64 2 3 3 3" xfId="5649" xr:uid="{00000000-0005-0000-0000-0000C3810000}"/>
    <cellStyle name="Normal 64 2 3 3 3 2" xfId="15701" xr:uid="{00000000-0005-0000-0000-0000C4810000}"/>
    <cellStyle name="Normal 64 2 3 3 3 2 2" xfId="46032" xr:uid="{00000000-0005-0000-0000-0000C5810000}"/>
    <cellStyle name="Normal 64 2 3 3 3 2 3" xfId="30799" xr:uid="{00000000-0005-0000-0000-0000C6810000}"/>
    <cellStyle name="Normal 64 2 3 3 3 3" xfId="10681" xr:uid="{00000000-0005-0000-0000-0000C7810000}"/>
    <cellStyle name="Normal 64 2 3 3 3 3 2" xfId="41015" xr:uid="{00000000-0005-0000-0000-0000C8810000}"/>
    <cellStyle name="Normal 64 2 3 3 3 3 3" xfId="25782" xr:uid="{00000000-0005-0000-0000-0000C9810000}"/>
    <cellStyle name="Normal 64 2 3 3 3 4" xfId="36002" xr:uid="{00000000-0005-0000-0000-0000CA810000}"/>
    <cellStyle name="Normal 64 2 3 3 3 5" xfId="20769" xr:uid="{00000000-0005-0000-0000-0000CB810000}"/>
    <cellStyle name="Normal 64 2 3 3 4" xfId="12359" xr:uid="{00000000-0005-0000-0000-0000CC810000}"/>
    <cellStyle name="Normal 64 2 3 3 4 2" xfId="42690" xr:uid="{00000000-0005-0000-0000-0000CD810000}"/>
    <cellStyle name="Normal 64 2 3 3 4 3" xfId="27457" xr:uid="{00000000-0005-0000-0000-0000CE810000}"/>
    <cellStyle name="Normal 64 2 3 3 5" xfId="7338" xr:uid="{00000000-0005-0000-0000-0000CF810000}"/>
    <cellStyle name="Normal 64 2 3 3 5 2" xfId="37673" xr:uid="{00000000-0005-0000-0000-0000D0810000}"/>
    <cellStyle name="Normal 64 2 3 3 5 3" xfId="22440" xr:uid="{00000000-0005-0000-0000-0000D1810000}"/>
    <cellStyle name="Normal 64 2 3 3 6" xfId="32661" xr:uid="{00000000-0005-0000-0000-0000D2810000}"/>
    <cellStyle name="Normal 64 2 3 3 7" xfId="17427" xr:uid="{00000000-0005-0000-0000-0000D3810000}"/>
    <cellStyle name="Normal 64 2 3 4" xfId="3120" xr:uid="{00000000-0005-0000-0000-0000D4810000}"/>
    <cellStyle name="Normal 64 2 3 4 2" xfId="13194" xr:uid="{00000000-0005-0000-0000-0000D5810000}"/>
    <cellStyle name="Normal 64 2 3 4 2 2" xfId="43525" xr:uid="{00000000-0005-0000-0000-0000D6810000}"/>
    <cellStyle name="Normal 64 2 3 4 2 3" xfId="28292" xr:uid="{00000000-0005-0000-0000-0000D7810000}"/>
    <cellStyle name="Normal 64 2 3 4 3" xfId="8174" xr:uid="{00000000-0005-0000-0000-0000D8810000}"/>
    <cellStyle name="Normal 64 2 3 4 3 2" xfId="38508" xr:uid="{00000000-0005-0000-0000-0000D9810000}"/>
    <cellStyle name="Normal 64 2 3 4 3 3" xfId="23275" xr:uid="{00000000-0005-0000-0000-0000DA810000}"/>
    <cellStyle name="Normal 64 2 3 4 4" xfId="33495" xr:uid="{00000000-0005-0000-0000-0000DB810000}"/>
    <cellStyle name="Normal 64 2 3 4 5" xfId="18262" xr:uid="{00000000-0005-0000-0000-0000DC810000}"/>
    <cellStyle name="Normal 64 2 3 5" xfId="4813" xr:uid="{00000000-0005-0000-0000-0000DD810000}"/>
    <cellStyle name="Normal 64 2 3 5 2" xfId="14865" xr:uid="{00000000-0005-0000-0000-0000DE810000}"/>
    <cellStyle name="Normal 64 2 3 5 2 2" xfId="45196" xr:uid="{00000000-0005-0000-0000-0000DF810000}"/>
    <cellStyle name="Normal 64 2 3 5 2 3" xfId="29963" xr:uid="{00000000-0005-0000-0000-0000E0810000}"/>
    <cellStyle name="Normal 64 2 3 5 3" xfId="9845" xr:uid="{00000000-0005-0000-0000-0000E1810000}"/>
    <cellStyle name="Normal 64 2 3 5 3 2" xfId="40179" xr:uid="{00000000-0005-0000-0000-0000E2810000}"/>
    <cellStyle name="Normal 64 2 3 5 3 3" xfId="24946" xr:uid="{00000000-0005-0000-0000-0000E3810000}"/>
    <cellStyle name="Normal 64 2 3 5 4" xfId="35166" xr:uid="{00000000-0005-0000-0000-0000E4810000}"/>
    <cellStyle name="Normal 64 2 3 5 5" xfId="19933" xr:uid="{00000000-0005-0000-0000-0000E5810000}"/>
    <cellStyle name="Normal 64 2 3 6" xfId="11523" xr:uid="{00000000-0005-0000-0000-0000E6810000}"/>
    <cellStyle name="Normal 64 2 3 6 2" xfId="41854" xr:uid="{00000000-0005-0000-0000-0000E7810000}"/>
    <cellStyle name="Normal 64 2 3 6 3" xfId="26621" xr:uid="{00000000-0005-0000-0000-0000E8810000}"/>
    <cellStyle name="Normal 64 2 3 7" xfId="6502" xr:uid="{00000000-0005-0000-0000-0000E9810000}"/>
    <cellStyle name="Normal 64 2 3 7 2" xfId="36837" xr:uid="{00000000-0005-0000-0000-0000EA810000}"/>
    <cellStyle name="Normal 64 2 3 7 3" xfId="21604" xr:uid="{00000000-0005-0000-0000-0000EB810000}"/>
    <cellStyle name="Normal 64 2 3 8" xfId="31825" xr:uid="{00000000-0005-0000-0000-0000EC810000}"/>
    <cellStyle name="Normal 64 2 3 9" xfId="16591" xr:uid="{00000000-0005-0000-0000-0000ED810000}"/>
    <cellStyle name="Normal 64 2 4" xfId="1638" xr:uid="{00000000-0005-0000-0000-0000EE810000}"/>
    <cellStyle name="Normal 64 2 4 2" xfId="2477" xr:uid="{00000000-0005-0000-0000-0000EF810000}"/>
    <cellStyle name="Normal 64 2 4 2 2" xfId="4167" xr:uid="{00000000-0005-0000-0000-0000F0810000}"/>
    <cellStyle name="Normal 64 2 4 2 2 2" xfId="14240" xr:uid="{00000000-0005-0000-0000-0000F1810000}"/>
    <cellStyle name="Normal 64 2 4 2 2 2 2" xfId="44571" xr:uid="{00000000-0005-0000-0000-0000F2810000}"/>
    <cellStyle name="Normal 64 2 4 2 2 2 3" xfId="29338" xr:uid="{00000000-0005-0000-0000-0000F3810000}"/>
    <cellStyle name="Normal 64 2 4 2 2 3" xfId="9220" xr:uid="{00000000-0005-0000-0000-0000F4810000}"/>
    <cellStyle name="Normal 64 2 4 2 2 3 2" xfId="39554" xr:uid="{00000000-0005-0000-0000-0000F5810000}"/>
    <cellStyle name="Normal 64 2 4 2 2 3 3" xfId="24321" xr:uid="{00000000-0005-0000-0000-0000F6810000}"/>
    <cellStyle name="Normal 64 2 4 2 2 4" xfId="34541" xr:uid="{00000000-0005-0000-0000-0000F7810000}"/>
    <cellStyle name="Normal 64 2 4 2 2 5" xfId="19308" xr:uid="{00000000-0005-0000-0000-0000F8810000}"/>
    <cellStyle name="Normal 64 2 4 2 3" xfId="5859" xr:uid="{00000000-0005-0000-0000-0000F9810000}"/>
    <cellStyle name="Normal 64 2 4 2 3 2" xfId="15911" xr:uid="{00000000-0005-0000-0000-0000FA810000}"/>
    <cellStyle name="Normal 64 2 4 2 3 2 2" xfId="46242" xr:uid="{00000000-0005-0000-0000-0000FB810000}"/>
    <cellStyle name="Normal 64 2 4 2 3 2 3" xfId="31009" xr:uid="{00000000-0005-0000-0000-0000FC810000}"/>
    <cellStyle name="Normal 64 2 4 2 3 3" xfId="10891" xr:uid="{00000000-0005-0000-0000-0000FD810000}"/>
    <cellStyle name="Normal 64 2 4 2 3 3 2" xfId="41225" xr:uid="{00000000-0005-0000-0000-0000FE810000}"/>
    <cellStyle name="Normal 64 2 4 2 3 3 3" xfId="25992" xr:uid="{00000000-0005-0000-0000-0000FF810000}"/>
    <cellStyle name="Normal 64 2 4 2 3 4" xfId="36212" xr:uid="{00000000-0005-0000-0000-000000820000}"/>
    <cellStyle name="Normal 64 2 4 2 3 5" xfId="20979" xr:uid="{00000000-0005-0000-0000-000001820000}"/>
    <cellStyle name="Normal 64 2 4 2 4" xfId="12569" xr:uid="{00000000-0005-0000-0000-000002820000}"/>
    <cellStyle name="Normal 64 2 4 2 4 2" xfId="42900" xr:uid="{00000000-0005-0000-0000-000003820000}"/>
    <cellStyle name="Normal 64 2 4 2 4 3" xfId="27667" xr:uid="{00000000-0005-0000-0000-000004820000}"/>
    <cellStyle name="Normal 64 2 4 2 5" xfId="7548" xr:uid="{00000000-0005-0000-0000-000005820000}"/>
    <cellStyle name="Normal 64 2 4 2 5 2" xfId="37883" xr:uid="{00000000-0005-0000-0000-000006820000}"/>
    <cellStyle name="Normal 64 2 4 2 5 3" xfId="22650" xr:uid="{00000000-0005-0000-0000-000007820000}"/>
    <cellStyle name="Normal 64 2 4 2 6" xfId="32871" xr:uid="{00000000-0005-0000-0000-000008820000}"/>
    <cellStyle name="Normal 64 2 4 2 7" xfId="17637" xr:uid="{00000000-0005-0000-0000-000009820000}"/>
    <cellStyle name="Normal 64 2 4 3" xfId="3330" xr:uid="{00000000-0005-0000-0000-00000A820000}"/>
    <cellStyle name="Normal 64 2 4 3 2" xfId="13404" xr:uid="{00000000-0005-0000-0000-00000B820000}"/>
    <cellStyle name="Normal 64 2 4 3 2 2" xfId="43735" xr:uid="{00000000-0005-0000-0000-00000C820000}"/>
    <cellStyle name="Normal 64 2 4 3 2 3" xfId="28502" xr:uid="{00000000-0005-0000-0000-00000D820000}"/>
    <cellStyle name="Normal 64 2 4 3 3" xfId="8384" xr:uid="{00000000-0005-0000-0000-00000E820000}"/>
    <cellStyle name="Normal 64 2 4 3 3 2" xfId="38718" xr:uid="{00000000-0005-0000-0000-00000F820000}"/>
    <cellStyle name="Normal 64 2 4 3 3 3" xfId="23485" xr:uid="{00000000-0005-0000-0000-000010820000}"/>
    <cellStyle name="Normal 64 2 4 3 4" xfId="33705" xr:uid="{00000000-0005-0000-0000-000011820000}"/>
    <cellStyle name="Normal 64 2 4 3 5" xfId="18472" xr:uid="{00000000-0005-0000-0000-000012820000}"/>
    <cellStyle name="Normal 64 2 4 4" xfId="5023" xr:uid="{00000000-0005-0000-0000-000013820000}"/>
    <cellStyle name="Normal 64 2 4 4 2" xfId="15075" xr:uid="{00000000-0005-0000-0000-000014820000}"/>
    <cellStyle name="Normal 64 2 4 4 2 2" xfId="45406" xr:uid="{00000000-0005-0000-0000-000015820000}"/>
    <cellStyle name="Normal 64 2 4 4 2 3" xfId="30173" xr:uid="{00000000-0005-0000-0000-000016820000}"/>
    <cellStyle name="Normal 64 2 4 4 3" xfId="10055" xr:uid="{00000000-0005-0000-0000-000017820000}"/>
    <cellStyle name="Normal 64 2 4 4 3 2" xfId="40389" xr:uid="{00000000-0005-0000-0000-000018820000}"/>
    <cellStyle name="Normal 64 2 4 4 3 3" xfId="25156" xr:uid="{00000000-0005-0000-0000-000019820000}"/>
    <cellStyle name="Normal 64 2 4 4 4" xfId="35376" xr:uid="{00000000-0005-0000-0000-00001A820000}"/>
    <cellStyle name="Normal 64 2 4 4 5" xfId="20143" xr:uid="{00000000-0005-0000-0000-00001B820000}"/>
    <cellStyle name="Normal 64 2 4 5" xfId="11733" xr:uid="{00000000-0005-0000-0000-00001C820000}"/>
    <cellStyle name="Normal 64 2 4 5 2" xfId="42064" xr:uid="{00000000-0005-0000-0000-00001D820000}"/>
    <cellStyle name="Normal 64 2 4 5 3" xfId="26831" xr:uid="{00000000-0005-0000-0000-00001E820000}"/>
    <cellStyle name="Normal 64 2 4 6" xfId="6712" xr:uid="{00000000-0005-0000-0000-00001F820000}"/>
    <cellStyle name="Normal 64 2 4 6 2" xfId="37047" xr:uid="{00000000-0005-0000-0000-000020820000}"/>
    <cellStyle name="Normal 64 2 4 6 3" xfId="21814" xr:uid="{00000000-0005-0000-0000-000021820000}"/>
    <cellStyle name="Normal 64 2 4 7" xfId="32035" xr:uid="{00000000-0005-0000-0000-000022820000}"/>
    <cellStyle name="Normal 64 2 4 8" xfId="16801" xr:uid="{00000000-0005-0000-0000-000023820000}"/>
    <cellStyle name="Normal 64 2 5" xfId="2059" xr:uid="{00000000-0005-0000-0000-000024820000}"/>
    <cellStyle name="Normal 64 2 5 2" xfId="3749" xr:uid="{00000000-0005-0000-0000-000025820000}"/>
    <cellStyle name="Normal 64 2 5 2 2" xfId="13822" xr:uid="{00000000-0005-0000-0000-000026820000}"/>
    <cellStyle name="Normal 64 2 5 2 2 2" xfId="44153" xr:uid="{00000000-0005-0000-0000-000027820000}"/>
    <cellStyle name="Normal 64 2 5 2 2 3" xfId="28920" xr:uid="{00000000-0005-0000-0000-000028820000}"/>
    <cellStyle name="Normal 64 2 5 2 3" xfId="8802" xr:uid="{00000000-0005-0000-0000-000029820000}"/>
    <cellStyle name="Normal 64 2 5 2 3 2" xfId="39136" xr:uid="{00000000-0005-0000-0000-00002A820000}"/>
    <cellStyle name="Normal 64 2 5 2 3 3" xfId="23903" xr:uid="{00000000-0005-0000-0000-00002B820000}"/>
    <cellStyle name="Normal 64 2 5 2 4" xfId="34123" xr:uid="{00000000-0005-0000-0000-00002C820000}"/>
    <cellStyle name="Normal 64 2 5 2 5" xfId="18890" xr:uid="{00000000-0005-0000-0000-00002D820000}"/>
    <cellStyle name="Normal 64 2 5 3" xfId="5441" xr:uid="{00000000-0005-0000-0000-00002E820000}"/>
    <cellStyle name="Normal 64 2 5 3 2" xfId="15493" xr:uid="{00000000-0005-0000-0000-00002F820000}"/>
    <cellStyle name="Normal 64 2 5 3 2 2" xfId="45824" xr:uid="{00000000-0005-0000-0000-000030820000}"/>
    <cellStyle name="Normal 64 2 5 3 2 3" xfId="30591" xr:uid="{00000000-0005-0000-0000-000031820000}"/>
    <cellStyle name="Normal 64 2 5 3 3" xfId="10473" xr:uid="{00000000-0005-0000-0000-000032820000}"/>
    <cellStyle name="Normal 64 2 5 3 3 2" xfId="40807" xr:uid="{00000000-0005-0000-0000-000033820000}"/>
    <cellStyle name="Normal 64 2 5 3 3 3" xfId="25574" xr:uid="{00000000-0005-0000-0000-000034820000}"/>
    <cellStyle name="Normal 64 2 5 3 4" xfId="35794" xr:uid="{00000000-0005-0000-0000-000035820000}"/>
    <cellStyle name="Normal 64 2 5 3 5" xfId="20561" xr:uid="{00000000-0005-0000-0000-000036820000}"/>
    <cellStyle name="Normal 64 2 5 4" xfId="12151" xr:uid="{00000000-0005-0000-0000-000037820000}"/>
    <cellStyle name="Normal 64 2 5 4 2" xfId="42482" xr:uid="{00000000-0005-0000-0000-000038820000}"/>
    <cellStyle name="Normal 64 2 5 4 3" xfId="27249" xr:uid="{00000000-0005-0000-0000-000039820000}"/>
    <cellStyle name="Normal 64 2 5 5" xfId="7130" xr:uid="{00000000-0005-0000-0000-00003A820000}"/>
    <cellStyle name="Normal 64 2 5 5 2" xfId="37465" xr:uid="{00000000-0005-0000-0000-00003B820000}"/>
    <cellStyle name="Normal 64 2 5 5 3" xfId="22232" xr:uid="{00000000-0005-0000-0000-00003C820000}"/>
    <cellStyle name="Normal 64 2 5 6" xfId="32453" xr:uid="{00000000-0005-0000-0000-00003D820000}"/>
    <cellStyle name="Normal 64 2 5 7" xfId="17219" xr:uid="{00000000-0005-0000-0000-00003E820000}"/>
    <cellStyle name="Normal 64 2 6" xfId="2912" xr:uid="{00000000-0005-0000-0000-00003F820000}"/>
    <cellStyle name="Normal 64 2 6 2" xfId="12986" xr:uid="{00000000-0005-0000-0000-000040820000}"/>
    <cellStyle name="Normal 64 2 6 2 2" xfId="43317" xr:uid="{00000000-0005-0000-0000-000041820000}"/>
    <cellStyle name="Normal 64 2 6 2 3" xfId="28084" xr:uid="{00000000-0005-0000-0000-000042820000}"/>
    <cellStyle name="Normal 64 2 6 3" xfId="7966" xr:uid="{00000000-0005-0000-0000-000043820000}"/>
    <cellStyle name="Normal 64 2 6 3 2" xfId="38300" xr:uid="{00000000-0005-0000-0000-000044820000}"/>
    <cellStyle name="Normal 64 2 6 3 3" xfId="23067" xr:uid="{00000000-0005-0000-0000-000045820000}"/>
    <cellStyle name="Normal 64 2 6 4" xfId="33287" xr:uid="{00000000-0005-0000-0000-000046820000}"/>
    <cellStyle name="Normal 64 2 6 5" xfId="18054" xr:uid="{00000000-0005-0000-0000-000047820000}"/>
    <cellStyle name="Normal 64 2 7" xfId="4605" xr:uid="{00000000-0005-0000-0000-000048820000}"/>
    <cellStyle name="Normal 64 2 7 2" xfId="14657" xr:uid="{00000000-0005-0000-0000-000049820000}"/>
    <cellStyle name="Normal 64 2 7 2 2" xfId="44988" xr:uid="{00000000-0005-0000-0000-00004A820000}"/>
    <cellStyle name="Normal 64 2 7 2 3" xfId="29755" xr:uid="{00000000-0005-0000-0000-00004B820000}"/>
    <cellStyle name="Normal 64 2 7 3" xfId="9637" xr:uid="{00000000-0005-0000-0000-00004C820000}"/>
    <cellStyle name="Normal 64 2 7 3 2" xfId="39971" xr:uid="{00000000-0005-0000-0000-00004D820000}"/>
    <cellStyle name="Normal 64 2 7 3 3" xfId="24738" xr:uid="{00000000-0005-0000-0000-00004E820000}"/>
    <cellStyle name="Normal 64 2 7 4" xfId="34958" xr:uid="{00000000-0005-0000-0000-00004F820000}"/>
    <cellStyle name="Normal 64 2 7 5" xfId="19725" xr:uid="{00000000-0005-0000-0000-000050820000}"/>
    <cellStyle name="Normal 64 2 8" xfId="11315" xr:uid="{00000000-0005-0000-0000-000051820000}"/>
    <cellStyle name="Normal 64 2 8 2" xfId="41646" xr:uid="{00000000-0005-0000-0000-000052820000}"/>
    <cellStyle name="Normal 64 2 8 3" xfId="26413" xr:uid="{00000000-0005-0000-0000-000053820000}"/>
    <cellStyle name="Normal 64 2 9" xfId="6294" xr:uid="{00000000-0005-0000-0000-000054820000}"/>
    <cellStyle name="Normal 64 2 9 2" xfId="36629" xr:uid="{00000000-0005-0000-0000-000055820000}"/>
    <cellStyle name="Normal 64 2 9 3" xfId="21396" xr:uid="{00000000-0005-0000-0000-000056820000}"/>
    <cellStyle name="Normal 64 3" xfId="1258" xr:uid="{00000000-0005-0000-0000-000057820000}"/>
    <cellStyle name="Normal 64 3 10" xfId="16435" xr:uid="{00000000-0005-0000-0000-000058820000}"/>
    <cellStyle name="Normal 64 3 2" xfId="1477" xr:uid="{00000000-0005-0000-0000-000059820000}"/>
    <cellStyle name="Normal 64 3 2 2" xfId="1898" xr:uid="{00000000-0005-0000-0000-00005A820000}"/>
    <cellStyle name="Normal 64 3 2 2 2" xfId="2737" xr:uid="{00000000-0005-0000-0000-00005B820000}"/>
    <cellStyle name="Normal 64 3 2 2 2 2" xfId="4427" xr:uid="{00000000-0005-0000-0000-00005C820000}"/>
    <cellStyle name="Normal 64 3 2 2 2 2 2" xfId="14500" xr:uid="{00000000-0005-0000-0000-00005D820000}"/>
    <cellStyle name="Normal 64 3 2 2 2 2 2 2" xfId="44831" xr:uid="{00000000-0005-0000-0000-00005E820000}"/>
    <cellStyle name="Normal 64 3 2 2 2 2 2 3" xfId="29598" xr:uid="{00000000-0005-0000-0000-00005F820000}"/>
    <cellStyle name="Normal 64 3 2 2 2 2 3" xfId="9480" xr:uid="{00000000-0005-0000-0000-000060820000}"/>
    <cellStyle name="Normal 64 3 2 2 2 2 3 2" xfId="39814" xr:uid="{00000000-0005-0000-0000-000061820000}"/>
    <cellStyle name="Normal 64 3 2 2 2 2 3 3" xfId="24581" xr:uid="{00000000-0005-0000-0000-000062820000}"/>
    <cellStyle name="Normal 64 3 2 2 2 2 4" xfId="34801" xr:uid="{00000000-0005-0000-0000-000063820000}"/>
    <cellStyle name="Normal 64 3 2 2 2 2 5" xfId="19568" xr:uid="{00000000-0005-0000-0000-000064820000}"/>
    <cellStyle name="Normal 64 3 2 2 2 3" xfId="6119" xr:uid="{00000000-0005-0000-0000-000065820000}"/>
    <cellStyle name="Normal 64 3 2 2 2 3 2" xfId="16171" xr:uid="{00000000-0005-0000-0000-000066820000}"/>
    <cellStyle name="Normal 64 3 2 2 2 3 2 2" xfId="46502" xr:uid="{00000000-0005-0000-0000-000067820000}"/>
    <cellStyle name="Normal 64 3 2 2 2 3 2 3" xfId="31269" xr:uid="{00000000-0005-0000-0000-000068820000}"/>
    <cellStyle name="Normal 64 3 2 2 2 3 3" xfId="11151" xr:uid="{00000000-0005-0000-0000-000069820000}"/>
    <cellStyle name="Normal 64 3 2 2 2 3 3 2" xfId="41485" xr:uid="{00000000-0005-0000-0000-00006A820000}"/>
    <cellStyle name="Normal 64 3 2 2 2 3 3 3" xfId="26252" xr:uid="{00000000-0005-0000-0000-00006B820000}"/>
    <cellStyle name="Normal 64 3 2 2 2 3 4" xfId="36472" xr:uid="{00000000-0005-0000-0000-00006C820000}"/>
    <cellStyle name="Normal 64 3 2 2 2 3 5" xfId="21239" xr:uid="{00000000-0005-0000-0000-00006D820000}"/>
    <cellStyle name="Normal 64 3 2 2 2 4" xfId="12829" xr:uid="{00000000-0005-0000-0000-00006E820000}"/>
    <cellStyle name="Normal 64 3 2 2 2 4 2" xfId="43160" xr:uid="{00000000-0005-0000-0000-00006F820000}"/>
    <cellStyle name="Normal 64 3 2 2 2 4 3" xfId="27927" xr:uid="{00000000-0005-0000-0000-000070820000}"/>
    <cellStyle name="Normal 64 3 2 2 2 5" xfId="7808" xr:uid="{00000000-0005-0000-0000-000071820000}"/>
    <cellStyle name="Normal 64 3 2 2 2 5 2" xfId="38143" xr:uid="{00000000-0005-0000-0000-000072820000}"/>
    <cellStyle name="Normal 64 3 2 2 2 5 3" xfId="22910" xr:uid="{00000000-0005-0000-0000-000073820000}"/>
    <cellStyle name="Normal 64 3 2 2 2 6" xfId="33131" xr:uid="{00000000-0005-0000-0000-000074820000}"/>
    <cellStyle name="Normal 64 3 2 2 2 7" xfId="17897" xr:uid="{00000000-0005-0000-0000-000075820000}"/>
    <cellStyle name="Normal 64 3 2 2 3" xfId="3590" xr:uid="{00000000-0005-0000-0000-000076820000}"/>
    <cellStyle name="Normal 64 3 2 2 3 2" xfId="13664" xr:uid="{00000000-0005-0000-0000-000077820000}"/>
    <cellStyle name="Normal 64 3 2 2 3 2 2" xfId="43995" xr:uid="{00000000-0005-0000-0000-000078820000}"/>
    <cellStyle name="Normal 64 3 2 2 3 2 3" xfId="28762" xr:uid="{00000000-0005-0000-0000-000079820000}"/>
    <cellStyle name="Normal 64 3 2 2 3 3" xfId="8644" xr:uid="{00000000-0005-0000-0000-00007A820000}"/>
    <cellStyle name="Normal 64 3 2 2 3 3 2" xfId="38978" xr:uid="{00000000-0005-0000-0000-00007B820000}"/>
    <cellStyle name="Normal 64 3 2 2 3 3 3" xfId="23745" xr:uid="{00000000-0005-0000-0000-00007C820000}"/>
    <cellStyle name="Normal 64 3 2 2 3 4" xfId="33965" xr:uid="{00000000-0005-0000-0000-00007D820000}"/>
    <cellStyle name="Normal 64 3 2 2 3 5" xfId="18732" xr:uid="{00000000-0005-0000-0000-00007E820000}"/>
    <cellStyle name="Normal 64 3 2 2 4" xfId="5283" xr:uid="{00000000-0005-0000-0000-00007F820000}"/>
    <cellStyle name="Normal 64 3 2 2 4 2" xfId="15335" xr:uid="{00000000-0005-0000-0000-000080820000}"/>
    <cellStyle name="Normal 64 3 2 2 4 2 2" xfId="45666" xr:uid="{00000000-0005-0000-0000-000081820000}"/>
    <cellStyle name="Normal 64 3 2 2 4 2 3" xfId="30433" xr:uid="{00000000-0005-0000-0000-000082820000}"/>
    <cellStyle name="Normal 64 3 2 2 4 3" xfId="10315" xr:uid="{00000000-0005-0000-0000-000083820000}"/>
    <cellStyle name="Normal 64 3 2 2 4 3 2" xfId="40649" xr:uid="{00000000-0005-0000-0000-000084820000}"/>
    <cellStyle name="Normal 64 3 2 2 4 3 3" xfId="25416" xr:uid="{00000000-0005-0000-0000-000085820000}"/>
    <cellStyle name="Normal 64 3 2 2 4 4" xfId="35636" xr:uid="{00000000-0005-0000-0000-000086820000}"/>
    <cellStyle name="Normal 64 3 2 2 4 5" xfId="20403" xr:uid="{00000000-0005-0000-0000-000087820000}"/>
    <cellStyle name="Normal 64 3 2 2 5" xfId="11993" xr:uid="{00000000-0005-0000-0000-000088820000}"/>
    <cellStyle name="Normal 64 3 2 2 5 2" xfId="42324" xr:uid="{00000000-0005-0000-0000-000089820000}"/>
    <cellStyle name="Normal 64 3 2 2 5 3" xfId="27091" xr:uid="{00000000-0005-0000-0000-00008A820000}"/>
    <cellStyle name="Normal 64 3 2 2 6" xfId="6972" xr:uid="{00000000-0005-0000-0000-00008B820000}"/>
    <cellStyle name="Normal 64 3 2 2 6 2" xfId="37307" xr:uid="{00000000-0005-0000-0000-00008C820000}"/>
    <cellStyle name="Normal 64 3 2 2 6 3" xfId="22074" xr:uid="{00000000-0005-0000-0000-00008D820000}"/>
    <cellStyle name="Normal 64 3 2 2 7" xfId="32295" xr:uid="{00000000-0005-0000-0000-00008E820000}"/>
    <cellStyle name="Normal 64 3 2 2 8" xfId="17061" xr:uid="{00000000-0005-0000-0000-00008F820000}"/>
    <cellStyle name="Normal 64 3 2 3" xfId="2319" xr:uid="{00000000-0005-0000-0000-000090820000}"/>
    <cellStyle name="Normal 64 3 2 3 2" xfId="4009" xr:uid="{00000000-0005-0000-0000-000091820000}"/>
    <cellStyle name="Normal 64 3 2 3 2 2" xfId="14082" xr:uid="{00000000-0005-0000-0000-000092820000}"/>
    <cellStyle name="Normal 64 3 2 3 2 2 2" xfId="44413" xr:uid="{00000000-0005-0000-0000-000093820000}"/>
    <cellStyle name="Normal 64 3 2 3 2 2 3" xfId="29180" xr:uid="{00000000-0005-0000-0000-000094820000}"/>
    <cellStyle name="Normal 64 3 2 3 2 3" xfId="9062" xr:uid="{00000000-0005-0000-0000-000095820000}"/>
    <cellStyle name="Normal 64 3 2 3 2 3 2" xfId="39396" xr:uid="{00000000-0005-0000-0000-000096820000}"/>
    <cellStyle name="Normal 64 3 2 3 2 3 3" xfId="24163" xr:uid="{00000000-0005-0000-0000-000097820000}"/>
    <cellStyle name="Normal 64 3 2 3 2 4" xfId="34383" xr:uid="{00000000-0005-0000-0000-000098820000}"/>
    <cellStyle name="Normal 64 3 2 3 2 5" xfId="19150" xr:uid="{00000000-0005-0000-0000-000099820000}"/>
    <cellStyle name="Normal 64 3 2 3 3" xfId="5701" xr:uid="{00000000-0005-0000-0000-00009A820000}"/>
    <cellStyle name="Normal 64 3 2 3 3 2" xfId="15753" xr:uid="{00000000-0005-0000-0000-00009B820000}"/>
    <cellStyle name="Normal 64 3 2 3 3 2 2" xfId="46084" xr:uid="{00000000-0005-0000-0000-00009C820000}"/>
    <cellStyle name="Normal 64 3 2 3 3 2 3" xfId="30851" xr:uid="{00000000-0005-0000-0000-00009D820000}"/>
    <cellStyle name="Normal 64 3 2 3 3 3" xfId="10733" xr:uid="{00000000-0005-0000-0000-00009E820000}"/>
    <cellStyle name="Normal 64 3 2 3 3 3 2" xfId="41067" xr:uid="{00000000-0005-0000-0000-00009F820000}"/>
    <cellStyle name="Normal 64 3 2 3 3 3 3" xfId="25834" xr:uid="{00000000-0005-0000-0000-0000A0820000}"/>
    <cellStyle name="Normal 64 3 2 3 3 4" xfId="36054" xr:uid="{00000000-0005-0000-0000-0000A1820000}"/>
    <cellStyle name="Normal 64 3 2 3 3 5" xfId="20821" xr:uid="{00000000-0005-0000-0000-0000A2820000}"/>
    <cellStyle name="Normal 64 3 2 3 4" xfId="12411" xr:uid="{00000000-0005-0000-0000-0000A3820000}"/>
    <cellStyle name="Normal 64 3 2 3 4 2" xfId="42742" xr:uid="{00000000-0005-0000-0000-0000A4820000}"/>
    <cellStyle name="Normal 64 3 2 3 4 3" xfId="27509" xr:uid="{00000000-0005-0000-0000-0000A5820000}"/>
    <cellStyle name="Normal 64 3 2 3 5" xfId="7390" xr:uid="{00000000-0005-0000-0000-0000A6820000}"/>
    <cellStyle name="Normal 64 3 2 3 5 2" xfId="37725" xr:uid="{00000000-0005-0000-0000-0000A7820000}"/>
    <cellStyle name="Normal 64 3 2 3 5 3" xfId="22492" xr:uid="{00000000-0005-0000-0000-0000A8820000}"/>
    <cellStyle name="Normal 64 3 2 3 6" xfId="32713" xr:uid="{00000000-0005-0000-0000-0000A9820000}"/>
    <cellStyle name="Normal 64 3 2 3 7" xfId="17479" xr:uid="{00000000-0005-0000-0000-0000AA820000}"/>
    <cellStyle name="Normal 64 3 2 4" xfId="3172" xr:uid="{00000000-0005-0000-0000-0000AB820000}"/>
    <cellStyle name="Normal 64 3 2 4 2" xfId="13246" xr:uid="{00000000-0005-0000-0000-0000AC820000}"/>
    <cellStyle name="Normal 64 3 2 4 2 2" xfId="43577" xr:uid="{00000000-0005-0000-0000-0000AD820000}"/>
    <cellStyle name="Normal 64 3 2 4 2 3" xfId="28344" xr:uid="{00000000-0005-0000-0000-0000AE820000}"/>
    <cellStyle name="Normal 64 3 2 4 3" xfId="8226" xr:uid="{00000000-0005-0000-0000-0000AF820000}"/>
    <cellStyle name="Normal 64 3 2 4 3 2" xfId="38560" xr:uid="{00000000-0005-0000-0000-0000B0820000}"/>
    <cellStyle name="Normal 64 3 2 4 3 3" xfId="23327" xr:uid="{00000000-0005-0000-0000-0000B1820000}"/>
    <cellStyle name="Normal 64 3 2 4 4" xfId="33547" xr:uid="{00000000-0005-0000-0000-0000B2820000}"/>
    <cellStyle name="Normal 64 3 2 4 5" xfId="18314" xr:uid="{00000000-0005-0000-0000-0000B3820000}"/>
    <cellStyle name="Normal 64 3 2 5" xfId="4865" xr:uid="{00000000-0005-0000-0000-0000B4820000}"/>
    <cellStyle name="Normal 64 3 2 5 2" xfId="14917" xr:uid="{00000000-0005-0000-0000-0000B5820000}"/>
    <cellStyle name="Normal 64 3 2 5 2 2" xfId="45248" xr:uid="{00000000-0005-0000-0000-0000B6820000}"/>
    <cellStyle name="Normal 64 3 2 5 2 3" xfId="30015" xr:uid="{00000000-0005-0000-0000-0000B7820000}"/>
    <cellStyle name="Normal 64 3 2 5 3" xfId="9897" xr:uid="{00000000-0005-0000-0000-0000B8820000}"/>
    <cellStyle name="Normal 64 3 2 5 3 2" xfId="40231" xr:uid="{00000000-0005-0000-0000-0000B9820000}"/>
    <cellStyle name="Normal 64 3 2 5 3 3" xfId="24998" xr:uid="{00000000-0005-0000-0000-0000BA820000}"/>
    <cellStyle name="Normal 64 3 2 5 4" xfId="35218" xr:uid="{00000000-0005-0000-0000-0000BB820000}"/>
    <cellStyle name="Normal 64 3 2 5 5" xfId="19985" xr:uid="{00000000-0005-0000-0000-0000BC820000}"/>
    <cellStyle name="Normal 64 3 2 6" xfId="11575" xr:uid="{00000000-0005-0000-0000-0000BD820000}"/>
    <cellStyle name="Normal 64 3 2 6 2" xfId="41906" xr:uid="{00000000-0005-0000-0000-0000BE820000}"/>
    <cellStyle name="Normal 64 3 2 6 3" xfId="26673" xr:uid="{00000000-0005-0000-0000-0000BF820000}"/>
    <cellStyle name="Normal 64 3 2 7" xfId="6554" xr:uid="{00000000-0005-0000-0000-0000C0820000}"/>
    <cellStyle name="Normal 64 3 2 7 2" xfId="36889" xr:uid="{00000000-0005-0000-0000-0000C1820000}"/>
    <cellStyle name="Normal 64 3 2 7 3" xfId="21656" xr:uid="{00000000-0005-0000-0000-0000C2820000}"/>
    <cellStyle name="Normal 64 3 2 8" xfId="31877" xr:uid="{00000000-0005-0000-0000-0000C3820000}"/>
    <cellStyle name="Normal 64 3 2 9" xfId="16643" xr:uid="{00000000-0005-0000-0000-0000C4820000}"/>
    <cellStyle name="Normal 64 3 3" xfId="1690" xr:uid="{00000000-0005-0000-0000-0000C5820000}"/>
    <cellStyle name="Normal 64 3 3 2" xfId="2529" xr:uid="{00000000-0005-0000-0000-0000C6820000}"/>
    <cellStyle name="Normal 64 3 3 2 2" xfId="4219" xr:uid="{00000000-0005-0000-0000-0000C7820000}"/>
    <cellStyle name="Normal 64 3 3 2 2 2" xfId="14292" xr:uid="{00000000-0005-0000-0000-0000C8820000}"/>
    <cellStyle name="Normal 64 3 3 2 2 2 2" xfId="44623" xr:uid="{00000000-0005-0000-0000-0000C9820000}"/>
    <cellStyle name="Normal 64 3 3 2 2 2 3" xfId="29390" xr:uid="{00000000-0005-0000-0000-0000CA820000}"/>
    <cellStyle name="Normal 64 3 3 2 2 3" xfId="9272" xr:uid="{00000000-0005-0000-0000-0000CB820000}"/>
    <cellStyle name="Normal 64 3 3 2 2 3 2" xfId="39606" xr:uid="{00000000-0005-0000-0000-0000CC820000}"/>
    <cellStyle name="Normal 64 3 3 2 2 3 3" xfId="24373" xr:uid="{00000000-0005-0000-0000-0000CD820000}"/>
    <cellStyle name="Normal 64 3 3 2 2 4" xfId="34593" xr:uid="{00000000-0005-0000-0000-0000CE820000}"/>
    <cellStyle name="Normal 64 3 3 2 2 5" xfId="19360" xr:uid="{00000000-0005-0000-0000-0000CF820000}"/>
    <cellStyle name="Normal 64 3 3 2 3" xfId="5911" xr:uid="{00000000-0005-0000-0000-0000D0820000}"/>
    <cellStyle name="Normal 64 3 3 2 3 2" xfId="15963" xr:uid="{00000000-0005-0000-0000-0000D1820000}"/>
    <cellStyle name="Normal 64 3 3 2 3 2 2" xfId="46294" xr:uid="{00000000-0005-0000-0000-0000D2820000}"/>
    <cellStyle name="Normal 64 3 3 2 3 2 3" xfId="31061" xr:uid="{00000000-0005-0000-0000-0000D3820000}"/>
    <cellStyle name="Normal 64 3 3 2 3 3" xfId="10943" xr:uid="{00000000-0005-0000-0000-0000D4820000}"/>
    <cellStyle name="Normal 64 3 3 2 3 3 2" xfId="41277" xr:uid="{00000000-0005-0000-0000-0000D5820000}"/>
    <cellStyle name="Normal 64 3 3 2 3 3 3" xfId="26044" xr:uid="{00000000-0005-0000-0000-0000D6820000}"/>
    <cellStyle name="Normal 64 3 3 2 3 4" xfId="36264" xr:uid="{00000000-0005-0000-0000-0000D7820000}"/>
    <cellStyle name="Normal 64 3 3 2 3 5" xfId="21031" xr:uid="{00000000-0005-0000-0000-0000D8820000}"/>
    <cellStyle name="Normal 64 3 3 2 4" xfId="12621" xr:uid="{00000000-0005-0000-0000-0000D9820000}"/>
    <cellStyle name="Normal 64 3 3 2 4 2" xfId="42952" xr:uid="{00000000-0005-0000-0000-0000DA820000}"/>
    <cellStyle name="Normal 64 3 3 2 4 3" xfId="27719" xr:uid="{00000000-0005-0000-0000-0000DB820000}"/>
    <cellStyle name="Normal 64 3 3 2 5" xfId="7600" xr:uid="{00000000-0005-0000-0000-0000DC820000}"/>
    <cellStyle name="Normal 64 3 3 2 5 2" xfId="37935" xr:uid="{00000000-0005-0000-0000-0000DD820000}"/>
    <cellStyle name="Normal 64 3 3 2 5 3" xfId="22702" xr:uid="{00000000-0005-0000-0000-0000DE820000}"/>
    <cellStyle name="Normal 64 3 3 2 6" xfId="32923" xr:uid="{00000000-0005-0000-0000-0000DF820000}"/>
    <cellStyle name="Normal 64 3 3 2 7" xfId="17689" xr:uid="{00000000-0005-0000-0000-0000E0820000}"/>
    <cellStyle name="Normal 64 3 3 3" xfId="3382" xr:uid="{00000000-0005-0000-0000-0000E1820000}"/>
    <cellStyle name="Normal 64 3 3 3 2" xfId="13456" xr:uid="{00000000-0005-0000-0000-0000E2820000}"/>
    <cellStyle name="Normal 64 3 3 3 2 2" xfId="43787" xr:uid="{00000000-0005-0000-0000-0000E3820000}"/>
    <cellStyle name="Normal 64 3 3 3 2 3" xfId="28554" xr:uid="{00000000-0005-0000-0000-0000E4820000}"/>
    <cellStyle name="Normal 64 3 3 3 3" xfId="8436" xr:uid="{00000000-0005-0000-0000-0000E5820000}"/>
    <cellStyle name="Normal 64 3 3 3 3 2" xfId="38770" xr:uid="{00000000-0005-0000-0000-0000E6820000}"/>
    <cellStyle name="Normal 64 3 3 3 3 3" xfId="23537" xr:uid="{00000000-0005-0000-0000-0000E7820000}"/>
    <cellStyle name="Normal 64 3 3 3 4" xfId="33757" xr:uid="{00000000-0005-0000-0000-0000E8820000}"/>
    <cellStyle name="Normal 64 3 3 3 5" xfId="18524" xr:uid="{00000000-0005-0000-0000-0000E9820000}"/>
    <cellStyle name="Normal 64 3 3 4" xfId="5075" xr:uid="{00000000-0005-0000-0000-0000EA820000}"/>
    <cellStyle name="Normal 64 3 3 4 2" xfId="15127" xr:uid="{00000000-0005-0000-0000-0000EB820000}"/>
    <cellStyle name="Normal 64 3 3 4 2 2" xfId="45458" xr:uid="{00000000-0005-0000-0000-0000EC820000}"/>
    <cellStyle name="Normal 64 3 3 4 2 3" xfId="30225" xr:uid="{00000000-0005-0000-0000-0000ED820000}"/>
    <cellStyle name="Normal 64 3 3 4 3" xfId="10107" xr:uid="{00000000-0005-0000-0000-0000EE820000}"/>
    <cellStyle name="Normal 64 3 3 4 3 2" xfId="40441" xr:uid="{00000000-0005-0000-0000-0000EF820000}"/>
    <cellStyle name="Normal 64 3 3 4 3 3" xfId="25208" xr:uid="{00000000-0005-0000-0000-0000F0820000}"/>
    <cellStyle name="Normal 64 3 3 4 4" xfId="35428" xr:uid="{00000000-0005-0000-0000-0000F1820000}"/>
    <cellStyle name="Normal 64 3 3 4 5" xfId="20195" xr:uid="{00000000-0005-0000-0000-0000F2820000}"/>
    <cellStyle name="Normal 64 3 3 5" xfId="11785" xr:uid="{00000000-0005-0000-0000-0000F3820000}"/>
    <cellStyle name="Normal 64 3 3 5 2" xfId="42116" xr:uid="{00000000-0005-0000-0000-0000F4820000}"/>
    <cellStyle name="Normal 64 3 3 5 3" xfId="26883" xr:uid="{00000000-0005-0000-0000-0000F5820000}"/>
    <cellStyle name="Normal 64 3 3 6" xfId="6764" xr:uid="{00000000-0005-0000-0000-0000F6820000}"/>
    <cellStyle name="Normal 64 3 3 6 2" xfId="37099" xr:uid="{00000000-0005-0000-0000-0000F7820000}"/>
    <cellStyle name="Normal 64 3 3 6 3" xfId="21866" xr:uid="{00000000-0005-0000-0000-0000F8820000}"/>
    <cellStyle name="Normal 64 3 3 7" xfId="32087" xr:uid="{00000000-0005-0000-0000-0000F9820000}"/>
    <cellStyle name="Normal 64 3 3 8" xfId="16853" xr:uid="{00000000-0005-0000-0000-0000FA820000}"/>
    <cellStyle name="Normal 64 3 4" xfId="2111" xr:uid="{00000000-0005-0000-0000-0000FB820000}"/>
    <cellStyle name="Normal 64 3 4 2" xfId="3801" xr:uid="{00000000-0005-0000-0000-0000FC820000}"/>
    <cellStyle name="Normal 64 3 4 2 2" xfId="13874" xr:uid="{00000000-0005-0000-0000-0000FD820000}"/>
    <cellStyle name="Normal 64 3 4 2 2 2" xfId="44205" xr:uid="{00000000-0005-0000-0000-0000FE820000}"/>
    <cellStyle name="Normal 64 3 4 2 2 3" xfId="28972" xr:uid="{00000000-0005-0000-0000-0000FF820000}"/>
    <cellStyle name="Normal 64 3 4 2 3" xfId="8854" xr:uid="{00000000-0005-0000-0000-000000830000}"/>
    <cellStyle name="Normal 64 3 4 2 3 2" xfId="39188" xr:uid="{00000000-0005-0000-0000-000001830000}"/>
    <cellStyle name="Normal 64 3 4 2 3 3" xfId="23955" xr:uid="{00000000-0005-0000-0000-000002830000}"/>
    <cellStyle name="Normal 64 3 4 2 4" xfId="34175" xr:uid="{00000000-0005-0000-0000-000003830000}"/>
    <cellStyle name="Normal 64 3 4 2 5" xfId="18942" xr:uid="{00000000-0005-0000-0000-000004830000}"/>
    <cellStyle name="Normal 64 3 4 3" xfId="5493" xr:uid="{00000000-0005-0000-0000-000005830000}"/>
    <cellStyle name="Normal 64 3 4 3 2" xfId="15545" xr:uid="{00000000-0005-0000-0000-000006830000}"/>
    <cellStyle name="Normal 64 3 4 3 2 2" xfId="45876" xr:uid="{00000000-0005-0000-0000-000007830000}"/>
    <cellStyle name="Normal 64 3 4 3 2 3" xfId="30643" xr:uid="{00000000-0005-0000-0000-000008830000}"/>
    <cellStyle name="Normal 64 3 4 3 3" xfId="10525" xr:uid="{00000000-0005-0000-0000-000009830000}"/>
    <cellStyle name="Normal 64 3 4 3 3 2" xfId="40859" xr:uid="{00000000-0005-0000-0000-00000A830000}"/>
    <cellStyle name="Normal 64 3 4 3 3 3" xfId="25626" xr:uid="{00000000-0005-0000-0000-00000B830000}"/>
    <cellStyle name="Normal 64 3 4 3 4" xfId="35846" xr:uid="{00000000-0005-0000-0000-00000C830000}"/>
    <cellStyle name="Normal 64 3 4 3 5" xfId="20613" xr:uid="{00000000-0005-0000-0000-00000D830000}"/>
    <cellStyle name="Normal 64 3 4 4" xfId="12203" xr:uid="{00000000-0005-0000-0000-00000E830000}"/>
    <cellStyle name="Normal 64 3 4 4 2" xfId="42534" xr:uid="{00000000-0005-0000-0000-00000F830000}"/>
    <cellStyle name="Normal 64 3 4 4 3" xfId="27301" xr:uid="{00000000-0005-0000-0000-000010830000}"/>
    <cellStyle name="Normal 64 3 4 5" xfId="7182" xr:uid="{00000000-0005-0000-0000-000011830000}"/>
    <cellStyle name="Normal 64 3 4 5 2" xfId="37517" xr:uid="{00000000-0005-0000-0000-000012830000}"/>
    <cellStyle name="Normal 64 3 4 5 3" xfId="22284" xr:uid="{00000000-0005-0000-0000-000013830000}"/>
    <cellStyle name="Normal 64 3 4 6" xfId="32505" xr:uid="{00000000-0005-0000-0000-000014830000}"/>
    <cellStyle name="Normal 64 3 4 7" xfId="17271" xr:uid="{00000000-0005-0000-0000-000015830000}"/>
    <cellStyle name="Normal 64 3 5" xfId="2964" xr:uid="{00000000-0005-0000-0000-000016830000}"/>
    <cellStyle name="Normal 64 3 5 2" xfId="13038" xr:uid="{00000000-0005-0000-0000-000017830000}"/>
    <cellStyle name="Normal 64 3 5 2 2" xfId="43369" xr:uid="{00000000-0005-0000-0000-000018830000}"/>
    <cellStyle name="Normal 64 3 5 2 3" xfId="28136" xr:uid="{00000000-0005-0000-0000-000019830000}"/>
    <cellStyle name="Normal 64 3 5 3" xfId="8018" xr:uid="{00000000-0005-0000-0000-00001A830000}"/>
    <cellStyle name="Normal 64 3 5 3 2" xfId="38352" xr:uid="{00000000-0005-0000-0000-00001B830000}"/>
    <cellStyle name="Normal 64 3 5 3 3" xfId="23119" xr:uid="{00000000-0005-0000-0000-00001C830000}"/>
    <cellStyle name="Normal 64 3 5 4" xfId="33339" xr:uid="{00000000-0005-0000-0000-00001D830000}"/>
    <cellStyle name="Normal 64 3 5 5" xfId="18106" xr:uid="{00000000-0005-0000-0000-00001E830000}"/>
    <cellStyle name="Normal 64 3 6" xfId="4657" xr:uid="{00000000-0005-0000-0000-00001F830000}"/>
    <cellStyle name="Normal 64 3 6 2" xfId="14709" xr:uid="{00000000-0005-0000-0000-000020830000}"/>
    <cellStyle name="Normal 64 3 6 2 2" xfId="45040" xr:uid="{00000000-0005-0000-0000-000021830000}"/>
    <cellStyle name="Normal 64 3 6 2 3" xfId="29807" xr:uid="{00000000-0005-0000-0000-000022830000}"/>
    <cellStyle name="Normal 64 3 6 3" xfId="9689" xr:uid="{00000000-0005-0000-0000-000023830000}"/>
    <cellStyle name="Normal 64 3 6 3 2" xfId="40023" xr:uid="{00000000-0005-0000-0000-000024830000}"/>
    <cellStyle name="Normal 64 3 6 3 3" xfId="24790" xr:uid="{00000000-0005-0000-0000-000025830000}"/>
    <cellStyle name="Normal 64 3 6 4" xfId="35010" xr:uid="{00000000-0005-0000-0000-000026830000}"/>
    <cellStyle name="Normal 64 3 6 5" xfId="19777" xr:uid="{00000000-0005-0000-0000-000027830000}"/>
    <cellStyle name="Normal 64 3 7" xfId="11367" xr:uid="{00000000-0005-0000-0000-000028830000}"/>
    <cellStyle name="Normal 64 3 7 2" xfId="41698" xr:uid="{00000000-0005-0000-0000-000029830000}"/>
    <cellStyle name="Normal 64 3 7 3" xfId="26465" xr:uid="{00000000-0005-0000-0000-00002A830000}"/>
    <cellStyle name="Normal 64 3 8" xfId="6346" xr:uid="{00000000-0005-0000-0000-00002B830000}"/>
    <cellStyle name="Normal 64 3 8 2" xfId="36681" xr:uid="{00000000-0005-0000-0000-00002C830000}"/>
    <cellStyle name="Normal 64 3 8 3" xfId="21448" xr:uid="{00000000-0005-0000-0000-00002D830000}"/>
    <cellStyle name="Normal 64 3 9" xfId="31670" xr:uid="{00000000-0005-0000-0000-00002E830000}"/>
    <cellStyle name="Normal 64 4" xfId="1371" xr:uid="{00000000-0005-0000-0000-00002F830000}"/>
    <cellStyle name="Normal 64 4 2" xfId="1794" xr:uid="{00000000-0005-0000-0000-000030830000}"/>
    <cellStyle name="Normal 64 4 2 2" xfId="2633" xr:uid="{00000000-0005-0000-0000-000031830000}"/>
    <cellStyle name="Normal 64 4 2 2 2" xfId="4323" xr:uid="{00000000-0005-0000-0000-000032830000}"/>
    <cellStyle name="Normal 64 4 2 2 2 2" xfId="14396" xr:uid="{00000000-0005-0000-0000-000033830000}"/>
    <cellStyle name="Normal 64 4 2 2 2 2 2" xfId="44727" xr:uid="{00000000-0005-0000-0000-000034830000}"/>
    <cellStyle name="Normal 64 4 2 2 2 2 3" xfId="29494" xr:uid="{00000000-0005-0000-0000-000035830000}"/>
    <cellStyle name="Normal 64 4 2 2 2 3" xfId="9376" xr:uid="{00000000-0005-0000-0000-000036830000}"/>
    <cellStyle name="Normal 64 4 2 2 2 3 2" xfId="39710" xr:uid="{00000000-0005-0000-0000-000037830000}"/>
    <cellStyle name="Normal 64 4 2 2 2 3 3" xfId="24477" xr:uid="{00000000-0005-0000-0000-000038830000}"/>
    <cellStyle name="Normal 64 4 2 2 2 4" xfId="34697" xr:uid="{00000000-0005-0000-0000-000039830000}"/>
    <cellStyle name="Normal 64 4 2 2 2 5" xfId="19464" xr:uid="{00000000-0005-0000-0000-00003A830000}"/>
    <cellStyle name="Normal 64 4 2 2 3" xfId="6015" xr:uid="{00000000-0005-0000-0000-00003B830000}"/>
    <cellStyle name="Normal 64 4 2 2 3 2" xfId="16067" xr:uid="{00000000-0005-0000-0000-00003C830000}"/>
    <cellStyle name="Normal 64 4 2 2 3 2 2" xfId="46398" xr:uid="{00000000-0005-0000-0000-00003D830000}"/>
    <cellStyle name="Normal 64 4 2 2 3 2 3" xfId="31165" xr:uid="{00000000-0005-0000-0000-00003E830000}"/>
    <cellStyle name="Normal 64 4 2 2 3 3" xfId="11047" xr:uid="{00000000-0005-0000-0000-00003F830000}"/>
    <cellStyle name="Normal 64 4 2 2 3 3 2" xfId="41381" xr:uid="{00000000-0005-0000-0000-000040830000}"/>
    <cellStyle name="Normal 64 4 2 2 3 3 3" xfId="26148" xr:uid="{00000000-0005-0000-0000-000041830000}"/>
    <cellStyle name="Normal 64 4 2 2 3 4" xfId="36368" xr:uid="{00000000-0005-0000-0000-000042830000}"/>
    <cellStyle name="Normal 64 4 2 2 3 5" xfId="21135" xr:uid="{00000000-0005-0000-0000-000043830000}"/>
    <cellStyle name="Normal 64 4 2 2 4" xfId="12725" xr:uid="{00000000-0005-0000-0000-000044830000}"/>
    <cellStyle name="Normal 64 4 2 2 4 2" xfId="43056" xr:uid="{00000000-0005-0000-0000-000045830000}"/>
    <cellStyle name="Normal 64 4 2 2 4 3" xfId="27823" xr:uid="{00000000-0005-0000-0000-000046830000}"/>
    <cellStyle name="Normal 64 4 2 2 5" xfId="7704" xr:uid="{00000000-0005-0000-0000-000047830000}"/>
    <cellStyle name="Normal 64 4 2 2 5 2" xfId="38039" xr:uid="{00000000-0005-0000-0000-000048830000}"/>
    <cellStyle name="Normal 64 4 2 2 5 3" xfId="22806" xr:uid="{00000000-0005-0000-0000-000049830000}"/>
    <cellStyle name="Normal 64 4 2 2 6" xfId="33027" xr:uid="{00000000-0005-0000-0000-00004A830000}"/>
    <cellStyle name="Normal 64 4 2 2 7" xfId="17793" xr:uid="{00000000-0005-0000-0000-00004B830000}"/>
    <cellStyle name="Normal 64 4 2 3" xfId="3486" xr:uid="{00000000-0005-0000-0000-00004C830000}"/>
    <cellStyle name="Normal 64 4 2 3 2" xfId="13560" xr:uid="{00000000-0005-0000-0000-00004D830000}"/>
    <cellStyle name="Normal 64 4 2 3 2 2" xfId="43891" xr:uid="{00000000-0005-0000-0000-00004E830000}"/>
    <cellStyle name="Normal 64 4 2 3 2 3" xfId="28658" xr:uid="{00000000-0005-0000-0000-00004F830000}"/>
    <cellStyle name="Normal 64 4 2 3 3" xfId="8540" xr:uid="{00000000-0005-0000-0000-000050830000}"/>
    <cellStyle name="Normal 64 4 2 3 3 2" xfId="38874" xr:uid="{00000000-0005-0000-0000-000051830000}"/>
    <cellStyle name="Normal 64 4 2 3 3 3" xfId="23641" xr:uid="{00000000-0005-0000-0000-000052830000}"/>
    <cellStyle name="Normal 64 4 2 3 4" xfId="33861" xr:uid="{00000000-0005-0000-0000-000053830000}"/>
    <cellStyle name="Normal 64 4 2 3 5" xfId="18628" xr:uid="{00000000-0005-0000-0000-000054830000}"/>
    <cellStyle name="Normal 64 4 2 4" xfId="5179" xr:uid="{00000000-0005-0000-0000-000055830000}"/>
    <cellStyle name="Normal 64 4 2 4 2" xfId="15231" xr:uid="{00000000-0005-0000-0000-000056830000}"/>
    <cellStyle name="Normal 64 4 2 4 2 2" xfId="45562" xr:uid="{00000000-0005-0000-0000-000057830000}"/>
    <cellStyle name="Normal 64 4 2 4 2 3" xfId="30329" xr:uid="{00000000-0005-0000-0000-000058830000}"/>
    <cellStyle name="Normal 64 4 2 4 3" xfId="10211" xr:uid="{00000000-0005-0000-0000-000059830000}"/>
    <cellStyle name="Normal 64 4 2 4 3 2" xfId="40545" xr:uid="{00000000-0005-0000-0000-00005A830000}"/>
    <cellStyle name="Normal 64 4 2 4 3 3" xfId="25312" xr:uid="{00000000-0005-0000-0000-00005B830000}"/>
    <cellStyle name="Normal 64 4 2 4 4" xfId="35532" xr:uid="{00000000-0005-0000-0000-00005C830000}"/>
    <cellStyle name="Normal 64 4 2 4 5" xfId="20299" xr:uid="{00000000-0005-0000-0000-00005D830000}"/>
    <cellStyle name="Normal 64 4 2 5" xfId="11889" xr:uid="{00000000-0005-0000-0000-00005E830000}"/>
    <cellStyle name="Normal 64 4 2 5 2" xfId="42220" xr:uid="{00000000-0005-0000-0000-00005F830000}"/>
    <cellStyle name="Normal 64 4 2 5 3" xfId="26987" xr:uid="{00000000-0005-0000-0000-000060830000}"/>
    <cellStyle name="Normal 64 4 2 6" xfId="6868" xr:uid="{00000000-0005-0000-0000-000061830000}"/>
    <cellStyle name="Normal 64 4 2 6 2" xfId="37203" xr:uid="{00000000-0005-0000-0000-000062830000}"/>
    <cellStyle name="Normal 64 4 2 6 3" xfId="21970" xr:uid="{00000000-0005-0000-0000-000063830000}"/>
    <cellStyle name="Normal 64 4 2 7" xfId="32191" xr:uid="{00000000-0005-0000-0000-000064830000}"/>
    <cellStyle name="Normal 64 4 2 8" xfId="16957" xr:uid="{00000000-0005-0000-0000-000065830000}"/>
    <cellStyle name="Normal 64 4 3" xfId="2215" xr:uid="{00000000-0005-0000-0000-000066830000}"/>
    <cellStyle name="Normal 64 4 3 2" xfId="3905" xr:uid="{00000000-0005-0000-0000-000067830000}"/>
    <cellStyle name="Normal 64 4 3 2 2" xfId="13978" xr:uid="{00000000-0005-0000-0000-000068830000}"/>
    <cellStyle name="Normal 64 4 3 2 2 2" xfId="44309" xr:uid="{00000000-0005-0000-0000-000069830000}"/>
    <cellStyle name="Normal 64 4 3 2 2 3" xfId="29076" xr:uid="{00000000-0005-0000-0000-00006A830000}"/>
    <cellStyle name="Normal 64 4 3 2 3" xfId="8958" xr:uid="{00000000-0005-0000-0000-00006B830000}"/>
    <cellStyle name="Normal 64 4 3 2 3 2" xfId="39292" xr:uid="{00000000-0005-0000-0000-00006C830000}"/>
    <cellStyle name="Normal 64 4 3 2 3 3" xfId="24059" xr:uid="{00000000-0005-0000-0000-00006D830000}"/>
    <cellStyle name="Normal 64 4 3 2 4" xfId="34279" xr:uid="{00000000-0005-0000-0000-00006E830000}"/>
    <cellStyle name="Normal 64 4 3 2 5" xfId="19046" xr:uid="{00000000-0005-0000-0000-00006F830000}"/>
    <cellStyle name="Normal 64 4 3 3" xfId="5597" xr:uid="{00000000-0005-0000-0000-000070830000}"/>
    <cellStyle name="Normal 64 4 3 3 2" xfId="15649" xr:uid="{00000000-0005-0000-0000-000071830000}"/>
    <cellStyle name="Normal 64 4 3 3 2 2" xfId="45980" xr:uid="{00000000-0005-0000-0000-000072830000}"/>
    <cellStyle name="Normal 64 4 3 3 2 3" xfId="30747" xr:uid="{00000000-0005-0000-0000-000073830000}"/>
    <cellStyle name="Normal 64 4 3 3 3" xfId="10629" xr:uid="{00000000-0005-0000-0000-000074830000}"/>
    <cellStyle name="Normal 64 4 3 3 3 2" xfId="40963" xr:uid="{00000000-0005-0000-0000-000075830000}"/>
    <cellStyle name="Normal 64 4 3 3 3 3" xfId="25730" xr:uid="{00000000-0005-0000-0000-000076830000}"/>
    <cellStyle name="Normal 64 4 3 3 4" xfId="35950" xr:uid="{00000000-0005-0000-0000-000077830000}"/>
    <cellStyle name="Normal 64 4 3 3 5" xfId="20717" xr:uid="{00000000-0005-0000-0000-000078830000}"/>
    <cellStyle name="Normal 64 4 3 4" xfId="12307" xr:uid="{00000000-0005-0000-0000-000079830000}"/>
    <cellStyle name="Normal 64 4 3 4 2" xfId="42638" xr:uid="{00000000-0005-0000-0000-00007A830000}"/>
    <cellStyle name="Normal 64 4 3 4 3" xfId="27405" xr:uid="{00000000-0005-0000-0000-00007B830000}"/>
    <cellStyle name="Normal 64 4 3 5" xfId="7286" xr:uid="{00000000-0005-0000-0000-00007C830000}"/>
    <cellStyle name="Normal 64 4 3 5 2" xfId="37621" xr:uid="{00000000-0005-0000-0000-00007D830000}"/>
    <cellStyle name="Normal 64 4 3 5 3" xfId="22388" xr:uid="{00000000-0005-0000-0000-00007E830000}"/>
    <cellStyle name="Normal 64 4 3 6" xfId="32609" xr:uid="{00000000-0005-0000-0000-00007F830000}"/>
    <cellStyle name="Normal 64 4 3 7" xfId="17375" xr:uid="{00000000-0005-0000-0000-000080830000}"/>
    <cellStyle name="Normal 64 4 4" xfId="3068" xr:uid="{00000000-0005-0000-0000-000081830000}"/>
    <cellStyle name="Normal 64 4 4 2" xfId="13142" xr:uid="{00000000-0005-0000-0000-000082830000}"/>
    <cellStyle name="Normal 64 4 4 2 2" xfId="43473" xr:uid="{00000000-0005-0000-0000-000083830000}"/>
    <cellStyle name="Normal 64 4 4 2 3" xfId="28240" xr:uid="{00000000-0005-0000-0000-000084830000}"/>
    <cellStyle name="Normal 64 4 4 3" xfId="8122" xr:uid="{00000000-0005-0000-0000-000085830000}"/>
    <cellStyle name="Normal 64 4 4 3 2" xfId="38456" xr:uid="{00000000-0005-0000-0000-000086830000}"/>
    <cellStyle name="Normal 64 4 4 3 3" xfId="23223" xr:uid="{00000000-0005-0000-0000-000087830000}"/>
    <cellStyle name="Normal 64 4 4 4" xfId="33443" xr:uid="{00000000-0005-0000-0000-000088830000}"/>
    <cellStyle name="Normal 64 4 4 5" xfId="18210" xr:uid="{00000000-0005-0000-0000-000089830000}"/>
    <cellStyle name="Normal 64 4 5" xfId="4761" xr:uid="{00000000-0005-0000-0000-00008A830000}"/>
    <cellStyle name="Normal 64 4 5 2" xfId="14813" xr:uid="{00000000-0005-0000-0000-00008B830000}"/>
    <cellStyle name="Normal 64 4 5 2 2" xfId="45144" xr:uid="{00000000-0005-0000-0000-00008C830000}"/>
    <cellStyle name="Normal 64 4 5 2 3" xfId="29911" xr:uid="{00000000-0005-0000-0000-00008D830000}"/>
    <cellStyle name="Normal 64 4 5 3" xfId="9793" xr:uid="{00000000-0005-0000-0000-00008E830000}"/>
    <cellStyle name="Normal 64 4 5 3 2" xfId="40127" xr:uid="{00000000-0005-0000-0000-00008F830000}"/>
    <cellStyle name="Normal 64 4 5 3 3" xfId="24894" xr:uid="{00000000-0005-0000-0000-000090830000}"/>
    <cellStyle name="Normal 64 4 5 4" xfId="35114" xr:uid="{00000000-0005-0000-0000-000091830000}"/>
    <cellStyle name="Normal 64 4 5 5" xfId="19881" xr:uid="{00000000-0005-0000-0000-000092830000}"/>
    <cellStyle name="Normal 64 4 6" xfId="11471" xr:uid="{00000000-0005-0000-0000-000093830000}"/>
    <cellStyle name="Normal 64 4 6 2" xfId="41802" xr:uid="{00000000-0005-0000-0000-000094830000}"/>
    <cellStyle name="Normal 64 4 6 3" xfId="26569" xr:uid="{00000000-0005-0000-0000-000095830000}"/>
    <cellStyle name="Normal 64 4 7" xfId="6450" xr:uid="{00000000-0005-0000-0000-000096830000}"/>
    <cellStyle name="Normal 64 4 7 2" xfId="36785" xr:uid="{00000000-0005-0000-0000-000097830000}"/>
    <cellStyle name="Normal 64 4 7 3" xfId="21552" xr:uid="{00000000-0005-0000-0000-000098830000}"/>
    <cellStyle name="Normal 64 4 8" xfId="31773" xr:uid="{00000000-0005-0000-0000-000099830000}"/>
    <cellStyle name="Normal 64 4 9" xfId="16539" xr:uid="{00000000-0005-0000-0000-00009A830000}"/>
    <cellStyle name="Normal 64 5" xfId="1584" xr:uid="{00000000-0005-0000-0000-00009B830000}"/>
    <cellStyle name="Normal 64 5 2" xfId="2425" xr:uid="{00000000-0005-0000-0000-00009C830000}"/>
    <cellStyle name="Normal 64 5 2 2" xfId="4115" xr:uid="{00000000-0005-0000-0000-00009D830000}"/>
    <cellStyle name="Normal 64 5 2 2 2" xfId="14188" xr:uid="{00000000-0005-0000-0000-00009E830000}"/>
    <cellStyle name="Normal 64 5 2 2 2 2" xfId="44519" xr:uid="{00000000-0005-0000-0000-00009F830000}"/>
    <cellStyle name="Normal 64 5 2 2 2 3" xfId="29286" xr:uid="{00000000-0005-0000-0000-0000A0830000}"/>
    <cellStyle name="Normal 64 5 2 2 3" xfId="9168" xr:uid="{00000000-0005-0000-0000-0000A1830000}"/>
    <cellStyle name="Normal 64 5 2 2 3 2" xfId="39502" xr:uid="{00000000-0005-0000-0000-0000A2830000}"/>
    <cellStyle name="Normal 64 5 2 2 3 3" xfId="24269" xr:uid="{00000000-0005-0000-0000-0000A3830000}"/>
    <cellStyle name="Normal 64 5 2 2 4" xfId="34489" xr:uid="{00000000-0005-0000-0000-0000A4830000}"/>
    <cellStyle name="Normal 64 5 2 2 5" xfId="19256" xr:uid="{00000000-0005-0000-0000-0000A5830000}"/>
    <cellStyle name="Normal 64 5 2 3" xfId="5807" xr:uid="{00000000-0005-0000-0000-0000A6830000}"/>
    <cellStyle name="Normal 64 5 2 3 2" xfId="15859" xr:uid="{00000000-0005-0000-0000-0000A7830000}"/>
    <cellStyle name="Normal 64 5 2 3 2 2" xfId="46190" xr:uid="{00000000-0005-0000-0000-0000A8830000}"/>
    <cellStyle name="Normal 64 5 2 3 2 3" xfId="30957" xr:uid="{00000000-0005-0000-0000-0000A9830000}"/>
    <cellStyle name="Normal 64 5 2 3 3" xfId="10839" xr:uid="{00000000-0005-0000-0000-0000AA830000}"/>
    <cellStyle name="Normal 64 5 2 3 3 2" xfId="41173" xr:uid="{00000000-0005-0000-0000-0000AB830000}"/>
    <cellStyle name="Normal 64 5 2 3 3 3" xfId="25940" xr:uid="{00000000-0005-0000-0000-0000AC830000}"/>
    <cellStyle name="Normal 64 5 2 3 4" xfId="36160" xr:uid="{00000000-0005-0000-0000-0000AD830000}"/>
    <cellStyle name="Normal 64 5 2 3 5" xfId="20927" xr:uid="{00000000-0005-0000-0000-0000AE830000}"/>
    <cellStyle name="Normal 64 5 2 4" xfId="12517" xr:uid="{00000000-0005-0000-0000-0000AF830000}"/>
    <cellStyle name="Normal 64 5 2 4 2" xfId="42848" xr:uid="{00000000-0005-0000-0000-0000B0830000}"/>
    <cellStyle name="Normal 64 5 2 4 3" xfId="27615" xr:uid="{00000000-0005-0000-0000-0000B1830000}"/>
    <cellStyle name="Normal 64 5 2 5" xfId="7496" xr:uid="{00000000-0005-0000-0000-0000B2830000}"/>
    <cellStyle name="Normal 64 5 2 5 2" xfId="37831" xr:uid="{00000000-0005-0000-0000-0000B3830000}"/>
    <cellStyle name="Normal 64 5 2 5 3" xfId="22598" xr:uid="{00000000-0005-0000-0000-0000B4830000}"/>
    <cellStyle name="Normal 64 5 2 6" xfId="32819" xr:uid="{00000000-0005-0000-0000-0000B5830000}"/>
    <cellStyle name="Normal 64 5 2 7" xfId="17585" xr:uid="{00000000-0005-0000-0000-0000B6830000}"/>
    <cellStyle name="Normal 64 5 3" xfId="3278" xr:uid="{00000000-0005-0000-0000-0000B7830000}"/>
    <cellStyle name="Normal 64 5 3 2" xfId="13352" xr:uid="{00000000-0005-0000-0000-0000B8830000}"/>
    <cellStyle name="Normal 64 5 3 2 2" xfId="43683" xr:uid="{00000000-0005-0000-0000-0000B9830000}"/>
    <cellStyle name="Normal 64 5 3 2 3" xfId="28450" xr:uid="{00000000-0005-0000-0000-0000BA830000}"/>
    <cellStyle name="Normal 64 5 3 3" xfId="8332" xr:uid="{00000000-0005-0000-0000-0000BB830000}"/>
    <cellStyle name="Normal 64 5 3 3 2" xfId="38666" xr:uid="{00000000-0005-0000-0000-0000BC830000}"/>
    <cellStyle name="Normal 64 5 3 3 3" xfId="23433" xr:uid="{00000000-0005-0000-0000-0000BD830000}"/>
    <cellStyle name="Normal 64 5 3 4" xfId="33653" xr:uid="{00000000-0005-0000-0000-0000BE830000}"/>
    <cellStyle name="Normal 64 5 3 5" xfId="18420" xr:uid="{00000000-0005-0000-0000-0000BF830000}"/>
    <cellStyle name="Normal 64 5 4" xfId="4971" xr:uid="{00000000-0005-0000-0000-0000C0830000}"/>
    <cellStyle name="Normal 64 5 4 2" xfId="15023" xr:uid="{00000000-0005-0000-0000-0000C1830000}"/>
    <cellStyle name="Normal 64 5 4 2 2" xfId="45354" xr:uid="{00000000-0005-0000-0000-0000C2830000}"/>
    <cellStyle name="Normal 64 5 4 2 3" xfId="30121" xr:uid="{00000000-0005-0000-0000-0000C3830000}"/>
    <cellStyle name="Normal 64 5 4 3" xfId="10003" xr:uid="{00000000-0005-0000-0000-0000C4830000}"/>
    <cellStyle name="Normal 64 5 4 3 2" xfId="40337" xr:uid="{00000000-0005-0000-0000-0000C5830000}"/>
    <cellStyle name="Normal 64 5 4 3 3" xfId="25104" xr:uid="{00000000-0005-0000-0000-0000C6830000}"/>
    <cellStyle name="Normal 64 5 4 4" xfId="35324" xr:uid="{00000000-0005-0000-0000-0000C7830000}"/>
    <cellStyle name="Normal 64 5 4 5" xfId="20091" xr:uid="{00000000-0005-0000-0000-0000C8830000}"/>
    <cellStyle name="Normal 64 5 5" xfId="11681" xr:uid="{00000000-0005-0000-0000-0000C9830000}"/>
    <cellStyle name="Normal 64 5 5 2" xfId="42012" xr:uid="{00000000-0005-0000-0000-0000CA830000}"/>
    <cellStyle name="Normal 64 5 5 3" xfId="26779" xr:uid="{00000000-0005-0000-0000-0000CB830000}"/>
    <cellStyle name="Normal 64 5 6" xfId="6660" xr:uid="{00000000-0005-0000-0000-0000CC830000}"/>
    <cellStyle name="Normal 64 5 6 2" xfId="36995" xr:uid="{00000000-0005-0000-0000-0000CD830000}"/>
    <cellStyle name="Normal 64 5 6 3" xfId="21762" xr:uid="{00000000-0005-0000-0000-0000CE830000}"/>
    <cellStyle name="Normal 64 5 7" xfId="31983" xr:uid="{00000000-0005-0000-0000-0000CF830000}"/>
    <cellStyle name="Normal 64 5 8" xfId="16749" xr:uid="{00000000-0005-0000-0000-0000D0830000}"/>
    <cellStyle name="Normal 64 6" xfId="2005" xr:uid="{00000000-0005-0000-0000-0000D1830000}"/>
    <cellStyle name="Normal 64 6 2" xfId="3697" xr:uid="{00000000-0005-0000-0000-0000D2830000}"/>
    <cellStyle name="Normal 64 6 2 2" xfId="13770" xr:uid="{00000000-0005-0000-0000-0000D3830000}"/>
    <cellStyle name="Normal 64 6 2 2 2" xfId="44101" xr:uid="{00000000-0005-0000-0000-0000D4830000}"/>
    <cellStyle name="Normal 64 6 2 2 3" xfId="28868" xr:uid="{00000000-0005-0000-0000-0000D5830000}"/>
    <cellStyle name="Normal 64 6 2 3" xfId="8750" xr:uid="{00000000-0005-0000-0000-0000D6830000}"/>
    <cellStyle name="Normal 64 6 2 3 2" xfId="39084" xr:uid="{00000000-0005-0000-0000-0000D7830000}"/>
    <cellStyle name="Normal 64 6 2 3 3" xfId="23851" xr:uid="{00000000-0005-0000-0000-0000D8830000}"/>
    <cellStyle name="Normal 64 6 2 4" xfId="34071" xr:uid="{00000000-0005-0000-0000-0000D9830000}"/>
    <cellStyle name="Normal 64 6 2 5" xfId="18838" xr:uid="{00000000-0005-0000-0000-0000DA830000}"/>
    <cellStyle name="Normal 64 6 3" xfId="5389" xr:uid="{00000000-0005-0000-0000-0000DB830000}"/>
    <cellStyle name="Normal 64 6 3 2" xfId="15441" xr:uid="{00000000-0005-0000-0000-0000DC830000}"/>
    <cellStyle name="Normal 64 6 3 2 2" xfId="45772" xr:uid="{00000000-0005-0000-0000-0000DD830000}"/>
    <cellStyle name="Normal 64 6 3 2 3" xfId="30539" xr:uid="{00000000-0005-0000-0000-0000DE830000}"/>
    <cellStyle name="Normal 64 6 3 3" xfId="10421" xr:uid="{00000000-0005-0000-0000-0000DF830000}"/>
    <cellStyle name="Normal 64 6 3 3 2" xfId="40755" xr:uid="{00000000-0005-0000-0000-0000E0830000}"/>
    <cellStyle name="Normal 64 6 3 3 3" xfId="25522" xr:uid="{00000000-0005-0000-0000-0000E1830000}"/>
    <cellStyle name="Normal 64 6 3 4" xfId="35742" xr:uid="{00000000-0005-0000-0000-0000E2830000}"/>
    <cellStyle name="Normal 64 6 3 5" xfId="20509" xr:uid="{00000000-0005-0000-0000-0000E3830000}"/>
    <cellStyle name="Normal 64 6 4" xfId="12099" xr:uid="{00000000-0005-0000-0000-0000E4830000}"/>
    <cellStyle name="Normal 64 6 4 2" xfId="42430" xr:uid="{00000000-0005-0000-0000-0000E5830000}"/>
    <cellStyle name="Normal 64 6 4 3" xfId="27197" xr:uid="{00000000-0005-0000-0000-0000E6830000}"/>
    <cellStyle name="Normal 64 6 5" xfId="7078" xr:uid="{00000000-0005-0000-0000-0000E7830000}"/>
    <cellStyle name="Normal 64 6 5 2" xfId="37413" xr:uid="{00000000-0005-0000-0000-0000E8830000}"/>
    <cellStyle name="Normal 64 6 5 3" xfId="22180" xr:uid="{00000000-0005-0000-0000-0000E9830000}"/>
    <cellStyle name="Normal 64 6 6" xfId="32401" xr:uid="{00000000-0005-0000-0000-0000EA830000}"/>
    <cellStyle name="Normal 64 6 7" xfId="17167" xr:uid="{00000000-0005-0000-0000-0000EB830000}"/>
    <cellStyle name="Normal 64 7" xfId="2857" xr:uid="{00000000-0005-0000-0000-0000EC830000}"/>
    <cellStyle name="Normal 64 7 2" xfId="12934" xr:uid="{00000000-0005-0000-0000-0000ED830000}"/>
    <cellStyle name="Normal 64 7 2 2" xfId="43265" xr:uid="{00000000-0005-0000-0000-0000EE830000}"/>
    <cellStyle name="Normal 64 7 2 3" xfId="28032" xr:uid="{00000000-0005-0000-0000-0000EF830000}"/>
    <cellStyle name="Normal 64 7 3" xfId="7914" xr:uid="{00000000-0005-0000-0000-0000F0830000}"/>
    <cellStyle name="Normal 64 7 3 2" xfId="38248" xr:uid="{00000000-0005-0000-0000-0000F1830000}"/>
    <cellStyle name="Normal 64 7 3 3" xfId="23015" xr:uid="{00000000-0005-0000-0000-0000F2830000}"/>
    <cellStyle name="Normal 64 7 4" xfId="33235" xr:uid="{00000000-0005-0000-0000-0000F3830000}"/>
    <cellStyle name="Normal 64 7 5" xfId="18002" xr:uid="{00000000-0005-0000-0000-0000F4830000}"/>
    <cellStyle name="Normal 64 8" xfId="4551" xr:uid="{00000000-0005-0000-0000-0000F5830000}"/>
    <cellStyle name="Normal 64 8 2" xfId="14605" xr:uid="{00000000-0005-0000-0000-0000F6830000}"/>
    <cellStyle name="Normal 64 8 2 2" xfId="44936" xr:uid="{00000000-0005-0000-0000-0000F7830000}"/>
    <cellStyle name="Normal 64 8 2 3" xfId="29703" xr:uid="{00000000-0005-0000-0000-0000F8830000}"/>
    <cellStyle name="Normal 64 8 3" xfId="9585" xr:uid="{00000000-0005-0000-0000-0000F9830000}"/>
    <cellStyle name="Normal 64 8 3 2" xfId="39919" xr:uid="{00000000-0005-0000-0000-0000FA830000}"/>
    <cellStyle name="Normal 64 8 3 3" xfId="24686" xr:uid="{00000000-0005-0000-0000-0000FB830000}"/>
    <cellStyle name="Normal 64 8 4" xfId="34906" xr:uid="{00000000-0005-0000-0000-0000FC830000}"/>
    <cellStyle name="Normal 64 8 5" xfId="19673" xr:uid="{00000000-0005-0000-0000-0000FD830000}"/>
    <cellStyle name="Normal 64 9" xfId="11261" xr:uid="{00000000-0005-0000-0000-0000FE830000}"/>
    <cellStyle name="Normal 64 9 2" xfId="41594" xr:uid="{00000000-0005-0000-0000-0000FF830000}"/>
    <cellStyle name="Normal 64 9 3" xfId="26361" xr:uid="{00000000-0005-0000-0000-000000840000}"/>
    <cellStyle name="Normal 65" xfId="898" xr:uid="{00000000-0005-0000-0000-000001840000}"/>
    <cellStyle name="Normal 65 10" xfId="6241" xr:uid="{00000000-0005-0000-0000-000002840000}"/>
    <cellStyle name="Normal 65 10 2" xfId="36578" xr:uid="{00000000-0005-0000-0000-000003840000}"/>
    <cellStyle name="Normal 65 10 3" xfId="21345" xr:uid="{00000000-0005-0000-0000-000004840000}"/>
    <cellStyle name="Normal 65 11" xfId="31569" xr:uid="{00000000-0005-0000-0000-000005840000}"/>
    <cellStyle name="Normal 65 12" xfId="16330" xr:uid="{00000000-0005-0000-0000-000006840000}"/>
    <cellStyle name="Normal 65 2" xfId="1205" xr:uid="{00000000-0005-0000-0000-000007840000}"/>
    <cellStyle name="Normal 65 2 10" xfId="31620" xr:uid="{00000000-0005-0000-0000-000008840000}"/>
    <cellStyle name="Normal 65 2 11" xfId="16384" xr:uid="{00000000-0005-0000-0000-000009840000}"/>
    <cellStyle name="Normal 65 2 2" xfId="1313" xr:uid="{00000000-0005-0000-0000-00000A840000}"/>
    <cellStyle name="Normal 65 2 2 10" xfId="16488" xr:uid="{00000000-0005-0000-0000-00000B840000}"/>
    <cellStyle name="Normal 65 2 2 2" xfId="1530" xr:uid="{00000000-0005-0000-0000-00000C840000}"/>
    <cellStyle name="Normal 65 2 2 2 2" xfId="1951" xr:uid="{00000000-0005-0000-0000-00000D840000}"/>
    <cellStyle name="Normal 65 2 2 2 2 2" xfId="2790" xr:uid="{00000000-0005-0000-0000-00000E840000}"/>
    <cellStyle name="Normal 65 2 2 2 2 2 2" xfId="4480" xr:uid="{00000000-0005-0000-0000-00000F840000}"/>
    <cellStyle name="Normal 65 2 2 2 2 2 2 2" xfId="14553" xr:uid="{00000000-0005-0000-0000-000010840000}"/>
    <cellStyle name="Normal 65 2 2 2 2 2 2 2 2" xfId="44884" xr:uid="{00000000-0005-0000-0000-000011840000}"/>
    <cellStyle name="Normal 65 2 2 2 2 2 2 2 3" xfId="29651" xr:uid="{00000000-0005-0000-0000-000012840000}"/>
    <cellStyle name="Normal 65 2 2 2 2 2 2 3" xfId="9533" xr:uid="{00000000-0005-0000-0000-000013840000}"/>
    <cellStyle name="Normal 65 2 2 2 2 2 2 3 2" xfId="39867" xr:uid="{00000000-0005-0000-0000-000014840000}"/>
    <cellStyle name="Normal 65 2 2 2 2 2 2 3 3" xfId="24634" xr:uid="{00000000-0005-0000-0000-000015840000}"/>
    <cellStyle name="Normal 65 2 2 2 2 2 2 4" xfId="34854" xr:uid="{00000000-0005-0000-0000-000016840000}"/>
    <cellStyle name="Normal 65 2 2 2 2 2 2 5" xfId="19621" xr:uid="{00000000-0005-0000-0000-000017840000}"/>
    <cellStyle name="Normal 65 2 2 2 2 2 3" xfId="6172" xr:uid="{00000000-0005-0000-0000-000018840000}"/>
    <cellStyle name="Normal 65 2 2 2 2 2 3 2" xfId="16224" xr:uid="{00000000-0005-0000-0000-000019840000}"/>
    <cellStyle name="Normal 65 2 2 2 2 2 3 2 2" xfId="46555" xr:uid="{00000000-0005-0000-0000-00001A840000}"/>
    <cellStyle name="Normal 65 2 2 2 2 2 3 2 3" xfId="31322" xr:uid="{00000000-0005-0000-0000-00001B840000}"/>
    <cellStyle name="Normal 65 2 2 2 2 2 3 3" xfId="11204" xr:uid="{00000000-0005-0000-0000-00001C840000}"/>
    <cellStyle name="Normal 65 2 2 2 2 2 3 3 2" xfId="41538" xr:uid="{00000000-0005-0000-0000-00001D840000}"/>
    <cellStyle name="Normal 65 2 2 2 2 2 3 3 3" xfId="26305" xr:uid="{00000000-0005-0000-0000-00001E840000}"/>
    <cellStyle name="Normal 65 2 2 2 2 2 3 4" xfId="36525" xr:uid="{00000000-0005-0000-0000-00001F840000}"/>
    <cellStyle name="Normal 65 2 2 2 2 2 3 5" xfId="21292" xr:uid="{00000000-0005-0000-0000-000020840000}"/>
    <cellStyle name="Normal 65 2 2 2 2 2 4" xfId="12882" xr:uid="{00000000-0005-0000-0000-000021840000}"/>
    <cellStyle name="Normal 65 2 2 2 2 2 4 2" xfId="43213" xr:uid="{00000000-0005-0000-0000-000022840000}"/>
    <cellStyle name="Normal 65 2 2 2 2 2 4 3" xfId="27980" xr:uid="{00000000-0005-0000-0000-000023840000}"/>
    <cellStyle name="Normal 65 2 2 2 2 2 5" xfId="7861" xr:uid="{00000000-0005-0000-0000-000024840000}"/>
    <cellStyle name="Normal 65 2 2 2 2 2 5 2" xfId="38196" xr:uid="{00000000-0005-0000-0000-000025840000}"/>
    <cellStyle name="Normal 65 2 2 2 2 2 5 3" xfId="22963" xr:uid="{00000000-0005-0000-0000-000026840000}"/>
    <cellStyle name="Normal 65 2 2 2 2 2 6" xfId="33184" xr:uid="{00000000-0005-0000-0000-000027840000}"/>
    <cellStyle name="Normal 65 2 2 2 2 2 7" xfId="17950" xr:uid="{00000000-0005-0000-0000-000028840000}"/>
    <cellStyle name="Normal 65 2 2 2 2 3" xfId="3643" xr:uid="{00000000-0005-0000-0000-000029840000}"/>
    <cellStyle name="Normal 65 2 2 2 2 3 2" xfId="13717" xr:uid="{00000000-0005-0000-0000-00002A840000}"/>
    <cellStyle name="Normal 65 2 2 2 2 3 2 2" xfId="44048" xr:uid="{00000000-0005-0000-0000-00002B840000}"/>
    <cellStyle name="Normal 65 2 2 2 2 3 2 3" xfId="28815" xr:uid="{00000000-0005-0000-0000-00002C840000}"/>
    <cellStyle name="Normal 65 2 2 2 2 3 3" xfId="8697" xr:uid="{00000000-0005-0000-0000-00002D840000}"/>
    <cellStyle name="Normal 65 2 2 2 2 3 3 2" xfId="39031" xr:uid="{00000000-0005-0000-0000-00002E840000}"/>
    <cellStyle name="Normal 65 2 2 2 2 3 3 3" xfId="23798" xr:uid="{00000000-0005-0000-0000-00002F840000}"/>
    <cellStyle name="Normal 65 2 2 2 2 3 4" xfId="34018" xr:uid="{00000000-0005-0000-0000-000030840000}"/>
    <cellStyle name="Normal 65 2 2 2 2 3 5" xfId="18785" xr:uid="{00000000-0005-0000-0000-000031840000}"/>
    <cellStyle name="Normal 65 2 2 2 2 4" xfId="5336" xr:uid="{00000000-0005-0000-0000-000032840000}"/>
    <cellStyle name="Normal 65 2 2 2 2 4 2" xfId="15388" xr:uid="{00000000-0005-0000-0000-000033840000}"/>
    <cellStyle name="Normal 65 2 2 2 2 4 2 2" xfId="45719" xr:uid="{00000000-0005-0000-0000-000034840000}"/>
    <cellStyle name="Normal 65 2 2 2 2 4 2 3" xfId="30486" xr:uid="{00000000-0005-0000-0000-000035840000}"/>
    <cellStyle name="Normal 65 2 2 2 2 4 3" xfId="10368" xr:uid="{00000000-0005-0000-0000-000036840000}"/>
    <cellStyle name="Normal 65 2 2 2 2 4 3 2" xfId="40702" xr:uid="{00000000-0005-0000-0000-000037840000}"/>
    <cellStyle name="Normal 65 2 2 2 2 4 3 3" xfId="25469" xr:uid="{00000000-0005-0000-0000-000038840000}"/>
    <cellStyle name="Normal 65 2 2 2 2 4 4" xfId="35689" xr:uid="{00000000-0005-0000-0000-000039840000}"/>
    <cellStyle name="Normal 65 2 2 2 2 4 5" xfId="20456" xr:uid="{00000000-0005-0000-0000-00003A840000}"/>
    <cellStyle name="Normal 65 2 2 2 2 5" xfId="12046" xr:uid="{00000000-0005-0000-0000-00003B840000}"/>
    <cellStyle name="Normal 65 2 2 2 2 5 2" xfId="42377" xr:uid="{00000000-0005-0000-0000-00003C840000}"/>
    <cellStyle name="Normal 65 2 2 2 2 5 3" xfId="27144" xr:uid="{00000000-0005-0000-0000-00003D840000}"/>
    <cellStyle name="Normal 65 2 2 2 2 6" xfId="7025" xr:uid="{00000000-0005-0000-0000-00003E840000}"/>
    <cellStyle name="Normal 65 2 2 2 2 6 2" xfId="37360" xr:uid="{00000000-0005-0000-0000-00003F840000}"/>
    <cellStyle name="Normal 65 2 2 2 2 6 3" xfId="22127" xr:uid="{00000000-0005-0000-0000-000040840000}"/>
    <cellStyle name="Normal 65 2 2 2 2 7" xfId="32348" xr:uid="{00000000-0005-0000-0000-000041840000}"/>
    <cellStyle name="Normal 65 2 2 2 2 8" xfId="17114" xr:uid="{00000000-0005-0000-0000-000042840000}"/>
    <cellStyle name="Normal 65 2 2 2 3" xfId="2372" xr:uid="{00000000-0005-0000-0000-000043840000}"/>
    <cellStyle name="Normal 65 2 2 2 3 2" xfId="4062" xr:uid="{00000000-0005-0000-0000-000044840000}"/>
    <cellStyle name="Normal 65 2 2 2 3 2 2" xfId="14135" xr:uid="{00000000-0005-0000-0000-000045840000}"/>
    <cellStyle name="Normal 65 2 2 2 3 2 2 2" xfId="44466" xr:uid="{00000000-0005-0000-0000-000046840000}"/>
    <cellStyle name="Normal 65 2 2 2 3 2 2 3" xfId="29233" xr:uid="{00000000-0005-0000-0000-000047840000}"/>
    <cellStyle name="Normal 65 2 2 2 3 2 3" xfId="9115" xr:uid="{00000000-0005-0000-0000-000048840000}"/>
    <cellStyle name="Normal 65 2 2 2 3 2 3 2" xfId="39449" xr:uid="{00000000-0005-0000-0000-000049840000}"/>
    <cellStyle name="Normal 65 2 2 2 3 2 3 3" xfId="24216" xr:uid="{00000000-0005-0000-0000-00004A840000}"/>
    <cellStyle name="Normal 65 2 2 2 3 2 4" xfId="34436" xr:uid="{00000000-0005-0000-0000-00004B840000}"/>
    <cellStyle name="Normal 65 2 2 2 3 2 5" xfId="19203" xr:uid="{00000000-0005-0000-0000-00004C840000}"/>
    <cellStyle name="Normal 65 2 2 2 3 3" xfId="5754" xr:uid="{00000000-0005-0000-0000-00004D840000}"/>
    <cellStyle name="Normal 65 2 2 2 3 3 2" xfId="15806" xr:uid="{00000000-0005-0000-0000-00004E840000}"/>
    <cellStyle name="Normal 65 2 2 2 3 3 2 2" xfId="46137" xr:uid="{00000000-0005-0000-0000-00004F840000}"/>
    <cellStyle name="Normal 65 2 2 2 3 3 2 3" xfId="30904" xr:uid="{00000000-0005-0000-0000-000050840000}"/>
    <cellStyle name="Normal 65 2 2 2 3 3 3" xfId="10786" xr:uid="{00000000-0005-0000-0000-000051840000}"/>
    <cellStyle name="Normal 65 2 2 2 3 3 3 2" xfId="41120" xr:uid="{00000000-0005-0000-0000-000052840000}"/>
    <cellStyle name="Normal 65 2 2 2 3 3 3 3" xfId="25887" xr:uid="{00000000-0005-0000-0000-000053840000}"/>
    <cellStyle name="Normal 65 2 2 2 3 3 4" xfId="36107" xr:uid="{00000000-0005-0000-0000-000054840000}"/>
    <cellStyle name="Normal 65 2 2 2 3 3 5" xfId="20874" xr:uid="{00000000-0005-0000-0000-000055840000}"/>
    <cellStyle name="Normal 65 2 2 2 3 4" xfId="12464" xr:uid="{00000000-0005-0000-0000-000056840000}"/>
    <cellStyle name="Normal 65 2 2 2 3 4 2" xfId="42795" xr:uid="{00000000-0005-0000-0000-000057840000}"/>
    <cellStyle name="Normal 65 2 2 2 3 4 3" xfId="27562" xr:uid="{00000000-0005-0000-0000-000058840000}"/>
    <cellStyle name="Normal 65 2 2 2 3 5" xfId="7443" xr:uid="{00000000-0005-0000-0000-000059840000}"/>
    <cellStyle name="Normal 65 2 2 2 3 5 2" xfId="37778" xr:uid="{00000000-0005-0000-0000-00005A840000}"/>
    <cellStyle name="Normal 65 2 2 2 3 5 3" xfId="22545" xr:uid="{00000000-0005-0000-0000-00005B840000}"/>
    <cellStyle name="Normal 65 2 2 2 3 6" xfId="32766" xr:uid="{00000000-0005-0000-0000-00005C840000}"/>
    <cellStyle name="Normal 65 2 2 2 3 7" xfId="17532" xr:uid="{00000000-0005-0000-0000-00005D840000}"/>
    <cellStyle name="Normal 65 2 2 2 4" xfId="3225" xr:uid="{00000000-0005-0000-0000-00005E840000}"/>
    <cellStyle name="Normal 65 2 2 2 4 2" xfId="13299" xr:uid="{00000000-0005-0000-0000-00005F840000}"/>
    <cellStyle name="Normal 65 2 2 2 4 2 2" xfId="43630" xr:uid="{00000000-0005-0000-0000-000060840000}"/>
    <cellStyle name="Normal 65 2 2 2 4 2 3" xfId="28397" xr:uid="{00000000-0005-0000-0000-000061840000}"/>
    <cellStyle name="Normal 65 2 2 2 4 3" xfId="8279" xr:uid="{00000000-0005-0000-0000-000062840000}"/>
    <cellStyle name="Normal 65 2 2 2 4 3 2" xfId="38613" xr:uid="{00000000-0005-0000-0000-000063840000}"/>
    <cellStyle name="Normal 65 2 2 2 4 3 3" xfId="23380" xr:uid="{00000000-0005-0000-0000-000064840000}"/>
    <cellStyle name="Normal 65 2 2 2 4 4" xfId="33600" xr:uid="{00000000-0005-0000-0000-000065840000}"/>
    <cellStyle name="Normal 65 2 2 2 4 5" xfId="18367" xr:uid="{00000000-0005-0000-0000-000066840000}"/>
    <cellStyle name="Normal 65 2 2 2 5" xfId="4918" xr:uid="{00000000-0005-0000-0000-000067840000}"/>
    <cellStyle name="Normal 65 2 2 2 5 2" xfId="14970" xr:uid="{00000000-0005-0000-0000-000068840000}"/>
    <cellStyle name="Normal 65 2 2 2 5 2 2" xfId="45301" xr:uid="{00000000-0005-0000-0000-000069840000}"/>
    <cellStyle name="Normal 65 2 2 2 5 2 3" xfId="30068" xr:uid="{00000000-0005-0000-0000-00006A840000}"/>
    <cellStyle name="Normal 65 2 2 2 5 3" xfId="9950" xr:uid="{00000000-0005-0000-0000-00006B840000}"/>
    <cellStyle name="Normal 65 2 2 2 5 3 2" xfId="40284" xr:uid="{00000000-0005-0000-0000-00006C840000}"/>
    <cellStyle name="Normal 65 2 2 2 5 3 3" xfId="25051" xr:uid="{00000000-0005-0000-0000-00006D840000}"/>
    <cellStyle name="Normal 65 2 2 2 5 4" xfId="35271" xr:uid="{00000000-0005-0000-0000-00006E840000}"/>
    <cellStyle name="Normal 65 2 2 2 5 5" xfId="20038" xr:uid="{00000000-0005-0000-0000-00006F840000}"/>
    <cellStyle name="Normal 65 2 2 2 6" xfId="11628" xr:uid="{00000000-0005-0000-0000-000070840000}"/>
    <cellStyle name="Normal 65 2 2 2 6 2" xfId="41959" xr:uid="{00000000-0005-0000-0000-000071840000}"/>
    <cellStyle name="Normal 65 2 2 2 6 3" xfId="26726" xr:uid="{00000000-0005-0000-0000-000072840000}"/>
    <cellStyle name="Normal 65 2 2 2 7" xfId="6607" xr:uid="{00000000-0005-0000-0000-000073840000}"/>
    <cellStyle name="Normal 65 2 2 2 7 2" xfId="36942" xr:uid="{00000000-0005-0000-0000-000074840000}"/>
    <cellStyle name="Normal 65 2 2 2 7 3" xfId="21709" xr:uid="{00000000-0005-0000-0000-000075840000}"/>
    <cellStyle name="Normal 65 2 2 2 8" xfId="31930" xr:uid="{00000000-0005-0000-0000-000076840000}"/>
    <cellStyle name="Normal 65 2 2 2 9" xfId="16696" xr:uid="{00000000-0005-0000-0000-000077840000}"/>
    <cellStyle name="Normal 65 2 2 3" xfId="1743" xr:uid="{00000000-0005-0000-0000-000078840000}"/>
    <cellStyle name="Normal 65 2 2 3 2" xfId="2582" xr:uid="{00000000-0005-0000-0000-000079840000}"/>
    <cellStyle name="Normal 65 2 2 3 2 2" xfId="4272" xr:uid="{00000000-0005-0000-0000-00007A840000}"/>
    <cellStyle name="Normal 65 2 2 3 2 2 2" xfId="14345" xr:uid="{00000000-0005-0000-0000-00007B840000}"/>
    <cellStyle name="Normal 65 2 2 3 2 2 2 2" xfId="44676" xr:uid="{00000000-0005-0000-0000-00007C840000}"/>
    <cellStyle name="Normal 65 2 2 3 2 2 2 3" xfId="29443" xr:uid="{00000000-0005-0000-0000-00007D840000}"/>
    <cellStyle name="Normal 65 2 2 3 2 2 3" xfId="9325" xr:uid="{00000000-0005-0000-0000-00007E840000}"/>
    <cellStyle name="Normal 65 2 2 3 2 2 3 2" xfId="39659" xr:uid="{00000000-0005-0000-0000-00007F840000}"/>
    <cellStyle name="Normal 65 2 2 3 2 2 3 3" xfId="24426" xr:uid="{00000000-0005-0000-0000-000080840000}"/>
    <cellStyle name="Normal 65 2 2 3 2 2 4" xfId="34646" xr:uid="{00000000-0005-0000-0000-000081840000}"/>
    <cellStyle name="Normal 65 2 2 3 2 2 5" xfId="19413" xr:uid="{00000000-0005-0000-0000-000082840000}"/>
    <cellStyle name="Normal 65 2 2 3 2 3" xfId="5964" xr:uid="{00000000-0005-0000-0000-000083840000}"/>
    <cellStyle name="Normal 65 2 2 3 2 3 2" xfId="16016" xr:uid="{00000000-0005-0000-0000-000084840000}"/>
    <cellStyle name="Normal 65 2 2 3 2 3 2 2" xfId="46347" xr:uid="{00000000-0005-0000-0000-000085840000}"/>
    <cellStyle name="Normal 65 2 2 3 2 3 2 3" xfId="31114" xr:uid="{00000000-0005-0000-0000-000086840000}"/>
    <cellStyle name="Normal 65 2 2 3 2 3 3" xfId="10996" xr:uid="{00000000-0005-0000-0000-000087840000}"/>
    <cellStyle name="Normal 65 2 2 3 2 3 3 2" xfId="41330" xr:uid="{00000000-0005-0000-0000-000088840000}"/>
    <cellStyle name="Normal 65 2 2 3 2 3 3 3" xfId="26097" xr:uid="{00000000-0005-0000-0000-000089840000}"/>
    <cellStyle name="Normal 65 2 2 3 2 3 4" xfId="36317" xr:uid="{00000000-0005-0000-0000-00008A840000}"/>
    <cellStyle name="Normal 65 2 2 3 2 3 5" xfId="21084" xr:uid="{00000000-0005-0000-0000-00008B840000}"/>
    <cellStyle name="Normal 65 2 2 3 2 4" xfId="12674" xr:uid="{00000000-0005-0000-0000-00008C840000}"/>
    <cellStyle name="Normal 65 2 2 3 2 4 2" xfId="43005" xr:uid="{00000000-0005-0000-0000-00008D840000}"/>
    <cellStyle name="Normal 65 2 2 3 2 4 3" xfId="27772" xr:uid="{00000000-0005-0000-0000-00008E840000}"/>
    <cellStyle name="Normal 65 2 2 3 2 5" xfId="7653" xr:uid="{00000000-0005-0000-0000-00008F840000}"/>
    <cellStyle name="Normal 65 2 2 3 2 5 2" xfId="37988" xr:uid="{00000000-0005-0000-0000-000090840000}"/>
    <cellStyle name="Normal 65 2 2 3 2 5 3" xfId="22755" xr:uid="{00000000-0005-0000-0000-000091840000}"/>
    <cellStyle name="Normal 65 2 2 3 2 6" xfId="32976" xr:uid="{00000000-0005-0000-0000-000092840000}"/>
    <cellStyle name="Normal 65 2 2 3 2 7" xfId="17742" xr:uid="{00000000-0005-0000-0000-000093840000}"/>
    <cellStyle name="Normal 65 2 2 3 3" xfId="3435" xr:uid="{00000000-0005-0000-0000-000094840000}"/>
    <cellStyle name="Normal 65 2 2 3 3 2" xfId="13509" xr:uid="{00000000-0005-0000-0000-000095840000}"/>
    <cellStyle name="Normal 65 2 2 3 3 2 2" xfId="43840" xr:uid="{00000000-0005-0000-0000-000096840000}"/>
    <cellStyle name="Normal 65 2 2 3 3 2 3" xfId="28607" xr:uid="{00000000-0005-0000-0000-000097840000}"/>
    <cellStyle name="Normal 65 2 2 3 3 3" xfId="8489" xr:uid="{00000000-0005-0000-0000-000098840000}"/>
    <cellStyle name="Normal 65 2 2 3 3 3 2" xfId="38823" xr:uid="{00000000-0005-0000-0000-000099840000}"/>
    <cellStyle name="Normal 65 2 2 3 3 3 3" xfId="23590" xr:uid="{00000000-0005-0000-0000-00009A840000}"/>
    <cellStyle name="Normal 65 2 2 3 3 4" xfId="33810" xr:uid="{00000000-0005-0000-0000-00009B840000}"/>
    <cellStyle name="Normal 65 2 2 3 3 5" xfId="18577" xr:uid="{00000000-0005-0000-0000-00009C840000}"/>
    <cellStyle name="Normal 65 2 2 3 4" xfId="5128" xr:uid="{00000000-0005-0000-0000-00009D840000}"/>
    <cellStyle name="Normal 65 2 2 3 4 2" xfId="15180" xr:uid="{00000000-0005-0000-0000-00009E840000}"/>
    <cellStyle name="Normal 65 2 2 3 4 2 2" xfId="45511" xr:uid="{00000000-0005-0000-0000-00009F840000}"/>
    <cellStyle name="Normal 65 2 2 3 4 2 3" xfId="30278" xr:uid="{00000000-0005-0000-0000-0000A0840000}"/>
    <cellStyle name="Normal 65 2 2 3 4 3" xfId="10160" xr:uid="{00000000-0005-0000-0000-0000A1840000}"/>
    <cellStyle name="Normal 65 2 2 3 4 3 2" xfId="40494" xr:uid="{00000000-0005-0000-0000-0000A2840000}"/>
    <cellStyle name="Normal 65 2 2 3 4 3 3" xfId="25261" xr:uid="{00000000-0005-0000-0000-0000A3840000}"/>
    <cellStyle name="Normal 65 2 2 3 4 4" xfId="35481" xr:uid="{00000000-0005-0000-0000-0000A4840000}"/>
    <cellStyle name="Normal 65 2 2 3 4 5" xfId="20248" xr:uid="{00000000-0005-0000-0000-0000A5840000}"/>
    <cellStyle name="Normal 65 2 2 3 5" xfId="11838" xr:uid="{00000000-0005-0000-0000-0000A6840000}"/>
    <cellStyle name="Normal 65 2 2 3 5 2" xfId="42169" xr:uid="{00000000-0005-0000-0000-0000A7840000}"/>
    <cellStyle name="Normal 65 2 2 3 5 3" xfId="26936" xr:uid="{00000000-0005-0000-0000-0000A8840000}"/>
    <cellStyle name="Normal 65 2 2 3 6" xfId="6817" xr:uid="{00000000-0005-0000-0000-0000A9840000}"/>
    <cellStyle name="Normal 65 2 2 3 6 2" xfId="37152" xr:uid="{00000000-0005-0000-0000-0000AA840000}"/>
    <cellStyle name="Normal 65 2 2 3 6 3" xfId="21919" xr:uid="{00000000-0005-0000-0000-0000AB840000}"/>
    <cellStyle name="Normal 65 2 2 3 7" xfId="32140" xr:uid="{00000000-0005-0000-0000-0000AC840000}"/>
    <cellStyle name="Normal 65 2 2 3 8" xfId="16906" xr:uid="{00000000-0005-0000-0000-0000AD840000}"/>
    <cellStyle name="Normal 65 2 2 4" xfId="2164" xr:uid="{00000000-0005-0000-0000-0000AE840000}"/>
    <cellStyle name="Normal 65 2 2 4 2" xfId="3854" xr:uid="{00000000-0005-0000-0000-0000AF840000}"/>
    <cellStyle name="Normal 65 2 2 4 2 2" xfId="13927" xr:uid="{00000000-0005-0000-0000-0000B0840000}"/>
    <cellStyle name="Normal 65 2 2 4 2 2 2" xfId="44258" xr:uid="{00000000-0005-0000-0000-0000B1840000}"/>
    <cellStyle name="Normal 65 2 2 4 2 2 3" xfId="29025" xr:uid="{00000000-0005-0000-0000-0000B2840000}"/>
    <cellStyle name="Normal 65 2 2 4 2 3" xfId="8907" xr:uid="{00000000-0005-0000-0000-0000B3840000}"/>
    <cellStyle name="Normal 65 2 2 4 2 3 2" xfId="39241" xr:uid="{00000000-0005-0000-0000-0000B4840000}"/>
    <cellStyle name="Normal 65 2 2 4 2 3 3" xfId="24008" xr:uid="{00000000-0005-0000-0000-0000B5840000}"/>
    <cellStyle name="Normal 65 2 2 4 2 4" xfId="34228" xr:uid="{00000000-0005-0000-0000-0000B6840000}"/>
    <cellStyle name="Normal 65 2 2 4 2 5" xfId="18995" xr:uid="{00000000-0005-0000-0000-0000B7840000}"/>
    <cellStyle name="Normal 65 2 2 4 3" xfId="5546" xr:uid="{00000000-0005-0000-0000-0000B8840000}"/>
    <cellStyle name="Normal 65 2 2 4 3 2" xfId="15598" xr:uid="{00000000-0005-0000-0000-0000B9840000}"/>
    <cellStyle name="Normal 65 2 2 4 3 2 2" xfId="45929" xr:uid="{00000000-0005-0000-0000-0000BA840000}"/>
    <cellStyle name="Normal 65 2 2 4 3 2 3" xfId="30696" xr:uid="{00000000-0005-0000-0000-0000BB840000}"/>
    <cellStyle name="Normal 65 2 2 4 3 3" xfId="10578" xr:uid="{00000000-0005-0000-0000-0000BC840000}"/>
    <cellStyle name="Normal 65 2 2 4 3 3 2" xfId="40912" xr:uid="{00000000-0005-0000-0000-0000BD840000}"/>
    <cellStyle name="Normal 65 2 2 4 3 3 3" xfId="25679" xr:uid="{00000000-0005-0000-0000-0000BE840000}"/>
    <cellStyle name="Normal 65 2 2 4 3 4" xfId="35899" xr:uid="{00000000-0005-0000-0000-0000BF840000}"/>
    <cellStyle name="Normal 65 2 2 4 3 5" xfId="20666" xr:uid="{00000000-0005-0000-0000-0000C0840000}"/>
    <cellStyle name="Normal 65 2 2 4 4" xfId="12256" xr:uid="{00000000-0005-0000-0000-0000C1840000}"/>
    <cellStyle name="Normal 65 2 2 4 4 2" xfId="42587" xr:uid="{00000000-0005-0000-0000-0000C2840000}"/>
    <cellStyle name="Normal 65 2 2 4 4 3" xfId="27354" xr:uid="{00000000-0005-0000-0000-0000C3840000}"/>
    <cellStyle name="Normal 65 2 2 4 5" xfId="7235" xr:uid="{00000000-0005-0000-0000-0000C4840000}"/>
    <cellStyle name="Normal 65 2 2 4 5 2" xfId="37570" xr:uid="{00000000-0005-0000-0000-0000C5840000}"/>
    <cellStyle name="Normal 65 2 2 4 5 3" xfId="22337" xr:uid="{00000000-0005-0000-0000-0000C6840000}"/>
    <cellStyle name="Normal 65 2 2 4 6" xfId="32558" xr:uid="{00000000-0005-0000-0000-0000C7840000}"/>
    <cellStyle name="Normal 65 2 2 4 7" xfId="17324" xr:uid="{00000000-0005-0000-0000-0000C8840000}"/>
    <cellStyle name="Normal 65 2 2 5" xfId="3017" xr:uid="{00000000-0005-0000-0000-0000C9840000}"/>
    <cellStyle name="Normal 65 2 2 5 2" xfId="13091" xr:uid="{00000000-0005-0000-0000-0000CA840000}"/>
    <cellStyle name="Normal 65 2 2 5 2 2" xfId="43422" xr:uid="{00000000-0005-0000-0000-0000CB840000}"/>
    <cellStyle name="Normal 65 2 2 5 2 3" xfId="28189" xr:uid="{00000000-0005-0000-0000-0000CC840000}"/>
    <cellStyle name="Normal 65 2 2 5 3" xfId="8071" xr:uid="{00000000-0005-0000-0000-0000CD840000}"/>
    <cellStyle name="Normal 65 2 2 5 3 2" xfId="38405" xr:uid="{00000000-0005-0000-0000-0000CE840000}"/>
    <cellStyle name="Normal 65 2 2 5 3 3" xfId="23172" xr:uid="{00000000-0005-0000-0000-0000CF840000}"/>
    <cellStyle name="Normal 65 2 2 5 4" xfId="33392" xr:uid="{00000000-0005-0000-0000-0000D0840000}"/>
    <cellStyle name="Normal 65 2 2 5 5" xfId="18159" xr:uid="{00000000-0005-0000-0000-0000D1840000}"/>
    <cellStyle name="Normal 65 2 2 6" xfId="4710" xr:uid="{00000000-0005-0000-0000-0000D2840000}"/>
    <cellStyle name="Normal 65 2 2 6 2" xfId="14762" xr:uid="{00000000-0005-0000-0000-0000D3840000}"/>
    <cellStyle name="Normal 65 2 2 6 2 2" xfId="45093" xr:uid="{00000000-0005-0000-0000-0000D4840000}"/>
    <cellStyle name="Normal 65 2 2 6 2 3" xfId="29860" xr:uid="{00000000-0005-0000-0000-0000D5840000}"/>
    <cellStyle name="Normal 65 2 2 6 3" xfId="9742" xr:uid="{00000000-0005-0000-0000-0000D6840000}"/>
    <cellStyle name="Normal 65 2 2 6 3 2" xfId="40076" xr:uid="{00000000-0005-0000-0000-0000D7840000}"/>
    <cellStyle name="Normal 65 2 2 6 3 3" xfId="24843" xr:uid="{00000000-0005-0000-0000-0000D8840000}"/>
    <cellStyle name="Normal 65 2 2 6 4" xfId="35063" xr:uid="{00000000-0005-0000-0000-0000D9840000}"/>
    <cellStyle name="Normal 65 2 2 6 5" xfId="19830" xr:uid="{00000000-0005-0000-0000-0000DA840000}"/>
    <cellStyle name="Normal 65 2 2 7" xfId="11420" xr:uid="{00000000-0005-0000-0000-0000DB840000}"/>
    <cellStyle name="Normal 65 2 2 7 2" xfId="41751" xr:uid="{00000000-0005-0000-0000-0000DC840000}"/>
    <cellStyle name="Normal 65 2 2 7 3" xfId="26518" xr:uid="{00000000-0005-0000-0000-0000DD840000}"/>
    <cellStyle name="Normal 65 2 2 8" xfId="6399" xr:uid="{00000000-0005-0000-0000-0000DE840000}"/>
    <cellStyle name="Normal 65 2 2 8 2" xfId="36734" xr:uid="{00000000-0005-0000-0000-0000DF840000}"/>
    <cellStyle name="Normal 65 2 2 8 3" xfId="21501" xr:uid="{00000000-0005-0000-0000-0000E0840000}"/>
    <cellStyle name="Normal 65 2 2 9" xfId="31722" xr:uid="{00000000-0005-0000-0000-0000E1840000}"/>
    <cellStyle name="Normal 65 2 3" xfId="1426" xr:uid="{00000000-0005-0000-0000-0000E2840000}"/>
    <cellStyle name="Normal 65 2 3 2" xfId="1847" xr:uid="{00000000-0005-0000-0000-0000E3840000}"/>
    <cellStyle name="Normal 65 2 3 2 2" xfId="2686" xr:uid="{00000000-0005-0000-0000-0000E4840000}"/>
    <cellStyle name="Normal 65 2 3 2 2 2" xfId="4376" xr:uid="{00000000-0005-0000-0000-0000E5840000}"/>
    <cellStyle name="Normal 65 2 3 2 2 2 2" xfId="14449" xr:uid="{00000000-0005-0000-0000-0000E6840000}"/>
    <cellStyle name="Normal 65 2 3 2 2 2 2 2" xfId="44780" xr:uid="{00000000-0005-0000-0000-0000E7840000}"/>
    <cellStyle name="Normal 65 2 3 2 2 2 2 3" xfId="29547" xr:uid="{00000000-0005-0000-0000-0000E8840000}"/>
    <cellStyle name="Normal 65 2 3 2 2 2 3" xfId="9429" xr:uid="{00000000-0005-0000-0000-0000E9840000}"/>
    <cellStyle name="Normal 65 2 3 2 2 2 3 2" xfId="39763" xr:uid="{00000000-0005-0000-0000-0000EA840000}"/>
    <cellStyle name="Normal 65 2 3 2 2 2 3 3" xfId="24530" xr:uid="{00000000-0005-0000-0000-0000EB840000}"/>
    <cellStyle name="Normal 65 2 3 2 2 2 4" xfId="34750" xr:uid="{00000000-0005-0000-0000-0000EC840000}"/>
    <cellStyle name="Normal 65 2 3 2 2 2 5" xfId="19517" xr:uid="{00000000-0005-0000-0000-0000ED840000}"/>
    <cellStyle name="Normal 65 2 3 2 2 3" xfId="6068" xr:uid="{00000000-0005-0000-0000-0000EE840000}"/>
    <cellStyle name="Normal 65 2 3 2 2 3 2" xfId="16120" xr:uid="{00000000-0005-0000-0000-0000EF840000}"/>
    <cellStyle name="Normal 65 2 3 2 2 3 2 2" xfId="46451" xr:uid="{00000000-0005-0000-0000-0000F0840000}"/>
    <cellStyle name="Normal 65 2 3 2 2 3 2 3" xfId="31218" xr:uid="{00000000-0005-0000-0000-0000F1840000}"/>
    <cellStyle name="Normal 65 2 3 2 2 3 3" xfId="11100" xr:uid="{00000000-0005-0000-0000-0000F2840000}"/>
    <cellStyle name="Normal 65 2 3 2 2 3 3 2" xfId="41434" xr:uid="{00000000-0005-0000-0000-0000F3840000}"/>
    <cellStyle name="Normal 65 2 3 2 2 3 3 3" xfId="26201" xr:uid="{00000000-0005-0000-0000-0000F4840000}"/>
    <cellStyle name="Normal 65 2 3 2 2 3 4" xfId="36421" xr:uid="{00000000-0005-0000-0000-0000F5840000}"/>
    <cellStyle name="Normal 65 2 3 2 2 3 5" xfId="21188" xr:uid="{00000000-0005-0000-0000-0000F6840000}"/>
    <cellStyle name="Normal 65 2 3 2 2 4" xfId="12778" xr:uid="{00000000-0005-0000-0000-0000F7840000}"/>
    <cellStyle name="Normal 65 2 3 2 2 4 2" xfId="43109" xr:uid="{00000000-0005-0000-0000-0000F8840000}"/>
    <cellStyle name="Normal 65 2 3 2 2 4 3" xfId="27876" xr:uid="{00000000-0005-0000-0000-0000F9840000}"/>
    <cellStyle name="Normal 65 2 3 2 2 5" xfId="7757" xr:uid="{00000000-0005-0000-0000-0000FA840000}"/>
    <cellStyle name="Normal 65 2 3 2 2 5 2" xfId="38092" xr:uid="{00000000-0005-0000-0000-0000FB840000}"/>
    <cellStyle name="Normal 65 2 3 2 2 5 3" xfId="22859" xr:uid="{00000000-0005-0000-0000-0000FC840000}"/>
    <cellStyle name="Normal 65 2 3 2 2 6" xfId="33080" xr:uid="{00000000-0005-0000-0000-0000FD840000}"/>
    <cellStyle name="Normal 65 2 3 2 2 7" xfId="17846" xr:uid="{00000000-0005-0000-0000-0000FE840000}"/>
    <cellStyle name="Normal 65 2 3 2 3" xfId="3539" xr:uid="{00000000-0005-0000-0000-0000FF840000}"/>
    <cellStyle name="Normal 65 2 3 2 3 2" xfId="13613" xr:uid="{00000000-0005-0000-0000-000000850000}"/>
    <cellStyle name="Normal 65 2 3 2 3 2 2" xfId="43944" xr:uid="{00000000-0005-0000-0000-000001850000}"/>
    <cellStyle name="Normal 65 2 3 2 3 2 3" xfId="28711" xr:uid="{00000000-0005-0000-0000-000002850000}"/>
    <cellStyle name="Normal 65 2 3 2 3 3" xfId="8593" xr:uid="{00000000-0005-0000-0000-000003850000}"/>
    <cellStyle name="Normal 65 2 3 2 3 3 2" xfId="38927" xr:uid="{00000000-0005-0000-0000-000004850000}"/>
    <cellStyle name="Normal 65 2 3 2 3 3 3" xfId="23694" xr:uid="{00000000-0005-0000-0000-000005850000}"/>
    <cellStyle name="Normal 65 2 3 2 3 4" xfId="33914" xr:uid="{00000000-0005-0000-0000-000006850000}"/>
    <cellStyle name="Normal 65 2 3 2 3 5" xfId="18681" xr:uid="{00000000-0005-0000-0000-000007850000}"/>
    <cellStyle name="Normal 65 2 3 2 4" xfId="5232" xr:uid="{00000000-0005-0000-0000-000008850000}"/>
    <cellStyle name="Normal 65 2 3 2 4 2" xfId="15284" xr:uid="{00000000-0005-0000-0000-000009850000}"/>
    <cellStyle name="Normal 65 2 3 2 4 2 2" xfId="45615" xr:uid="{00000000-0005-0000-0000-00000A850000}"/>
    <cellStyle name="Normal 65 2 3 2 4 2 3" xfId="30382" xr:uid="{00000000-0005-0000-0000-00000B850000}"/>
    <cellStyle name="Normal 65 2 3 2 4 3" xfId="10264" xr:uid="{00000000-0005-0000-0000-00000C850000}"/>
    <cellStyle name="Normal 65 2 3 2 4 3 2" xfId="40598" xr:uid="{00000000-0005-0000-0000-00000D850000}"/>
    <cellStyle name="Normal 65 2 3 2 4 3 3" xfId="25365" xr:uid="{00000000-0005-0000-0000-00000E850000}"/>
    <cellStyle name="Normal 65 2 3 2 4 4" xfId="35585" xr:uid="{00000000-0005-0000-0000-00000F850000}"/>
    <cellStyle name="Normal 65 2 3 2 4 5" xfId="20352" xr:uid="{00000000-0005-0000-0000-000010850000}"/>
    <cellStyle name="Normal 65 2 3 2 5" xfId="11942" xr:uid="{00000000-0005-0000-0000-000011850000}"/>
    <cellStyle name="Normal 65 2 3 2 5 2" xfId="42273" xr:uid="{00000000-0005-0000-0000-000012850000}"/>
    <cellStyle name="Normal 65 2 3 2 5 3" xfId="27040" xr:uid="{00000000-0005-0000-0000-000013850000}"/>
    <cellStyle name="Normal 65 2 3 2 6" xfId="6921" xr:uid="{00000000-0005-0000-0000-000014850000}"/>
    <cellStyle name="Normal 65 2 3 2 6 2" xfId="37256" xr:uid="{00000000-0005-0000-0000-000015850000}"/>
    <cellStyle name="Normal 65 2 3 2 6 3" xfId="22023" xr:uid="{00000000-0005-0000-0000-000016850000}"/>
    <cellStyle name="Normal 65 2 3 2 7" xfId="32244" xr:uid="{00000000-0005-0000-0000-000017850000}"/>
    <cellStyle name="Normal 65 2 3 2 8" xfId="17010" xr:uid="{00000000-0005-0000-0000-000018850000}"/>
    <cellStyle name="Normal 65 2 3 3" xfId="2268" xr:uid="{00000000-0005-0000-0000-000019850000}"/>
    <cellStyle name="Normal 65 2 3 3 2" xfId="3958" xr:uid="{00000000-0005-0000-0000-00001A850000}"/>
    <cellStyle name="Normal 65 2 3 3 2 2" xfId="14031" xr:uid="{00000000-0005-0000-0000-00001B850000}"/>
    <cellStyle name="Normal 65 2 3 3 2 2 2" xfId="44362" xr:uid="{00000000-0005-0000-0000-00001C850000}"/>
    <cellStyle name="Normal 65 2 3 3 2 2 3" xfId="29129" xr:uid="{00000000-0005-0000-0000-00001D850000}"/>
    <cellStyle name="Normal 65 2 3 3 2 3" xfId="9011" xr:uid="{00000000-0005-0000-0000-00001E850000}"/>
    <cellStyle name="Normal 65 2 3 3 2 3 2" xfId="39345" xr:uid="{00000000-0005-0000-0000-00001F850000}"/>
    <cellStyle name="Normal 65 2 3 3 2 3 3" xfId="24112" xr:uid="{00000000-0005-0000-0000-000020850000}"/>
    <cellStyle name="Normal 65 2 3 3 2 4" xfId="34332" xr:uid="{00000000-0005-0000-0000-000021850000}"/>
    <cellStyle name="Normal 65 2 3 3 2 5" xfId="19099" xr:uid="{00000000-0005-0000-0000-000022850000}"/>
    <cellStyle name="Normal 65 2 3 3 3" xfId="5650" xr:uid="{00000000-0005-0000-0000-000023850000}"/>
    <cellStyle name="Normal 65 2 3 3 3 2" xfId="15702" xr:uid="{00000000-0005-0000-0000-000024850000}"/>
    <cellStyle name="Normal 65 2 3 3 3 2 2" xfId="46033" xr:uid="{00000000-0005-0000-0000-000025850000}"/>
    <cellStyle name="Normal 65 2 3 3 3 2 3" xfId="30800" xr:uid="{00000000-0005-0000-0000-000026850000}"/>
    <cellStyle name="Normal 65 2 3 3 3 3" xfId="10682" xr:uid="{00000000-0005-0000-0000-000027850000}"/>
    <cellStyle name="Normal 65 2 3 3 3 3 2" xfId="41016" xr:uid="{00000000-0005-0000-0000-000028850000}"/>
    <cellStyle name="Normal 65 2 3 3 3 3 3" xfId="25783" xr:uid="{00000000-0005-0000-0000-000029850000}"/>
    <cellStyle name="Normal 65 2 3 3 3 4" xfId="36003" xr:uid="{00000000-0005-0000-0000-00002A850000}"/>
    <cellStyle name="Normal 65 2 3 3 3 5" xfId="20770" xr:uid="{00000000-0005-0000-0000-00002B850000}"/>
    <cellStyle name="Normal 65 2 3 3 4" xfId="12360" xr:uid="{00000000-0005-0000-0000-00002C850000}"/>
    <cellStyle name="Normal 65 2 3 3 4 2" xfId="42691" xr:uid="{00000000-0005-0000-0000-00002D850000}"/>
    <cellStyle name="Normal 65 2 3 3 4 3" xfId="27458" xr:uid="{00000000-0005-0000-0000-00002E850000}"/>
    <cellStyle name="Normal 65 2 3 3 5" xfId="7339" xr:uid="{00000000-0005-0000-0000-00002F850000}"/>
    <cellStyle name="Normal 65 2 3 3 5 2" xfId="37674" xr:uid="{00000000-0005-0000-0000-000030850000}"/>
    <cellStyle name="Normal 65 2 3 3 5 3" xfId="22441" xr:uid="{00000000-0005-0000-0000-000031850000}"/>
    <cellStyle name="Normal 65 2 3 3 6" xfId="32662" xr:uid="{00000000-0005-0000-0000-000032850000}"/>
    <cellStyle name="Normal 65 2 3 3 7" xfId="17428" xr:uid="{00000000-0005-0000-0000-000033850000}"/>
    <cellStyle name="Normal 65 2 3 4" xfId="3121" xr:uid="{00000000-0005-0000-0000-000034850000}"/>
    <cellStyle name="Normal 65 2 3 4 2" xfId="13195" xr:uid="{00000000-0005-0000-0000-000035850000}"/>
    <cellStyle name="Normal 65 2 3 4 2 2" xfId="43526" xr:uid="{00000000-0005-0000-0000-000036850000}"/>
    <cellStyle name="Normal 65 2 3 4 2 3" xfId="28293" xr:uid="{00000000-0005-0000-0000-000037850000}"/>
    <cellStyle name="Normal 65 2 3 4 3" xfId="8175" xr:uid="{00000000-0005-0000-0000-000038850000}"/>
    <cellStyle name="Normal 65 2 3 4 3 2" xfId="38509" xr:uid="{00000000-0005-0000-0000-000039850000}"/>
    <cellStyle name="Normal 65 2 3 4 3 3" xfId="23276" xr:uid="{00000000-0005-0000-0000-00003A850000}"/>
    <cellStyle name="Normal 65 2 3 4 4" xfId="33496" xr:uid="{00000000-0005-0000-0000-00003B850000}"/>
    <cellStyle name="Normal 65 2 3 4 5" xfId="18263" xr:uid="{00000000-0005-0000-0000-00003C850000}"/>
    <cellStyle name="Normal 65 2 3 5" xfId="4814" xr:uid="{00000000-0005-0000-0000-00003D850000}"/>
    <cellStyle name="Normal 65 2 3 5 2" xfId="14866" xr:uid="{00000000-0005-0000-0000-00003E850000}"/>
    <cellStyle name="Normal 65 2 3 5 2 2" xfId="45197" xr:uid="{00000000-0005-0000-0000-00003F850000}"/>
    <cellStyle name="Normal 65 2 3 5 2 3" xfId="29964" xr:uid="{00000000-0005-0000-0000-000040850000}"/>
    <cellStyle name="Normal 65 2 3 5 3" xfId="9846" xr:uid="{00000000-0005-0000-0000-000041850000}"/>
    <cellStyle name="Normal 65 2 3 5 3 2" xfId="40180" xr:uid="{00000000-0005-0000-0000-000042850000}"/>
    <cellStyle name="Normal 65 2 3 5 3 3" xfId="24947" xr:uid="{00000000-0005-0000-0000-000043850000}"/>
    <cellStyle name="Normal 65 2 3 5 4" xfId="35167" xr:uid="{00000000-0005-0000-0000-000044850000}"/>
    <cellStyle name="Normal 65 2 3 5 5" xfId="19934" xr:uid="{00000000-0005-0000-0000-000045850000}"/>
    <cellStyle name="Normal 65 2 3 6" xfId="11524" xr:uid="{00000000-0005-0000-0000-000046850000}"/>
    <cellStyle name="Normal 65 2 3 6 2" xfId="41855" xr:uid="{00000000-0005-0000-0000-000047850000}"/>
    <cellStyle name="Normal 65 2 3 6 3" xfId="26622" xr:uid="{00000000-0005-0000-0000-000048850000}"/>
    <cellStyle name="Normal 65 2 3 7" xfId="6503" xr:uid="{00000000-0005-0000-0000-000049850000}"/>
    <cellStyle name="Normal 65 2 3 7 2" xfId="36838" xr:uid="{00000000-0005-0000-0000-00004A850000}"/>
    <cellStyle name="Normal 65 2 3 7 3" xfId="21605" xr:uid="{00000000-0005-0000-0000-00004B850000}"/>
    <cellStyle name="Normal 65 2 3 8" xfId="31826" xr:uid="{00000000-0005-0000-0000-00004C850000}"/>
    <cellStyle name="Normal 65 2 3 9" xfId="16592" xr:uid="{00000000-0005-0000-0000-00004D850000}"/>
    <cellStyle name="Normal 65 2 4" xfId="1639" xr:uid="{00000000-0005-0000-0000-00004E850000}"/>
    <cellStyle name="Normal 65 2 4 2" xfId="2478" xr:uid="{00000000-0005-0000-0000-00004F850000}"/>
    <cellStyle name="Normal 65 2 4 2 2" xfId="4168" xr:uid="{00000000-0005-0000-0000-000050850000}"/>
    <cellStyle name="Normal 65 2 4 2 2 2" xfId="14241" xr:uid="{00000000-0005-0000-0000-000051850000}"/>
    <cellStyle name="Normal 65 2 4 2 2 2 2" xfId="44572" xr:uid="{00000000-0005-0000-0000-000052850000}"/>
    <cellStyle name="Normal 65 2 4 2 2 2 3" xfId="29339" xr:uid="{00000000-0005-0000-0000-000053850000}"/>
    <cellStyle name="Normal 65 2 4 2 2 3" xfId="9221" xr:uid="{00000000-0005-0000-0000-000054850000}"/>
    <cellStyle name="Normal 65 2 4 2 2 3 2" xfId="39555" xr:uid="{00000000-0005-0000-0000-000055850000}"/>
    <cellStyle name="Normal 65 2 4 2 2 3 3" xfId="24322" xr:uid="{00000000-0005-0000-0000-000056850000}"/>
    <cellStyle name="Normal 65 2 4 2 2 4" xfId="34542" xr:uid="{00000000-0005-0000-0000-000057850000}"/>
    <cellStyle name="Normal 65 2 4 2 2 5" xfId="19309" xr:uid="{00000000-0005-0000-0000-000058850000}"/>
    <cellStyle name="Normal 65 2 4 2 3" xfId="5860" xr:uid="{00000000-0005-0000-0000-000059850000}"/>
    <cellStyle name="Normal 65 2 4 2 3 2" xfId="15912" xr:uid="{00000000-0005-0000-0000-00005A850000}"/>
    <cellStyle name="Normal 65 2 4 2 3 2 2" xfId="46243" xr:uid="{00000000-0005-0000-0000-00005B850000}"/>
    <cellStyle name="Normal 65 2 4 2 3 2 3" xfId="31010" xr:uid="{00000000-0005-0000-0000-00005C850000}"/>
    <cellStyle name="Normal 65 2 4 2 3 3" xfId="10892" xr:uid="{00000000-0005-0000-0000-00005D850000}"/>
    <cellStyle name="Normal 65 2 4 2 3 3 2" xfId="41226" xr:uid="{00000000-0005-0000-0000-00005E850000}"/>
    <cellStyle name="Normal 65 2 4 2 3 3 3" xfId="25993" xr:uid="{00000000-0005-0000-0000-00005F850000}"/>
    <cellStyle name="Normal 65 2 4 2 3 4" xfId="36213" xr:uid="{00000000-0005-0000-0000-000060850000}"/>
    <cellStyle name="Normal 65 2 4 2 3 5" xfId="20980" xr:uid="{00000000-0005-0000-0000-000061850000}"/>
    <cellStyle name="Normal 65 2 4 2 4" xfId="12570" xr:uid="{00000000-0005-0000-0000-000062850000}"/>
    <cellStyle name="Normal 65 2 4 2 4 2" xfId="42901" xr:uid="{00000000-0005-0000-0000-000063850000}"/>
    <cellStyle name="Normal 65 2 4 2 4 3" xfId="27668" xr:uid="{00000000-0005-0000-0000-000064850000}"/>
    <cellStyle name="Normal 65 2 4 2 5" xfId="7549" xr:uid="{00000000-0005-0000-0000-000065850000}"/>
    <cellStyle name="Normal 65 2 4 2 5 2" xfId="37884" xr:uid="{00000000-0005-0000-0000-000066850000}"/>
    <cellStyle name="Normal 65 2 4 2 5 3" xfId="22651" xr:uid="{00000000-0005-0000-0000-000067850000}"/>
    <cellStyle name="Normal 65 2 4 2 6" xfId="32872" xr:uid="{00000000-0005-0000-0000-000068850000}"/>
    <cellStyle name="Normal 65 2 4 2 7" xfId="17638" xr:uid="{00000000-0005-0000-0000-000069850000}"/>
    <cellStyle name="Normal 65 2 4 3" xfId="3331" xr:uid="{00000000-0005-0000-0000-00006A850000}"/>
    <cellStyle name="Normal 65 2 4 3 2" xfId="13405" xr:uid="{00000000-0005-0000-0000-00006B850000}"/>
    <cellStyle name="Normal 65 2 4 3 2 2" xfId="43736" xr:uid="{00000000-0005-0000-0000-00006C850000}"/>
    <cellStyle name="Normal 65 2 4 3 2 3" xfId="28503" xr:uid="{00000000-0005-0000-0000-00006D850000}"/>
    <cellStyle name="Normal 65 2 4 3 3" xfId="8385" xr:uid="{00000000-0005-0000-0000-00006E850000}"/>
    <cellStyle name="Normal 65 2 4 3 3 2" xfId="38719" xr:uid="{00000000-0005-0000-0000-00006F850000}"/>
    <cellStyle name="Normal 65 2 4 3 3 3" xfId="23486" xr:uid="{00000000-0005-0000-0000-000070850000}"/>
    <cellStyle name="Normal 65 2 4 3 4" xfId="33706" xr:uid="{00000000-0005-0000-0000-000071850000}"/>
    <cellStyle name="Normal 65 2 4 3 5" xfId="18473" xr:uid="{00000000-0005-0000-0000-000072850000}"/>
    <cellStyle name="Normal 65 2 4 4" xfId="5024" xr:uid="{00000000-0005-0000-0000-000073850000}"/>
    <cellStyle name="Normal 65 2 4 4 2" xfId="15076" xr:uid="{00000000-0005-0000-0000-000074850000}"/>
    <cellStyle name="Normal 65 2 4 4 2 2" xfId="45407" xr:uid="{00000000-0005-0000-0000-000075850000}"/>
    <cellStyle name="Normal 65 2 4 4 2 3" xfId="30174" xr:uid="{00000000-0005-0000-0000-000076850000}"/>
    <cellStyle name="Normal 65 2 4 4 3" xfId="10056" xr:uid="{00000000-0005-0000-0000-000077850000}"/>
    <cellStyle name="Normal 65 2 4 4 3 2" xfId="40390" xr:uid="{00000000-0005-0000-0000-000078850000}"/>
    <cellStyle name="Normal 65 2 4 4 3 3" xfId="25157" xr:uid="{00000000-0005-0000-0000-000079850000}"/>
    <cellStyle name="Normal 65 2 4 4 4" xfId="35377" xr:uid="{00000000-0005-0000-0000-00007A850000}"/>
    <cellStyle name="Normal 65 2 4 4 5" xfId="20144" xr:uid="{00000000-0005-0000-0000-00007B850000}"/>
    <cellStyle name="Normal 65 2 4 5" xfId="11734" xr:uid="{00000000-0005-0000-0000-00007C850000}"/>
    <cellStyle name="Normal 65 2 4 5 2" xfId="42065" xr:uid="{00000000-0005-0000-0000-00007D850000}"/>
    <cellStyle name="Normal 65 2 4 5 3" xfId="26832" xr:uid="{00000000-0005-0000-0000-00007E850000}"/>
    <cellStyle name="Normal 65 2 4 6" xfId="6713" xr:uid="{00000000-0005-0000-0000-00007F850000}"/>
    <cellStyle name="Normal 65 2 4 6 2" xfId="37048" xr:uid="{00000000-0005-0000-0000-000080850000}"/>
    <cellStyle name="Normal 65 2 4 6 3" xfId="21815" xr:uid="{00000000-0005-0000-0000-000081850000}"/>
    <cellStyle name="Normal 65 2 4 7" xfId="32036" xr:uid="{00000000-0005-0000-0000-000082850000}"/>
    <cellStyle name="Normal 65 2 4 8" xfId="16802" xr:uid="{00000000-0005-0000-0000-000083850000}"/>
    <cellStyle name="Normal 65 2 5" xfId="2060" xr:uid="{00000000-0005-0000-0000-000084850000}"/>
    <cellStyle name="Normal 65 2 5 2" xfId="3750" xr:uid="{00000000-0005-0000-0000-000085850000}"/>
    <cellStyle name="Normal 65 2 5 2 2" xfId="13823" xr:uid="{00000000-0005-0000-0000-000086850000}"/>
    <cellStyle name="Normal 65 2 5 2 2 2" xfId="44154" xr:uid="{00000000-0005-0000-0000-000087850000}"/>
    <cellStyle name="Normal 65 2 5 2 2 3" xfId="28921" xr:uid="{00000000-0005-0000-0000-000088850000}"/>
    <cellStyle name="Normal 65 2 5 2 3" xfId="8803" xr:uid="{00000000-0005-0000-0000-000089850000}"/>
    <cellStyle name="Normal 65 2 5 2 3 2" xfId="39137" xr:uid="{00000000-0005-0000-0000-00008A850000}"/>
    <cellStyle name="Normal 65 2 5 2 3 3" xfId="23904" xr:uid="{00000000-0005-0000-0000-00008B850000}"/>
    <cellStyle name="Normal 65 2 5 2 4" xfId="34124" xr:uid="{00000000-0005-0000-0000-00008C850000}"/>
    <cellStyle name="Normal 65 2 5 2 5" xfId="18891" xr:uid="{00000000-0005-0000-0000-00008D850000}"/>
    <cellStyle name="Normal 65 2 5 3" xfId="5442" xr:uid="{00000000-0005-0000-0000-00008E850000}"/>
    <cellStyle name="Normal 65 2 5 3 2" xfId="15494" xr:uid="{00000000-0005-0000-0000-00008F850000}"/>
    <cellStyle name="Normal 65 2 5 3 2 2" xfId="45825" xr:uid="{00000000-0005-0000-0000-000090850000}"/>
    <cellStyle name="Normal 65 2 5 3 2 3" xfId="30592" xr:uid="{00000000-0005-0000-0000-000091850000}"/>
    <cellStyle name="Normal 65 2 5 3 3" xfId="10474" xr:uid="{00000000-0005-0000-0000-000092850000}"/>
    <cellStyle name="Normal 65 2 5 3 3 2" xfId="40808" xr:uid="{00000000-0005-0000-0000-000093850000}"/>
    <cellStyle name="Normal 65 2 5 3 3 3" xfId="25575" xr:uid="{00000000-0005-0000-0000-000094850000}"/>
    <cellStyle name="Normal 65 2 5 3 4" xfId="35795" xr:uid="{00000000-0005-0000-0000-000095850000}"/>
    <cellStyle name="Normal 65 2 5 3 5" xfId="20562" xr:uid="{00000000-0005-0000-0000-000096850000}"/>
    <cellStyle name="Normal 65 2 5 4" xfId="12152" xr:uid="{00000000-0005-0000-0000-000097850000}"/>
    <cellStyle name="Normal 65 2 5 4 2" xfId="42483" xr:uid="{00000000-0005-0000-0000-000098850000}"/>
    <cellStyle name="Normal 65 2 5 4 3" xfId="27250" xr:uid="{00000000-0005-0000-0000-000099850000}"/>
    <cellStyle name="Normal 65 2 5 5" xfId="7131" xr:uid="{00000000-0005-0000-0000-00009A850000}"/>
    <cellStyle name="Normal 65 2 5 5 2" xfId="37466" xr:uid="{00000000-0005-0000-0000-00009B850000}"/>
    <cellStyle name="Normal 65 2 5 5 3" xfId="22233" xr:uid="{00000000-0005-0000-0000-00009C850000}"/>
    <cellStyle name="Normal 65 2 5 6" xfId="32454" xr:uid="{00000000-0005-0000-0000-00009D850000}"/>
    <cellStyle name="Normal 65 2 5 7" xfId="17220" xr:uid="{00000000-0005-0000-0000-00009E850000}"/>
    <cellStyle name="Normal 65 2 6" xfId="2913" xr:uid="{00000000-0005-0000-0000-00009F850000}"/>
    <cellStyle name="Normal 65 2 6 2" xfId="12987" xr:uid="{00000000-0005-0000-0000-0000A0850000}"/>
    <cellStyle name="Normal 65 2 6 2 2" xfId="43318" xr:uid="{00000000-0005-0000-0000-0000A1850000}"/>
    <cellStyle name="Normal 65 2 6 2 3" xfId="28085" xr:uid="{00000000-0005-0000-0000-0000A2850000}"/>
    <cellStyle name="Normal 65 2 6 3" xfId="7967" xr:uid="{00000000-0005-0000-0000-0000A3850000}"/>
    <cellStyle name="Normal 65 2 6 3 2" xfId="38301" xr:uid="{00000000-0005-0000-0000-0000A4850000}"/>
    <cellStyle name="Normal 65 2 6 3 3" xfId="23068" xr:uid="{00000000-0005-0000-0000-0000A5850000}"/>
    <cellStyle name="Normal 65 2 6 4" xfId="33288" xr:uid="{00000000-0005-0000-0000-0000A6850000}"/>
    <cellStyle name="Normal 65 2 6 5" xfId="18055" xr:uid="{00000000-0005-0000-0000-0000A7850000}"/>
    <cellStyle name="Normal 65 2 7" xfId="4606" xr:uid="{00000000-0005-0000-0000-0000A8850000}"/>
    <cellStyle name="Normal 65 2 7 2" xfId="14658" xr:uid="{00000000-0005-0000-0000-0000A9850000}"/>
    <cellStyle name="Normal 65 2 7 2 2" xfId="44989" xr:uid="{00000000-0005-0000-0000-0000AA850000}"/>
    <cellStyle name="Normal 65 2 7 2 3" xfId="29756" xr:uid="{00000000-0005-0000-0000-0000AB850000}"/>
    <cellStyle name="Normal 65 2 7 3" xfId="9638" xr:uid="{00000000-0005-0000-0000-0000AC850000}"/>
    <cellStyle name="Normal 65 2 7 3 2" xfId="39972" xr:uid="{00000000-0005-0000-0000-0000AD850000}"/>
    <cellStyle name="Normal 65 2 7 3 3" xfId="24739" xr:uid="{00000000-0005-0000-0000-0000AE850000}"/>
    <cellStyle name="Normal 65 2 7 4" xfId="34959" xr:uid="{00000000-0005-0000-0000-0000AF850000}"/>
    <cellStyle name="Normal 65 2 7 5" xfId="19726" xr:uid="{00000000-0005-0000-0000-0000B0850000}"/>
    <cellStyle name="Normal 65 2 8" xfId="11316" xr:uid="{00000000-0005-0000-0000-0000B1850000}"/>
    <cellStyle name="Normal 65 2 8 2" xfId="41647" xr:uid="{00000000-0005-0000-0000-0000B2850000}"/>
    <cellStyle name="Normal 65 2 8 3" xfId="26414" xr:uid="{00000000-0005-0000-0000-0000B3850000}"/>
    <cellStyle name="Normal 65 2 9" xfId="6295" xr:uid="{00000000-0005-0000-0000-0000B4850000}"/>
    <cellStyle name="Normal 65 2 9 2" xfId="36630" xr:uid="{00000000-0005-0000-0000-0000B5850000}"/>
    <cellStyle name="Normal 65 2 9 3" xfId="21397" xr:uid="{00000000-0005-0000-0000-0000B6850000}"/>
    <cellStyle name="Normal 65 3" xfId="1259" xr:uid="{00000000-0005-0000-0000-0000B7850000}"/>
    <cellStyle name="Normal 65 3 10" xfId="16436" xr:uid="{00000000-0005-0000-0000-0000B8850000}"/>
    <cellStyle name="Normal 65 3 2" xfId="1478" xr:uid="{00000000-0005-0000-0000-0000B9850000}"/>
    <cellStyle name="Normal 65 3 2 2" xfId="1899" xr:uid="{00000000-0005-0000-0000-0000BA850000}"/>
    <cellStyle name="Normal 65 3 2 2 2" xfId="2738" xr:uid="{00000000-0005-0000-0000-0000BB850000}"/>
    <cellStyle name="Normal 65 3 2 2 2 2" xfId="4428" xr:uid="{00000000-0005-0000-0000-0000BC850000}"/>
    <cellStyle name="Normal 65 3 2 2 2 2 2" xfId="14501" xr:uid="{00000000-0005-0000-0000-0000BD850000}"/>
    <cellStyle name="Normal 65 3 2 2 2 2 2 2" xfId="44832" xr:uid="{00000000-0005-0000-0000-0000BE850000}"/>
    <cellStyle name="Normal 65 3 2 2 2 2 2 3" xfId="29599" xr:uid="{00000000-0005-0000-0000-0000BF850000}"/>
    <cellStyle name="Normal 65 3 2 2 2 2 3" xfId="9481" xr:uid="{00000000-0005-0000-0000-0000C0850000}"/>
    <cellStyle name="Normal 65 3 2 2 2 2 3 2" xfId="39815" xr:uid="{00000000-0005-0000-0000-0000C1850000}"/>
    <cellStyle name="Normal 65 3 2 2 2 2 3 3" xfId="24582" xr:uid="{00000000-0005-0000-0000-0000C2850000}"/>
    <cellStyle name="Normal 65 3 2 2 2 2 4" xfId="34802" xr:uid="{00000000-0005-0000-0000-0000C3850000}"/>
    <cellStyle name="Normal 65 3 2 2 2 2 5" xfId="19569" xr:uid="{00000000-0005-0000-0000-0000C4850000}"/>
    <cellStyle name="Normal 65 3 2 2 2 3" xfId="6120" xr:uid="{00000000-0005-0000-0000-0000C5850000}"/>
    <cellStyle name="Normal 65 3 2 2 2 3 2" xfId="16172" xr:uid="{00000000-0005-0000-0000-0000C6850000}"/>
    <cellStyle name="Normal 65 3 2 2 2 3 2 2" xfId="46503" xr:uid="{00000000-0005-0000-0000-0000C7850000}"/>
    <cellStyle name="Normal 65 3 2 2 2 3 2 3" xfId="31270" xr:uid="{00000000-0005-0000-0000-0000C8850000}"/>
    <cellStyle name="Normal 65 3 2 2 2 3 3" xfId="11152" xr:uid="{00000000-0005-0000-0000-0000C9850000}"/>
    <cellStyle name="Normal 65 3 2 2 2 3 3 2" xfId="41486" xr:uid="{00000000-0005-0000-0000-0000CA850000}"/>
    <cellStyle name="Normal 65 3 2 2 2 3 3 3" xfId="26253" xr:uid="{00000000-0005-0000-0000-0000CB850000}"/>
    <cellStyle name="Normal 65 3 2 2 2 3 4" xfId="36473" xr:uid="{00000000-0005-0000-0000-0000CC850000}"/>
    <cellStyle name="Normal 65 3 2 2 2 3 5" xfId="21240" xr:uid="{00000000-0005-0000-0000-0000CD850000}"/>
    <cellStyle name="Normal 65 3 2 2 2 4" xfId="12830" xr:uid="{00000000-0005-0000-0000-0000CE850000}"/>
    <cellStyle name="Normal 65 3 2 2 2 4 2" xfId="43161" xr:uid="{00000000-0005-0000-0000-0000CF850000}"/>
    <cellStyle name="Normal 65 3 2 2 2 4 3" xfId="27928" xr:uid="{00000000-0005-0000-0000-0000D0850000}"/>
    <cellStyle name="Normal 65 3 2 2 2 5" xfId="7809" xr:uid="{00000000-0005-0000-0000-0000D1850000}"/>
    <cellStyle name="Normal 65 3 2 2 2 5 2" xfId="38144" xr:uid="{00000000-0005-0000-0000-0000D2850000}"/>
    <cellStyle name="Normal 65 3 2 2 2 5 3" xfId="22911" xr:uid="{00000000-0005-0000-0000-0000D3850000}"/>
    <cellStyle name="Normal 65 3 2 2 2 6" xfId="33132" xr:uid="{00000000-0005-0000-0000-0000D4850000}"/>
    <cellStyle name="Normal 65 3 2 2 2 7" xfId="17898" xr:uid="{00000000-0005-0000-0000-0000D5850000}"/>
    <cellStyle name="Normal 65 3 2 2 3" xfId="3591" xr:uid="{00000000-0005-0000-0000-0000D6850000}"/>
    <cellStyle name="Normal 65 3 2 2 3 2" xfId="13665" xr:uid="{00000000-0005-0000-0000-0000D7850000}"/>
    <cellStyle name="Normal 65 3 2 2 3 2 2" xfId="43996" xr:uid="{00000000-0005-0000-0000-0000D8850000}"/>
    <cellStyle name="Normal 65 3 2 2 3 2 3" xfId="28763" xr:uid="{00000000-0005-0000-0000-0000D9850000}"/>
    <cellStyle name="Normal 65 3 2 2 3 3" xfId="8645" xr:uid="{00000000-0005-0000-0000-0000DA850000}"/>
    <cellStyle name="Normal 65 3 2 2 3 3 2" xfId="38979" xr:uid="{00000000-0005-0000-0000-0000DB850000}"/>
    <cellStyle name="Normal 65 3 2 2 3 3 3" xfId="23746" xr:uid="{00000000-0005-0000-0000-0000DC850000}"/>
    <cellStyle name="Normal 65 3 2 2 3 4" xfId="33966" xr:uid="{00000000-0005-0000-0000-0000DD850000}"/>
    <cellStyle name="Normal 65 3 2 2 3 5" xfId="18733" xr:uid="{00000000-0005-0000-0000-0000DE850000}"/>
    <cellStyle name="Normal 65 3 2 2 4" xfId="5284" xr:uid="{00000000-0005-0000-0000-0000DF850000}"/>
    <cellStyle name="Normal 65 3 2 2 4 2" xfId="15336" xr:uid="{00000000-0005-0000-0000-0000E0850000}"/>
    <cellStyle name="Normal 65 3 2 2 4 2 2" xfId="45667" xr:uid="{00000000-0005-0000-0000-0000E1850000}"/>
    <cellStyle name="Normal 65 3 2 2 4 2 3" xfId="30434" xr:uid="{00000000-0005-0000-0000-0000E2850000}"/>
    <cellStyle name="Normal 65 3 2 2 4 3" xfId="10316" xr:uid="{00000000-0005-0000-0000-0000E3850000}"/>
    <cellStyle name="Normal 65 3 2 2 4 3 2" xfId="40650" xr:uid="{00000000-0005-0000-0000-0000E4850000}"/>
    <cellStyle name="Normal 65 3 2 2 4 3 3" xfId="25417" xr:uid="{00000000-0005-0000-0000-0000E5850000}"/>
    <cellStyle name="Normal 65 3 2 2 4 4" xfId="35637" xr:uid="{00000000-0005-0000-0000-0000E6850000}"/>
    <cellStyle name="Normal 65 3 2 2 4 5" xfId="20404" xr:uid="{00000000-0005-0000-0000-0000E7850000}"/>
    <cellStyle name="Normal 65 3 2 2 5" xfId="11994" xr:uid="{00000000-0005-0000-0000-0000E8850000}"/>
    <cellStyle name="Normal 65 3 2 2 5 2" xfId="42325" xr:uid="{00000000-0005-0000-0000-0000E9850000}"/>
    <cellStyle name="Normal 65 3 2 2 5 3" xfId="27092" xr:uid="{00000000-0005-0000-0000-0000EA850000}"/>
    <cellStyle name="Normal 65 3 2 2 6" xfId="6973" xr:uid="{00000000-0005-0000-0000-0000EB850000}"/>
    <cellStyle name="Normal 65 3 2 2 6 2" xfId="37308" xr:uid="{00000000-0005-0000-0000-0000EC850000}"/>
    <cellStyle name="Normal 65 3 2 2 6 3" xfId="22075" xr:uid="{00000000-0005-0000-0000-0000ED850000}"/>
    <cellStyle name="Normal 65 3 2 2 7" xfId="32296" xr:uid="{00000000-0005-0000-0000-0000EE850000}"/>
    <cellStyle name="Normal 65 3 2 2 8" xfId="17062" xr:uid="{00000000-0005-0000-0000-0000EF850000}"/>
    <cellStyle name="Normal 65 3 2 3" xfId="2320" xr:uid="{00000000-0005-0000-0000-0000F0850000}"/>
    <cellStyle name="Normal 65 3 2 3 2" xfId="4010" xr:uid="{00000000-0005-0000-0000-0000F1850000}"/>
    <cellStyle name="Normal 65 3 2 3 2 2" xfId="14083" xr:uid="{00000000-0005-0000-0000-0000F2850000}"/>
    <cellStyle name="Normal 65 3 2 3 2 2 2" xfId="44414" xr:uid="{00000000-0005-0000-0000-0000F3850000}"/>
    <cellStyle name="Normal 65 3 2 3 2 2 3" xfId="29181" xr:uid="{00000000-0005-0000-0000-0000F4850000}"/>
    <cellStyle name="Normal 65 3 2 3 2 3" xfId="9063" xr:uid="{00000000-0005-0000-0000-0000F5850000}"/>
    <cellStyle name="Normal 65 3 2 3 2 3 2" xfId="39397" xr:uid="{00000000-0005-0000-0000-0000F6850000}"/>
    <cellStyle name="Normal 65 3 2 3 2 3 3" xfId="24164" xr:uid="{00000000-0005-0000-0000-0000F7850000}"/>
    <cellStyle name="Normal 65 3 2 3 2 4" xfId="34384" xr:uid="{00000000-0005-0000-0000-0000F8850000}"/>
    <cellStyle name="Normal 65 3 2 3 2 5" xfId="19151" xr:uid="{00000000-0005-0000-0000-0000F9850000}"/>
    <cellStyle name="Normal 65 3 2 3 3" xfId="5702" xr:uid="{00000000-0005-0000-0000-0000FA850000}"/>
    <cellStyle name="Normal 65 3 2 3 3 2" xfId="15754" xr:uid="{00000000-0005-0000-0000-0000FB850000}"/>
    <cellStyle name="Normal 65 3 2 3 3 2 2" xfId="46085" xr:uid="{00000000-0005-0000-0000-0000FC850000}"/>
    <cellStyle name="Normal 65 3 2 3 3 2 3" xfId="30852" xr:uid="{00000000-0005-0000-0000-0000FD850000}"/>
    <cellStyle name="Normal 65 3 2 3 3 3" xfId="10734" xr:uid="{00000000-0005-0000-0000-0000FE850000}"/>
    <cellStyle name="Normal 65 3 2 3 3 3 2" xfId="41068" xr:uid="{00000000-0005-0000-0000-0000FF850000}"/>
    <cellStyle name="Normal 65 3 2 3 3 3 3" xfId="25835" xr:uid="{00000000-0005-0000-0000-000000860000}"/>
    <cellStyle name="Normal 65 3 2 3 3 4" xfId="36055" xr:uid="{00000000-0005-0000-0000-000001860000}"/>
    <cellStyle name="Normal 65 3 2 3 3 5" xfId="20822" xr:uid="{00000000-0005-0000-0000-000002860000}"/>
    <cellStyle name="Normal 65 3 2 3 4" xfId="12412" xr:uid="{00000000-0005-0000-0000-000003860000}"/>
    <cellStyle name="Normal 65 3 2 3 4 2" xfId="42743" xr:uid="{00000000-0005-0000-0000-000004860000}"/>
    <cellStyle name="Normal 65 3 2 3 4 3" xfId="27510" xr:uid="{00000000-0005-0000-0000-000005860000}"/>
    <cellStyle name="Normal 65 3 2 3 5" xfId="7391" xr:uid="{00000000-0005-0000-0000-000006860000}"/>
    <cellStyle name="Normal 65 3 2 3 5 2" xfId="37726" xr:uid="{00000000-0005-0000-0000-000007860000}"/>
    <cellStyle name="Normal 65 3 2 3 5 3" xfId="22493" xr:uid="{00000000-0005-0000-0000-000008860000}"/>
    <cellStyle name="Normal 65 3 2 3 6" xfId="32714" xr:uid="{00000000-0005-0000-0000-000009860000}"/>
    <cellStyle name="Normal 65 3 2 3 7" xfId="17480" xr:uid="{00000000-0005-0000-0000-00000A860000}"/>
    <cellStyle name="Normal 65 3 2 4" xfId="3173" xr:uid="{00000000-0005-0000-0000-00000B860000}"/>
    <cellStyle name="Normal 65 3 2 4 2" xfId="13247" xr:uid="{00000000-0005-0000-0000-00000C860000}"/>
    <cellStyle name="Normal 65 3 2 4 2 2" xfId="43578" xr:uid="{00000000-0005-0000-0000-00000D860000}"/>
    <cellStyle name="Normal 65 3 2 4 2 3" xfId="28345" xr:uid="{00000000-0005-0000-0000-00000E860000}"/>
    <cellStyle name="Normal 65 3 2 4 3" xfId="8227" xr:uid="{00000000-0005-0000-0000-00000F860000}"/>
    <cellStyle name="Normal 65 3 2 4 3 2" xfId="38561" xr:uid="{00000000-0005-0000-0000-000010860000}"/>
    <cellStyle name="Normal 65 3 2 4 3 3" xfId="23328" xr:uid="{00000000-0005-0000-0000-000011860000}"/>
    <cellStyle name="Normal 65 3 2 4 4" xfId="33548" xr:uid="{00000000-0005-0000-0000-000012860000}"/>
    <cellStyle name="Normal 65 3 2 4 5" xfId="18315" xr:uid="{00000000-0005-0000-0000-000013860000}"/>
    <cellStyle name="Normal 65 3 2 5" xfId="4866" xr:uid="{00000000-0005-0000-0000-000014860000}"/>
    <cellStyle name="Normal 65 3 2 5 2" xfId="14918" xr:uid="{00000000-0005-0000-0000-000015860000}"/>
    <cellStyle name="Normal 65 3 2 5 2 2" xfId="45249" xr:uid="{00000000-0005-0000-0000-000016860000}"/>
    <cellStyle name="Normal 65 3 2 5 2 3" xfId="30016" xr:uid="{00000000-0005-0000-0000-000017860000}"/>
    <cellStyle name="Normal 65 3 2 5 3" xfId="9898" xr:uid="{00000000-0005-0000-0000-000018860000}"/>
    <cellStyle name="Normal 65 3 2 5 3 2" xfId="40232" xr:uid="{00000000-0005-0000-0000-000019860000}"/>
    <cellStyle name="Normal 65 3 2 5 3 3" xfId="24999" xr:uid="{00000000-0005-0000-0000-00001A860000}"/>
    <cellStyle name="Normal 65 3 2 5 4" xfId="35219" xr:uid="{00000000-0005-0000-0000-00001B860000}"/>
    <cellStyle name="Normal 65 3 2 5 5" xfId="19986" xr:uid="{00000000-0005-0000-0000-00001C860000}"/>
    <cellStyle name="Normal 65 3 2 6" xfId="11576" xr:uid="{00000000-0005-0000-0000-00001D860000}"/>
    <cellStyle name="Normal 65 3 2 6 2" xfId="41907" xr:uid="{00000000-0005-0000-0000-00001E860000}"/>
    <cellStyle name="Normal 65 3 2 6 3" xfId="26674" xr:uid="{00000000-0005-0000-0000-00001F860000}"/>
    <cellStyle name="Normal 65 3 2 7" xfId="6555" xr:uid="{00000000-0005-0000-0000-000020860000}"/>
    <cellStyle name="Normal 65 3 2 7 2" xfId="36890" xr:uid="{00000000-0005-0000-0000-000021860000}"/>
    <cellStyle name="Normal 65 3 2 7 3" xfId="21657" xr:uid="{00000000-0005-0000-0000-000022860000}"/>
    <cellStyle name="Normal 65 3 2 8" xfId="31878" xr:uid="{00000000-0005-0000-0000-000023860000}"/>
    <cellStyle name="Normal 65 3 2 9" xfId="16644" xr:uid="{00000000-0005-0000-0000-000024860000}"/>
    <cellStyle name="Normal 65 3 3" xfId="1691" xr:uid="{00000000-0005-0000-0000-000025860000}"/>
    <cellStyle name="Normal 65 3 3 2" xfId="2530" xr:uid="{00000000-0005-0000-0000-000026860000}"/>
    <cellStyle name="Normal 65 3 3 2 2" xfId="4220" xr:uid="{00000000-0005-0000-0000-000027860000}"/>
    <cellStyle name="Normal 65 3 3 2 2 2" xfId="14293" xr:uid="{00000000-0005-0000-0000-000028860000}"/>
    <cellStyle name="Normal 65 3 3 2 2 2 2" xfId="44624" xr:uid="{00000000-0005-0000-0000-000029860000}"/>
    <cellStyle name="Normal 65 3 3 2 2 2 3" xfId="29391" xr:uid="{00000000-0005-0000-0000-00002A860000}"/>
    <cellStyle name="Normal 65 3 3 2 2 3" xfId="9273" xr:uid="{00000000-0005-0000-0000-00002B860000}"/>
    <cellStyle name="Normal 65 3 3 2 2 3 2" xfId="39607" xr:uid="{00000000-0005-0000-0000-00002C860000}"/>
    <cellStyle name="Normal 65 3 3 2 2 3 3" xfId="24374" xr:uid="{00000000-0005-0000-0000-00002D860000}"/>
    <cellStyle name="Normal 65 3 3 2 2 4" xfId="34594" xr:uid="{00000000-0005-0000-0000-00002E860000}"/>
    <cellStyle name="Normal 65 3 3 2 2 5" xfId="19361" xr:uid="{00000000-0005-0000-0000-00002F860000}"/>
    <cellStyle name="Normal 65 3 3 2 3" xfId="5912" xr:uid="{00000000-0005-0000-0000-000030860000}"/>
    <cellStyle name="Normal 65 3 3 2 3 2" xfId="15964" xr:uid="{00000000-0005-0000-0000-000031860000}"/>
    <cellStyle name="Normal 65 3 3 2 3 2 2" xfId="46295" xr:uid="{00000000-0005-0000-0000-000032860000}"/>
    <cellStyle name="Normal 65 3 3 2 3 2 3" xfId="31062" xr:uid="{00000000-0005-0000-0000-000033860000}"/>
    <cellStyle name="Normal 65 3 3 2 3 3" xfId="10944" xr:uid="{00000000-0005-0000-0000-000034860000}"/>
    <cellStyle name="Normal 65 3 3 2 3 3 2" xfId="41278" xr:uid="{00000000-0005-0000-0000-000035860000}"/>
    <cellStyle name="Normal 65 3 3 2 3 3 3" xfId="26045" xr:uid="{00000000-0005-0000-0000-000036860000}"/>
    <cellStyle name="Normal 65 3 3 2 3 4" xfId="36265" xr:uid="{00000000-0005-0000-0000-000037860000}"/>
    <cellStyle name="Normal 65 3 3 2 3 5" xfId="21032" xr:uid="{00000000-0005-0000-0000-000038860000}"/>
    <cellStyle name="Normal 65 3 3 2 4" xfId="12622" xr:uid="{00000000-0005-0000-0000-000039860000}"/>
    <cellStyle name="Normal 65 3 3 2 4 2" xfId="42953" xr:uid="{00000000-0005-0000-0000-00003A860000}"/>
    <cellStyle name="Normal 65 3 3 2 4 3" xfId="27720" xr:uid="{00000000-0005-0000-0000-00003B860000}"/>
    <cellStyle name="Normal 65 3 3 2 5" xfId="7601" xr:uid="{00000000-0005-0000-0000-00003C860000}"/>
    <cellStyle name="Normal 65 3 3 2 5 2" xfId="37936" xr:uid="{00000000-0005-0000-0000-00003D860000}"/>
    <cellStyle name="Normal 65 3 3 2 5 3" xfId="22703" xr:uid="{00000000-0005-0000-0000-00003E860000}"/>
    <cellStyle name="Normal 65 3 3 2 6" xfId="32924" xr:uid="{00000000-0005-0000-0000-00003F860000}"/>
    <cellStyle name="Normal 65 3 3 2 7" xfId="17690" xr:uid="{00000000-0005-0000-0000-000040860000}"/>
    <cellStyle name="Normal 65 3 3 3" xfId="3383" xr:uid="{00000000-0005-0000-0000-000041860000}"/>
    <cellStyle name="Normal 65 3 3 3 2" xfId="13457" xr:uid="{00000000-0005-0000-0000-000042860000}"/>
    <cellStyle name="Normal 65 3 3 3 2 2" xfId="43788" xr:uid="{00000000-0005-0000-0000-000043860000}"/>
    <cellStyle name="Normal 65 3 3 3 2 3" xfId="28555" xr:uid="{00000000-0005-0000-0000-000044860000}"/>
    <cellStyle name="Normal 65 3 3 3 3" xfId="8437" xr:uid="{00000000-0005-0000-0000-000045860000}"/>
    <cellStyle name="Normal 65 3 3 3 3 2" xfId="38771" xr:uid="{00000000-0005-0000-0000-000046860000}"/>
    <cellStyle name="Normal 65 3 3 3 3 3" xfId="23538" xr:uid="{00000000-0005-0000-0000-000047860000}"/>
    <cellStyle name="Normal 65 3 3 3 4" xfId="33758" xr:uid="{00000000-0005-0000-0000-000048860000}"/>
    <cellStyle name="Normal 65 3 3 3 5" xfId="18525" xr:uid="{00000000-0005-0000-0000-000049860000}"/>
    <cellStyle name="Normal 65 3 3 4" xfId="5076" xr:uid="{00000000-0005-0000-0000-00004A860000}"/>
    <cellStyle name="Normal 65 3 3 4 2" xfId="15128" xr:uid="{00000000-0005-0000-0000-00004B860000}"/>
    <cellStyle name="Normal 65 3 3 4 2 2" xfId="45459" xr:uid="{00000000-0005-0000-0000-00004C860000}"/>
    <cellStyle name="Normal 65 3 3 4 2 3" xfId="30226" xr:uid="{00000000-0005-0000-0000-00004D860000}"/>
    <cellStyle name="Normal 65 3 3 4 3" xfId="10108" xr:uid="{00000000-0005-0000-0000-00004E860000}"/>
    <cellStyle name="Normal 65 3 3 4 3 2" xfId="40442" xr:uid="{00000000-0005-0000-0000-00004F860000}"/>
    <cellStyle name="Normal 65 3 3 4 3 3" xfId="25209" xr:uid="{00000000-0005-0000-0000-000050860000}"/>
    <cellStyle name="Normal 65 3 3 4 4" xfId="35429" xr:uid="{00000000-0005-0000-0000-000051860000}"/>
    <cellStyle name="Normal 65 3 3 4 5" xfId="20196" xr:uid="{00000000-0005-0000-0000-000052860000}"/>
    <cellStyle name="Normal 65 3 3 5" xfId="11786" xr:uid="{00000000-0005-0000-0000-000053860000}"/>
    <cellStyle name="Normal 65 3 3 5 2" xfId="42117" xr:uid="{00000000-0005-0000-0000-000054860000}"/>
    <cellStyle name="Normal 65 3 3 5 3" xfId="26884" xr:uid="{00000000-0005-0000-0000-000055860000}"/>
    <cellStyle name="Normal 65 3 3 6" xfId="6765" xr:uid="{00000000-0005-0000-0000-000056860000}"/>
    <cellStyle name="Normal 65 3 3 6 2" xfId="37100" xr:uid="{00000000-0005-0000-0000-000057860000}"/>
    <cellStyle name="Normal 65 3 3 6 3" xfId="21867" xr:uid="{00000000-0005-0000-0000-000058860000}"/>
    <cellStyle name="Normal 65 3 3 7" xfId="32088" xr:uid="{00000000-0005-0000-0000-000059860000}"/>
    <cellStyle name="Normal 65 3 3 8" xfId="16854" xr:uid="{00000000-0005-0000-0000-00005A860000}"/>
    <cellStyle name="Normal 65 3 4" xfId="2112" xr:uid="{00000000-0005-0000-0000-00005B860000}"/>
    <cellStyle name="Normal 65 3 4 2" xfId="3802" xr:uid="{00000000-0005-0000-0000-00005C860000}"/>
    <cellStyle name="Normal 65 3 4 2 2" xfId="13875" xr:uid="{00000000-0005-0000-0000-00005D860000}"/>
    <cellStyle name="Normal 65 3 4 2 2 2" xfId="44206" xr:uid="{00000000-0005-0000-0000-00005E860000}"/>
    <cellStyle name="Normal 65 3 4 2 2 3" xfId="28973" xr:uid="{00000000-0005-0000-0000-00005F860000}"/>
    <cellStyle name="Normal 65 3 4 2 3" xfId="8855" xr:uid="{00000000-0005-0000-0000-000060860000}"/>
    <cellStyle name="Normal 65 3 4 2 3 2" xfId="39189" xr:uid="{00000000-0005-0000-0000-000061860000}"/>
    <cellStyle name="Normal 65 3 4 2 3 3" xfId="23956" xr:uid="{00000000-0005-0000-0000-000062860000}"/>
    <cellStyle name="Normal 65 3 4 2 4" xfId="34176" xr:uid="{00000000-0005-0000-0000-000063860000}"/>
    <cellStyle name="Normal 65 3 4 2 5" xfId="18943" xr:uid="{00000000-0005-0000-0000-000064860000}"/>
    <cellStyle name="Normal 65 3 4 3" xfId="5494" xr:uid="{00000000-0005-0000-0000-000065860000}"/>
    <cellStyle name="Normal 65 3 4 3 2" xfId="15546" xr:uid="{00000000-0005-0000-0000-000066860000}"/>
    <cellStyle name="Normal 65 3 4 3 2 2" xfId="45877" xr:uid="{00000000-0005-0000-0000-000067860000}"/>
    <cellStyle name="Normal 65 3 4 3 2 3" xfId="30644" xr:uid="{00000000-0005-0000-0000-000068860000}"/>
    <cellStyle name="Normal 65 3 4 3 3" xfId="10526" xr:uid="{00000000-0005-0000-0000-000069860000}"/>
    <cellStyle name="Normal 65 3 4 3 3 2" xfId="40860" xr:uid="{00000000-0005-0000-0000-00006A860000}"/>
    <cellStyle name="Normal 65 3 4 3 3 3" xfId="25627" xr:uid="{00000000-0005-0000-0000-00006B860000}"/>
    <cellStyle name="Normal 65 3 4 3 4" xfId="35847" xr:uid="{00000000-0005-0000-0000-00006C860000}"/>
    <cellStyle name="Normal 65 3 4 3 5" xfId="20614" xr:uid="{00000000-0005-0000-0000-00006D860000}"/>
    <cellStyle name="Normal 65 3 4 4" xfId="12204" xr:uid="{00000000-0005-0000-0000-00006E860000}"/>
    <cellStyle name="Normal 65 3 4 4 2" xfId="42535" xr:uid="{00000000-0005-0000-0000-00006F860000}"/>
    <cellStyle name="Normal 65 3 4 4 3" xfId="27302" xr:uid="{00000000-0005-0000-0000-000070860000}"/>
    <cellStyle name="Normal 65 3 4 5" xfId="7183" xr:uid="{00000000-0005-0000-0000-000071860000}"/>
    <cellStyle name="Normal 65 3 4 5 2" xfId="37518" xr:uid="{00000000-0005-0000-0000-000072860000}"/>
    <cellStyle name="Normal 65 3 4 5 3" xfId="22285" xr:uid="{00000000-0005-0000-0000-000073860000}"/>
    <cellStyle name="Normal 65 3 4 6" xfId="32506" xr:uid="{00000000-0005-0000-0000-000074860000}"/>
    <cellStyle name="Normal 65 3 4 7" xfId="17272" xr:uid="{00000000-0005-0000-0000-000075860000}"/>
    <cellStyle name="Normal 65 3 5" xfId="2965" xr:uid="{00000000-0005-0000-0000-000076860000}"/>
    <cellStyle name="Normal 65 3 5 2" xfId="13039" xr:uid="{00000000-0005-0000-0000-000077860000}"/>
    <cellStyle name="Normal 65 3 5 2 2" xfId="43370" xr:uid="{00000000-0005-0000-0000-000078860000}"/>
    <cellStyle name="Normal 65 3 5 2 3" xfId="28137" xr:uid="{00000000-0005-0000-0000-000079860000}"/>
    <cellStyle name="Normal 65 3 5 3" xfId="8019" xr:uid="{00000000-0005-0000-0000-00007A860000}"/>
    <cellStyle name="Normal 65 3 5 3 2" xfId="38353" xr:uid="{00000000-0005-0000-0000-00007B860000}"/>
    <cellStyle name="Normal 65 3 5 3 3" xfId="23120" xr:uid="{00000000-0005-0000-0000-00007C860000}"/>
    <cellStyle name="Normal 65 3 5 4" xfId="33340" xr:uid="{00000000-0005-0000-0000-00007D860000}"/>
    <cellStyle name="Normal 65 3 5 5" xfId="18107" xr:uid="{00000000-0005-0000-0000-00007E860000}"/>
    <cellStyle name="Normal 65 3 6" xfId="4658" xr:uid="{00000000-0005-0000-0000-00007F860000}"/>
    <cellStyle name="Normal 65 3 6 2" xfId="14710" xr:uid="{00000000-0005-0000-0000-000080860000}"/>
    <cellStyle name="Normal 65 3 6 2 2" xfId="45041" xr:uid="{00000000-0005-0000-0000-000081860000}"/>
    <cellStyle name="Normal 65 3 6 2 3" xfId="29808" xr:uid="{00000000-0005-0000-0000-000082860000}"/>
    <cellStyle name="Normal 65 3 6 3" xfId="9690" xr:uid="{00000000-0005-0000-0000-000083860000}"/>
    <cellStyle name="Normal 65 3 6 3 2" xfId="40024" xr:uid="{00000000-0005-0000-0000-000084860000}"/>
    <cellStyle name="Normal 65 3 6 3 3" xfId="24791" xr:uid="{00000000-0005-0000-0000-000085860000}"/>
    <cellStyle name="Normal 65 3 6 4" xfId="35011" xr:uid="{00000000-0005-0000-0000-000086860000}"/>
    <cellStyle name="Normal 65 3 6 5" xfId="19778" xr:uid="{00000000-0005-0000-0000-000087860000}"/>
    <cellStyle name="Normal 65 3 7" xfId="11368" xr:uid="{00000000-0005-0000-0000-000088860000}"/>
    <cellStyle name="Normal 65 3 7 2" xfId="41699" xr:uid="{00000000-0005-0000-0000-000089860000}"/>
    <cellStyle name="Normal 65 3 7 3" xfId="26466" xr:uid="{00000000-0005-0000-0000-00008A860000}"/>
    <cellStyle name="Normal 65 3 8" xfId="6347" xr:uid="{00000000-0005-0000-0000-00008B860000}"/>
    <cellStyle name="Normal 65 3 8 2" xfId="36682" xr:uid="{00000000-0005-0000-0000-00008C860000}"/>
    <cellStyle name="Normal 65 3 8 3" xfId="21449" xr:uid="{00000000-0005-0000-0000-00008D860000}"/>
    <cellStyle name="Normal 65 3 9" xfId="31671" xr:uid="{00000000-0005-0000-0000-00008E860000}"/>
    <cellStyle name="Normal 65 4" xfId="1372" xr:uid="{00000000-0005-0000-0000-00008F860000}"/>
    <cellStyle name="Normal 65 4 2" xfId="1795" xr:uid="{00000000-0005-0000-0000-000090860000}"/>
    <cellStyle name="Normal 65 4 2 2" xfId="2634" xr:uid="{00000000-0005-0000-0000-000091860000}"/>
    <cellStyle name="Normal 65 4 2 2 2" xfId="4324" xr:uid="{00000000-0005-0000-0000-000092860000}"/>
    <cellStyle name="Normal 65 4 2 2 2 2" xfId="14397" xr:uid="{00000000-0005-0000-0000-000093860000}"/>
    <cellStyle name="Normal 65 4 2 2 2 2 2" xfId="44728" xr:uid="{00000000-0005-0000-0000-000094860000}"/>
    <cellStyle name="Normal 65 4 2 2 2 2 3" xfId="29495" xr:uid="{00000000-0005-0000-0000-000095860000}"/>
    <cellStyle name="Normal 65 4 2 2 2 3" xfId="9377" xr:uid="{00000000-0005-0000-0000-000096860000}"/>
    <cellStyle name="Normal 65 4 2 2 2 3 2" xfId="39711" xr:uid="{00000000-0005-0000-0000-000097860000}"/>
    <cellStyle name="Normal 65 4 2 2 2 3 3" xfId="24478" xr:uid="{00000000-0005-0000-0000-000098860000}"/>
    <cellStyle name="Normal 65 4 2 2 2 4" xfId="34698" xr:uid="{00000000-0005-0000-0000-000099860000}"/>
    <cellStyle name="Normal 65 4 2 2 2 5" xfId="19465" xr:uid="{00000000-0005-0000-0000-00009A860000}"/>
    <cellStyle name="Normal 65 4 2 2 3" xfId="6016" xr:uid="{00000000-0005-0000-0000-00009B860000}"/>
    <cellStyle name="Normal 65 4 2 2 3 2" xfId="16068" xr:uid="{00000000-0005-0000-0000-00009C860000}"/>
    <cellStyle name="Normal 65 4 2 2 3 2 2" xfId="46399" xr:uid="{00000000-0005-0000-0000-00009D860000}"/>
    <cellStyle name="Normal 65 4 2 2 3 2 3" xfId="31166" xr:uid="{00000000-0005-0000-0000-00009E860000}"/>
    <cellStyle name="Normal 65 4 2 2 3 3" xfId="11048" xr:uid="{00000000-0005-0000-0000-00009F860000}"/>
    <cellStyle name="Normal 65 4 2 2 3 3 2" xfId="41382" xr:uid="{00000000-0005-0000-0000-0000A0860000}"/>
    <cellStyle name="Normal 65 4 2 2 3 3 3" xfId="26149" xr:uid="{00000000-0005-0000-0000-0000A1860000}"/>
    <cellStyle name="Normal 65 4 2 2 3 4" xfId="36369" xr:uid="{00000000-0005-0000-0000-0000A2860000}"/>
    <cellStyle name="Normal 65 4 2 2 3 5" xfId="21136" xr:uid="{00000000-0005-0000-0000-0000A3860000}"/>
    <cellStyle name="Normal 65 4 2 2 4" xfId="12726" xr:uid="{00000000-0005-0000-0000-0000A4860000}"/>
    <cellStyle name="Normal 65 4 2 2 4 2" xfId="43057" xr:uid="{00000000-0005-0000-0000-0000A5860000}"/>
    <cellStyle name="Normal 65 4 2 2 4 3" xfId="27824" xr:uid="{00000000-0005-0000-0000-0000A6860000}"/>
    <cellStyle name="Normal 65 4 2 2 5" xfId="7705" xr:uid="{00000000-0005-0000-0000-0000A7860000}"/>
    <cellStyle name="Normal 65 4 2 2 5 2" xfId="38040" xr:uid="{00000000-0005-0000-0000-0000A8860000}"/>
    <cellStyle name="Normal 65 4 2 2 5 3" xfId="22807" xr:uid="{00000000-0005-0000-0000-0000A9860000}"/>
    <cellStyle name="Normal 65 4 2 2 6" xfId="33028" xr:uid="{00000000-0005-0000-0000-0000AA860000}"/>
    <cellStyle name="Normal 65 4 2 2 7" xfId="17794" xr:uid="{00000000-0005-0000-0000-0000AB860000}"/>
    <cellStyle name="Normal 65 4 2 3" xfId="3487" xr:uid="{00000000-0005-0000-0000-0000AC860000}"/>
    <cellStyle name="Normal 65 4 2 3 2" xfId="13561" xr:uid="{00000000-0005-0000-0000-0000AD860000}"/>
    <cellStyle name="Normal 65 4 2 3 2 2" xfId="43892" xr:uid="{00000000-0005-0000-0000-0000AE860000}"/>
    <cellStyle name="Normal 65 4 2 3 2 3" xfId="28659" xr:uid="{00000000-0005-0000-0000-0000AF860000}"/>
    <cellStyle name="Normal 65 4 2 3 3" xfId="8541" xr:uid="{00000000-0005-0000-0000-0000B0860000}"/>
    <cellStyle name="Normal 65 4 2 3 3 2" xfId="38875" xr:uid="{00000000-0005-0000-0000-0000B1860000}"/>
    <cellStyle name="Normal 65 4 2 3 3 3" xfId="23642" xr:uid="{00000000-0005-0000-0000-0000B2860000}"/>
    <cellStyle name="Normal 65 4 2 3 4" xfId="33862" xr:uid="{00000000-0005-0000-0000-0000B3860000}"/>
    <cellStyle name="Normal 65 4 2 3 5" xfId="18629" xr:uid="{00000000-0005-0000-0000-0000B4860000}"/>
    <cellStyle name="Normal 65 4 2 4" xfId="5180" xr:uid="{00000000-0005-0000-0000-0000B5860000}"/>
    <cellStyle name="Normal 65 4 2 4 2" xfId="15232" xr:uid="{00000000-0005-0000-0000-0000B6860000}"/>
    <cellStyle name="Normal 65 4 2 4 2 2" xfId="45563" xr:uid="{00000000-0005-0000-0000-0000B7860000}"/>
    <cellStyle name="Normal 65 4 2 4 2 3" xfId="30330" xr:uid="{00000000-0005-0000-0000-0000B8860000}"/>
    <cellStyle name="Normal 65 4 2 4 3" xfId="10212" xr:uid="{00000000-0005-0000-0000-0000B9860000}"/>
    <cellStyle name="Normal 65 4 2 4 3 2" xfId="40546" xr:uid="{00000000-0005-0000-0000-0000BA860000}"/>
    <cellStyle name="Normal 65 4 2 4 3 3" xfId="25313" xr:uid="{00000000-0005-0000-0000-0000BB860000}"/>
    <cellStyle name="Normal 65 4 2 4 4" xfId="35533" xr:uid="{00000000-0005-0000-0000-0000BC860000}"/>
    <cellStyle name="Normal 65 4 2 4 5" xfId="20300" xr:uid="{00000000-0005-0000-0000-0000BD860000}"/>
    <cellStyle name="Normal 65 4 2 5" xfId="11890" xr:uid="{00000000-0005-0000-0000-0000BE860000}"/>
    <cellStyle name="Normal 65 4 2 5 2" xfId="42221" xr:uid="{00000000-0005-0000-0000-0000BF860000}"/>
    <cellStyle name="Normal 65 4 2 5 3" xfId="26988" xr:uid="{00000000-0005-0000-0000-0000C0860000}"/>
    <cellStyle name="Normal 65 4 2 6" xfId="6869" xr:uid="{00000000-0005-0000-0000-0000C1860000}"/>
    <cellStyle name="Normal 65 4 2 6 2" xfId="37204" xr:uid="{00000000-0005-0000-0000-0000C2860000}"/>
    <cellStyle name="Normal 65 4 2 6 3" xfId="21971" xr:uid="{00000000-0005-0000-0000-0000C3860000}"/>
    <cellStyle name="Normal 65 4 2 7" xfId="32192" xr:uid="{00000000-0005-0000-0000-0000C4860000}"/>
    <cellStyle name="Normal 65 4 2 8" xfId="16958" xr:uid="{00000000-0005-0000-0000-0000C5860000}"/>
    <cellStyle name="Normal 65 4 3" xfId="2216" xr:uid="{00000000-0005-0000-0000-0000C6860000}"/>
    <cellStyle name="Normal 65 4 3 2" xfId="3906" xr:uid="{00000000-0005-0000-0000-0000C7860000}"/>
    <cellStyle name="Normal 65 4 3 2 2" xfId="13979" xr:uid="{00000000-0005-0000-0000-0000C8860000}"/>
    <cellStyle name="Normal 65 4 3 2 2 2" xfId="44310" xr:uid="{00000000-0005-0000-0000-0000C9860000}"/>
    <cellStyle name="Normal 65 4 3 2 2 3" xfId="29077" xr:uid="{00000000-0005-0000-0000-0000CA860000}"/>
    <cellStyle name="Normal 65 4 3 2 3" xfId="8959" xr:uid="{00000000-0005-0000-0000-0000CB860000}"/>
    <cellStyle name="Normal 65 4 3 2 3 2" xfId="39293" xr:uid="{00000000-0005-0000-0000-0000CC860000}"/>
    <cellStyle name="Normal 65 4 3 2 3 3" xfId="24060" xr:uid="{00000000-0005-0000-0000-0000CD860000}"/>
    <cellStyle name="Normal 65 4 3 2 4" xfId="34280" xr:uid="{00000000-0005-0000-0000-0000CE860000}"/>
    <cellStyle name="Normal 65 4 3 2 5" xfId="19047" xr:uid="{00000000-0005-0000-0000-0000CF860000}"/>
    <cellStyle name="Normal 65 4 3 3" xfId="5598" xr:uid="{00000000-0005-0000-0000-0000D0860000}"/>
    <cellStyle name="Normal 65 4 3 3 2" xfId="15650" xr:uid="{00000000-0005-0000-0000-0000D1860000}"/>
    <cellStyle name="Normal 65 4 3 3 2 2" xfId="45981" xr:uid="{00000000-0005-0000-0000-0000D2860000}"/>
    <cellStyle name="Normal 65 4 3 3 2 3" xfId="30748" xr:uid="{00000000-0005-0000-0000-0000D3860000}"/>
    <cellStyle name="Normal 65 4 3 3 3" xfId="10630" xr:uid="{00000000-0005-0000-0000-0000D4860000}"/>
    <cellStyle name="Normal 65 4 3 3 3 2" xfId="40964" xr:uid="{00000000-0005-0000-0000-0000D5860000}"/>
    <cellStyle name="Normal 65 4 3 3 3 3" xfId="25731" xr:uid="{00000000-0005-0000-0000-0000D6860000}"/>
    <cellStyle name="Normal 65 4 3 3 4" xfId="35951" xr:uid="{00000000-0005-0000-0000-0000D7860000}"/>
    <cellStyle name="Normal 65 4 3 3 5" xfId="20718" xr:uid="{00000000-0005-0000-0000-0000D8860000}"/>
    <cellStyle name="Normal 65 4 3 4" xfId="12308" xr:uid="{00000000-0005-0000-0000-0000D9860000}"/>
    <cellStyle name="Normal 65 4 3 4 2" xfId="42639" xr:uid="{00000000-0005-0000-0000-0000DA860000}"/>
    <cellStyle name="Normal 65 4 3 4 3" xfId="27406" xr:uid="{00000000-0005-0000-0000-0000DB860000}"/>
    <cellStyle name="Normal 65 4 3 5" xfId="7287" xr:uid="{00000000-0005-0000-0000-0000DC860000}"/>
    <cellStyle name="Normal 65 4 3 5 2" xfId="37622" xr:uid="{00000000-0005-0000-0000-0000DD860000}"/>
    <cellStyle name="Normal 65 4 3 5 3" xfId="22389" xr:uid="{00000000-0005-0000-0000-0000DE860000}"/>
    <cellStyle name="Normal 65 4 3 6" xfId="32610" xr:uid="{00000000-0005-0000-0000-0000DF860000}"/>
    <cellStyle name="Normal 65 4 3 7" xfId="17376" xr:uid="{00000000-0005-0000-0000-0000E0860000}"/>
    <cellStyle name="Normal 65 4 4" xfId="3069" xr:uid="{00000000-0005-0000-0000-0000E1860000}"/>
    <cellStyle name="Normal 65 4 4 2" xfId="13143" xr:uid="{00000000-0005-0000-0000-0000E2860000}"/>
    <cellStyle name="Normal 65 4 4 2 2" xfId="43474" xr:uid="{00000000-0005-0000-0000-0000E3860000}"/>
    <cellStyle name="Normal 65 4 4 2 3" xfId="28241" xr:uid="{00000000-0005-0000-0000-0000E4860000}"/>
    <cellStyle name="Normal 65 4 4 3" xfId="8123" xr:uid="{00000000-0005-0000-0000-0000E5860000}"/>
    <cellStyle name="Normal 65 4 4 3 2" xfId="38457" xr:uid="{00000000-0005-0000-0000-0000E6860000}"/>
    <cellStyle name="Normal 65 4 4 3 3" xfId="23224" xr:uid="{00000000-0005-0000-0000-0000E7860000}"/>
    <cellStyle name="Normal 65 4 4 4" xfId="33444" xr:uid="{00000000-0005-0000-0000-0000E8860000}"/>
    <cellStyle name="Normal 65 4 4 5" xfId="18211" xr:uid="{00000000-0005-0000-0000-0000E9860000}"/>
    <cellStyle name="Normal 65 4 5" xfId="4762" xr:uid="{00000000-0005-0000-0000-0000EA860000}"/>
    <cellStyle name="Normal 65 4 5 2" xfId="14814" xr:uid="{00000000-0005-0000-0000-0000EB860000}"/>
    <cellStyle name="Normal 65 4 5 2 2" xfId="45145" xr:uid="{00000000-0005-0000-0000-0000EC860000}"/>
    <cellStyle name="Normal 65 4 5 2 3" xfId="29912" xr:uid="{00000000-0005-0000-0000-0000ED860000}"/>
    <cellStyle name="Normal 65 4 5 3" xfId="9794" xr:uid="{00000000-0005-0000-0000-0000EE860000}"/>
    <cellStyle name="Normal 65 4 5 3 2" xfId="40128" xr:uid="{00000000-0005-0000-0000-0000EF860000}"/>
    <cellStyle name="Normal 65 4 5 3 3" xfId="24895" xr:uid="{00000000-0005-0000-0000-0000F0860000}"/>
    <cellStyle name="Normal 65 4 5 4" xfId="35115" xr:uid="{00000000-0005-0000-0000-0000F1860000}"/>
    <cellStyle name="Normal 65 4 5 5" xfId="19882" xr:uid="{00000000-0005-0000-0000-0000F2860000}"/>
    <cellStyle name="Normal 65 4 6" xfId="11472" xr:uid="{00000000-0005-0000-0000-0000F3860000}"/>
    <cellStyle name="Normal 65 4 6 2" xfId="41803" xr:uid="{00000000-0005-0000-0000-0000F4860000}"/>
    <cellStyle name="Normal 65 4 6 3" xfId="26570" xr:uid="{00000000-0005-0000-0000-0000F5860000}"/>
    <cellStyle name="Normal 65 4 7" xfId="6451" xr:uid="{00000000-0005-0000-0000-0000F6860000}"/>
    <cellStyle name="Normal 65 4 7 2" xfId="36786" xr:uid="{00000000-0005-0000-0000-0000F7860000}"/>
    <cellStyle name="Normal 65 4 7 3" xfId="21553" xr:uid="{00000000-0005-0000-0000-0000F8860000}"/>
    <cellStyle name="Normal 65 4 8" xfId="31774" xr:uid="{00000000-0005-0000-0000-0000F9860000}"/>
    <cellStyle name="Normal 65 4 9" xfId="16540" xr:uid="{00000000-0005-0000-0000-0000FA860000}"/>
    <cellStyle name="Normal 65 5" xfId="1585" xr:uid="{00000000-0005-0000-0000-0000FB860000}"/>
    <cellStyle name="Normal 65 5 2" xfId="2426" xr:uid="{00000000-0005-0000-0000-0000FC860000}"/>
    <cellStyle name="Normal 65 5 2 2" xfId="4116" xr:uid="{00000000-0005-0000-0000-0000FD860000}"/>
    <cellStyle name="Normal 65 5 2 2 2" xfId="14189" xr:uid="{00000000-0005-0000-0000-0000FE860000}"/>
    <cellStyle name="Normal 65 5 2 2 2 2" xfId="44520" xr:uid="{00000000-0005-0000-0000-0000FF860000}"/>
    <cellStyle name="Normal 65 5 2 2 2 3" xfId="29287" xr:uid="{00000000-0005-0000-0000-000000870000}"/>
    <cellStyle name="Normal 65 5 2 2 3" xfId="9169" xr:uid="{00000000-0005-0000-0000-000001870000}"/>
    <cellStyle name="Normal 65 5 2 2 3 2" xfId="39503" xr:uid="{00000000-0005-0000-0000-000002870000}"/>
    <cellStyle name="Normal 65 5 2 2 3 3" xfId="24270" xr:uid="{00000000-0005-0000-0000-000003870000}"/>
    <cellStyle name="Normal 65 5 2 2 4" xfId="34490" xr:uid="{00000000-0005-0000-0000-000004870000}"/>
    <cellStyle name="Normal 65 5 2 2 5" xfId="19257" xr:uid="{00000000-0005-0000-0000-000005870000}"/>
    <cellStyle name="Normal 65 5 2 3" xfId="5808" xr:uid="{00000000-0005-0000-0000-000006870000}"/>
    <cellStyle name="Normal 65 5 2 3 2" xfId="15860" xr:uid="{00000000-0005-0000-0000-000007870000}"/>
    <cellStyle name="Normal 65 5 2 3 2 2" xfId="46191" xr:uid="{00000000-0005-0000-0000-000008870000}"/>
    <cellStyle name="Normal 65 5 2 3 2 3" xfId="30958" xr:uid="{00000000-0005-0000-0000-000009870000}"/>
    <cellStyle name="Normal 65 5 2 3 3" xfId="10840" xr:uid="{00000000-0005-0000-0000-00000A870000}"/>
    <cellStyle name="Normal 65 5 2 3 3 2" xfId="41174" xr:uid="{00000000-0005-0000-0000-00000B870000}"/>
    <cellStyle name="Normal 65 5 2 3 3 3" xfId="25941" xr:uid="{00000000-0005-0000-0000-00000C870000}"/>
    <cellStyle name="Normal 65 5 2 3 4" xfId="36161" xr:uid="{00000000-0005-0000-0000-00000D870000}"/>
    <cellStyle name="Normal 65 5 2 3 5" xfId="20928" xr:uid="{00000000-0005-0000-0000-00000E870000}"/>
    <cellStyle name="Normal 65 5 2 4" xfId="12518" xr:uid="{00000000-0005-0000-0000-00000F870000}"/>
    <cellStyle name="Normal 65 5 2 4 2" xfId="42849" xr:uid="{00000000-0005-0000-0000-000010870000}"/>
    <cellStyle name="Normal 65 5 2 4 3" xfId="27616" xr:uid="{00000000-0005-0000-0000-000011870000}"/>
    <cellStyle name="Normal 65 5 2 5" xfId="7497" xr:uid="{00000000-0005-0000-0000-000012870000}"/>
    <cellStyle name="Normal 65 5 2 5 2" xfId="37832" xr:uid="{00000000-0005-0000-0000-000013870000}"/>
    <cellStyle name="Normal 65 5 2 5 3" xfId="22599" xr:uid="{00000000-0005-0000-0000-000014870000}"/>
    <cellStyle name="Normal 65 5 2 6" xfId="32820" xr:uid="{00000000-0005-0000-0000-000015870000}"/>
    <cellStyle name="Normal 65 5 2 7" xfId="17586" xr:uid="{00000000-0005-0000-0000-000016870000}"/>
    <cellStyle name="Normal 65 5 3" xfId="3279" xr:uid="{00000000-0005-0000-0000-000017870000}"/>
    <cellStyle name="Normal 65 5 3 2" xfId="13353" xr:uid="{00000000-0005-0000-0000-000018870000}"/>
    <cellStyle name="Normal 65 5 3 2 2" xfId="43684" xr:uid="{00000000-0005-0000-0000-000019870000}"/>
    <cellStyle name="Normal 65 5 3 2 3" xfId="28451" xr:uid="{00000000-0005-0000-0000-00001A870000}"/>
    <cellStyle name="Normal 65 5 3 3" xfId="8333" xr:uid="{00000000-0005-0000-0000-00001B870000}"/>
    <cellStyle name="Normal 65 5 3 3 2" xfId="38667" xr:uid="{00000000-0005-0000-0000-00001C870000}"/>
    <cellStyle name="Normal 65 5 3 3 3" xfId="23434" xr:uid="{00000000-0005-0000-0000-00001D870000}"/>
    <cellStyle name="Normal 65 5 3 4" xfId="33654" xr:uid="{00000000-0005-0000-0000-00001E870000}"/>
    <cellStyle name="Normal 65 5 3 5" xfId="18421" xr:uid="{00000000-0005-0000-0000-00001F870000}"/>
    <cellStyle name="Normal 65 5 4" xfId="4972" xr:uid="{00000000-0005-0000-0000-000020870000}"/>
    <cellStyle name="Normal 65 5 4 2" xfId="15024" xr:uid="{00000000-0005-0000-0000-000021870000}"/>
    <cellStyle name="Normal 65 5 4 2 2" xfId="45355" xr:uid="{00000000-0005-0000-0000-000022870000}"/>
    <cellStyle name="Normal 65 5 4 2 3" xfId="30122" xr:uid="{00000000-0005-0000-0000-000023870000}"/>
    <cellStyle name="Normal 65 5 4 3" xfId="10004" xr:uid="{00000000-0005-0000-0000-000024870000}"/>
    <cellStyle name="Normal 65 5 4 3 2" xfId="40338" xr:uid="{00000000-0005-0000-0000-000025870000}"/>
    <cellStyle name="Normal 65 5 4 3 3" xfId="25105" xr:uid="{00000000-0005-0000-0000-000026870000}"/>
    <cellStyle name="Normal 65 5 4 4" xfId="35325" xr:uid="{00000000-0005-0000-0000-000027870000}"/>
    <cellStyle name="Normal 65 5 4 5" xfId="20092" xr:uid="{00000000-0005-0000-0000-000028870000}"/>
    <cellStyle name="Normal 65 5 5" xfId="11682" xr:uid="{00000000-0005-0000-0000-000029870000}"/>
    <cellStyle name="Normal 65 5 5 2" xfId="42013" xr:uid="{00000000-0005-0000-0000-00002A870000}"/>
    <cellStyle name="Normal 65 5 5 3" xfId="26780" xr:uid="{00000000-0005-0000-0000-00002B870000}"/>
    <cellStyle name="Normal 65 5 6" xfId="6661" xr:uid="{00000000-0005-0000-0000-00002C870000}"/>
    <cellStyle name="Normal 65 5 6 2" xfId="36996" xr:uid="{00000000-0005-0000-0000-00002D870000}"/>
    <cellStyle name="Normal 65 5 6 3" xfId="21763" xr:uid="{00000000-0005-0000-0000-00002E870000}"/>
    <cellStyle name="Normal 65 5 7" xfId="31984" xr:uid="{00000000-0005-0000-0000-00002F870000}"/>
    <cellStyle name="Normal 65 5 8" xfId="16750" xr:uid="{00000000-0005-0000-0000-000030870000}"/>
    <cellStyle name="Normal 65 6" xfId="2006" xr:uid="{00000000-0005-0000-0000-000031870000}"/>
    <cellStyle name="Normal 65 6 2" xfId="3698" xr:uid="{00000000-0005-0000-0000-000032870000}"/>
    <cellStyle name="Normal 65 6 2 2" xfId="13771" xr:uid="{00000000-0005-0000-0000-000033870000}"/>
    <cellStyle name="Normal 65 6 2 2 2" xfId="44102" xr:uid="{00000000-0005-0000-0000-000034870000}"/>
    <cellStyle name="Normal 65 6 2 2 3" xfId="28869" xr:uid="{00000000-0005-0000-0000-000035870000}"/>
    <cellStyle name="Normal 65 6 2 3" xfId="8751" xr:uid="{00000000-0005-0000-0000-000036870000}"/>
    <cellStyle name="Normal 65 6 2 3 2" xfId="39085" xr:uid="{00000000-0005-0000-0000-000037870000}"/>
    <cellStyle name="Normal 65 6 2 3 3" xfId="23852" xr:uid="{00000000-0005-0000-0000-000038870000}"/>
    <cellStyle name="Normal 65 6 2 4" xfId="34072" xr:uid="{00000000-0005-0000-0000-000039870000}"/>
    <cellStyle name="Normal 65 6 2 5" xfId="18839" xr:uid="{00000000-0005-0000-0000-00003A870000}"/>
    <cellStyle name="Normal 65 6 3" xfId="5390" xr:uid="{00000000-0005-0000-0000-00003B870000}"/>
    <cellStyle name="Normal 65 6 3 2" xfId="15442" xr:uid="{00000000-0005-0000-0000-00003C870000}"/>
    <cellStyle name="Normal 65 6 3 2 2" xfId="45773" xr:uid="{00000000-0005-0000-0000-00003D870000}"/>
    <cellStyle name="Normal 65 6 3 2 3" xfId="30540" xr:uid="{00000000-0005-0000-0000-00003E870000}"/>
    <cellStyle name="Normal 65 6 3 3" xfId="10422" xr:uid="{00000000-0005-0000-0000-00003F870000}"/>
    <cellStyle name="Normal 65 6 3 3 2" xfId="40756" xr:uid="{00000000-0005-0000-0000-000040870000}"/>
    <cellStyle name="Normal 65 6 3 3 3" xfId="25523" xr:uid="{00000000-0005-0000-0000-000041870000}"/>
    <cellStyle name="Normal 65 6 3 4" xfId="35743" xr:uid="{00000000-0005-0000-0000-000042870000}"/>
    <cellStyle name="Normal 65 6 3 5" xfId="20510" xr:uid="{00000000-0005-0000-0000-000043870000}"/>
    <cellStyle name="Normal 65 6 4" xfId="12100" xr:uid="{00000000-0005-0000-0000-000044870000}"/>
    <cellStyle name="Normal 65 6 4 2" xfId="42431" xr:uid="{00000000-0005-0000-0000-000045870000}"/>
    <cellStyle name="Normal 65 6 4 3" xfId="27198" xr:uid="{00000000-0005-0000-0000-000046870000}"/>
    <cellStyle name="Normal 65 6 5" xfId="7079" xr:uid="{00000000-0005-0000-0000-000047870000}"/>
    <cellStyle name="Normal 65 6 5 2" xfId="37414" xr:uid="{00000000-0005-0000-0000-000048870000}"/>
    <cellStyle name="Normal 65 6 5 3" xfId="22181" xr:uid="{00000000-0005-0000-0000-000049870000}"/>
    <cellStyle name="Normal 65 6 6" xfId="32402" xr:uid="{00000000-0005-0000-0000-00004A870000}"/>
    <cellStyle name="Normal 65 6 7" xfId="17168" xr:uid="{00000000-0005-0000-0000-00004B870000}"/>
    <cellStyle name="Normal 65 7" xfId="2858" xr:uid="{00000000-0005-0000-0000-00004C870000}"/>
    <cellStyle name="Normal 65 7 2" xfId="12935" xr:uid="{00000000-0005-0000-0000-00004D870000}"/>
    <cellStyle name="Normal 65 7 2 2" xfId="43266" xr:uid="{00000000-0005-0000-0000-00004E870000}"/>
    <cellStyle name="Normal 65 7 2 3" xfId="28033" xr:uid="{00000000-0005-0000-0000-00004F870000}"/>
    <cellStyle name="Normal 65 7 3" xfId="7915" xr:uid="{00000000-0005-0000-0000-000050870000}"/>
    <cellStyle name="Normal 65 7 3 2" xfId="38249" xr:uid="{00000000-0005-0000-0000-000051870000}"/>
    <cellStyle name="Normal 65 7 3 3" xfId="23016" xr:uid="{00000000-0005-0000-0000-000052870000}"/>
    <cellStyle name="Normal 65 7 4" xfId="33236" xr:uid="{00000000-0005-0000-0000-000053870000}"/>
    <cellStyle name="Normal 65 7 5" xfId="18003" xr:uid="{00000000-0005-0000-0000-000054870000}"/>
    <cellStyle name="Normal 65 8" xfId="4552" xr:uid="{00000000-0005-0000-0000-000055870000}"/>
    <cellStyle name="Normal 65 8 2" xfId="14606" xr:uid="{00000000-0005-0000-0000-000056870000}"/>
    <cellStyle name="Normal 65 8 2 2" xfId="44937" xr:uid="{00000000-0005-0000-0000-000057870000}"/>
    <cellStyle name="Normal 65 8 2 3" xfId="29704" xr:uid="{00000000-0005-0000-0000-000058870000}"/>
    <cellStyle name="Normal 65 8 3" xfId="9586" xr:uid="{00000000-0005-0000-0000-000059870000}"/>
    <cellStyle name="Normal 65 8 3 2" xfId="39920" xr:uid="{00000000-0005-0000-0000-00005A870000}"/>
    <cellStyle name="Normal 65 8 3 3" xfId="24687" xr:uid="{00000000-0005-0000-0000-00005B870000}"/>
    <cellStyle name="Normal 65 8 4" xfId="34907" xr:uid="{00000000-0005-0000-0000-00005C870000}"/>
    <cellStyle name="Normal 65 8 5" xfId="19674" xr:uid="{00000000-0005-0000-0000-00005D870000}"/>
    <cellStyle name="Normal 65 9" xfId="11262" xr:uid="{00000000-0005-0000-0000-00005E870000}"/>
    <cellStyle name="Normal 65 9 2" xfId="41595" xr:uid="{00000000-0005-0000-0000-00005F870000}"/>
    <cellStyle name="Normal 65 9 3" xfId="26362" xr:uid="{00000000-0005-0000-0000-000060870000}"/>
    <cellStyle name="Normal 66" xfId="899" xr:uid="{00000000-0005-0000-0000-000061870000}"/>
    <cellStyle name="Normal 66 10" xfId="6242" xr:uid="{00000000-0005-0000-0000-000062870000}"/>
    <cellStyle name="Normal 66 10 2" xfId="36579" xr:uid="{00000000-0005-0000-0000-000063870000}"/>
    <cellStyle name="Normal 66 10 3" xfId="21346" xr:uid="{00000000-0005-0000-0000-000064870000}"/>
    <cellStyle name="Normal 66 11" xfId="31570" xr:uid="{00000000-0005-0000-0000-000065870000}"/>
    <cellStyle name="Normal 66 12" xfId="16331" xr:uid="{00000000-0005-0000-0000-000066870000}"/>
    <cellStyle name="Normal 66 2" xfId="1206" xr:uid="{00000000-0005-0000-0000-000067870000}"/>
    <cellStyle name="Normal 66 2 10" xfId="31621" xr:uid="{00000000-0005-0000-0000-000068870000}"/>
    <cellStyle name="Normal 66 2 11" xfId="16385" xr:uid="{00000000-0005-0000-0000-000069870000}"/>
    <cellStyle name="Normal 66 2 2" xfId="1314" xr:uid="{00000000-0005-0000-0000-00006A870000}"/>
    <cellStyle name="Normal 66 2 2 10" xfId="16489" xr:uid="{00000000-0005-0000-0000-00006B870000}"/>
    <cellStyle name="Normal 66 2 2 2" xfId="1531" xr:uid="{00000000-0005-0000-0000-00006C870000}"/>
    <cellStyle name="Normal 66 2 2 2 2" xfId="1952" xr:uid="{00000000-0005-0000-0000-00006D870000}"/>
    <cellStyle name="Normal 66 2 2 2 2 2" xfId="2791" xr:uid="{00000000-0005-0000-0000-00006E870000}"/>
    <cellStyle name="Normal 66 2 2 2 2 2 2" xfId="4481" xr:uid="{00000000-0005-0000-0000-00006F870000}"/>
    <cellStyle name="Normal 66 2 2 2 2 2 2 2" xfId="14554" xr:uid="{00000000-0005-0000-0000-000070870000}"/>
    <cellStyle name="Normal 66 2 2 2 2 2 2 2 2" xfId="44885" xr:uid="{00000000-0005-0000-0000-000071870000}"/>
    <cellStyle name="Normal 66 2 2 2 2 2 2 2 3" xfId="29652" xr:uid="{00000000-0005-0000-0000-000072870000}"/>
    <cellStyle name="Normal 66 2 2 2 2 2 2 3" xfId="9534" xr:uid="{00000000-0005-0000-0000-000073870000}"/>
    <cellStyle name="Normal 66 2 2 2 2 2 2 3 2" xfId="39868" xr:uid="{00000000-0005-0000-0000-000074870000}"/>
    <cellStyle name="Normal 66 2 2 2 2 2 2 3 3" xfId="24635" xr:uid="{00000000-0005-0000-0000-000075870000}"/>
    <cellStyle name="Normal 66 2 2 2 2 2 2 4" xfId="34855" xr:uid="{00000000-0005-0000-0000-000076870000}"/>
    <cellStyle name="Normal 66 2 2 2 2 2 2 5" xfId="19622" xr:uid="{00000000-0005-0000-0000-000077870000}"/>
    <cellStyle name="Normal 66 2 2 2 2 2 3" xfId="6173" xr:uid="{00000000-0005-0000-0000-000078870000}"/>
    <cellStyle name="Normal 66 2 2 2 2 2 3 2" xfId="16225" xr:uid="{00000000-0005-0000-0000-000079870000}"/>
    <cellStyle name="Normal 66 2 2 2 2 2 3 2 2" xfId="46556" xr:uid="{00000000-0005-0000-0000-00007A870000}"/>
    <cellStyle name="Normal 66 2 2 2 2 2 3 2 3" xfId="31323" xr:uid="{00000000-0005-0000-0000-00007B870000}"/>
    <cellStyle name="Normal 66 2 2 2 2 2 3 3" xfId="11205" xr:uid="{00000000-0005-0000-0000-00007C870000}"/>
    <cellStyle name="Normal 66 2 2 2 2 2 3 3 2" xfId="41539" xr:uid="{00000000-0005-0000-0000-00007D870000}"/>
    <cellStyle name="Normal 66 2 2 2 2 2 3 3 3" xfId="26306" xr:uid="{00000000-0005-0000-0000-00007E870000}"/>
    <cellStyle name="Normal 66 2 2 2 2 2 3 4" xfId="36526" xr:uid="{00000000-0005-0000-0000-00007F870000}"/>
    <cellStyle name="Normal 66 2 2 2 2 2 3 5" xfId="21293" xr:uid="{00000000-0005-0000-0000-000080870000}"/>
    <cellStyle name="Normal 66 2 2 2 2 2 4" xfId="12883" xr:uid="{00000000-0005-0000-0000-000081870000}"/>
    <cellStyle name="Normal 66 2 2 2 2 2 4 2" xfId="43214" xr:uid="{00000000-0005-0000-0000-000082870000}"/>
    <cellStyle name="Normal 66 2 2 2 2 2 4 3" xfId="27981" xr:uid="{00000000-0005-0000-0000-000083870000}"/>
    <cellStyle name="Normal 66 2 2 2 2 2 5" xfId="7862" xr:uid="{00000000-0005-0000-0000-000084870000}"/>
    <cellStyle name="Normal 66 2 2 2 2 2 5 2" xfId="38197" xr:uid="{00000000-0005-0000-0000-000085870000}"/>
    <cellStyle name="Normal 66 2 2 2 2 2 5 3" xfId="22964" xr:uid="{00000000-0005-0000-0000-000086870000}"/>
    <cellStyle name="Normal 66 2 2 2 2 2 6" xfId="33185" xr:uid="{00000000-0005-0000-0000-000087870000}"/>
    <cellStyle name="Normal 66 2 2 2 2 2 7" xfId="17951" xr:uid="{00000000-0005-0000-0000-000088870000}"/>
    <cellStyle name="Normal 66 2 2 2 2 3" xfId="3644" xr:uid="{00000000-0005-0000-0000-000089870000}"/>
    <cellStyle name="Normal 66 2 2 2 2 3 2" xfId="13718" xr:uid="{00000000-0005-0000-0000-00008A870000}"/>
    <cellStyle name="Normal 66 2 2 2 2 3 2 2" xfId="44049" xr:uid="{00000000-0005-0000-0000-00008B870000}"/>
    <cellStyle name="Normal 66 2 2 2 2 3 2 3" xfId="28816" xr:uid="{00000000-0005-0000-0000-00008C870000}"/>
    <cellStyle name="Normal 66 2 2 2 2 3 3" xfId="8698" xr:uid="{00000000-0005-0000-0000-00008D870000}"/>
    <cellStyle name="Normal 66 2 2 2 2 3 3 2" xfId="39032" xr:uid="{00000000-0005-0000-0000-00008E870000}"/>
    <cellStyle name="Normal 66 2 2 2 2 3 3 3" xfId="23799" xr:uid="{00000000-0005-0000-0000-00008F870000}"/>
    <cellStyle name="Normal 66 2 2 2 2 3 4" xfId="34019" xr:uid="{00000000-0005-0000-0000-000090870000}"/>
    <cellStyle name="Normal 66 2 2 2 2 3 5" xfId="18786" xr:uid="{00000000-0005-0000-0000-000091870000}"/>
    <cellStyle name="Normal 66 2 2 2 2 4" xfId="5337" xr:uid="{00000000-0005-0000-0000-000092870000}"/>
    <cellStyle name="Normal 66 2 2 2 2 4 2" xfId="15389" xr:uid="{00000000-0005-0000-0000-000093870000}"/>
    <cellStyle name="Normal 66 2 2 2 2 4 2 2" xfId="45720" xr:uid="{00000000-0005-0000-0000-000094870000}"/>
    <cellStyle name="Normal 66 2 2 2 2 4 2 3" xfId="30487" xr:uid="{00000000-0005-0000-0000-000095870000}"/>
    <cellStyle name="Normal 66 2 2 2 2 4 3" xfId="10369" xr:uid="{00000000-0005-0000-0000-000096870000}"/>
    <cellStyle name="Normal 66 2 2 2 2 4 3 2" xfId="40703" xr:uid="{00000000-0005-0000-0000-000097870000}"/>
    <cellStyle name="Normal 66 2 2 2 2 4 3 3" xfId="25470" xr:uid="{00000000-0005-0000-0000-000098870000}"/>
    <cellStyle name="Normal 66 2 2 2 2 4 4" xfId="35690" xr:uid="{00000000-0005-0000-0000-000099870000}"/>
    <cellStyle name="Normal 66 2 2 2 2 4 5" xfId="20457" xr:uid="{00000000-0005-0000-0000-00009A870000}"/>
    <cellStyle name="Normal 66 2 2 2 2 5" xfId="12047" xr:uid="{00000000-0005-0000-0000-00009B870000}"/>
    <cellStyle name="Normal 66 2 2 2 2 5 2" xfId="42378" xr:uid="{00000000-0005-0000-0000-00009C870000}"/>
    <cellStyle name="Normal 66 2 2 2 2 5 3" xfId="27145" xr:uid="{00000000-0005-0000-0000-00009D870000}"/>
    <cellStyle name="Normal 66 2 2 2 2 6" xfId="7026" xr:uid="{00000000-0005-0000-0000-00009E870000}"/>
    <cellStyle name="Normal 66 2 2 2 2 6 2" xfId="37361" xr:uid="{00000000-0005-0000-0000-00009F870000}"/>
    <cellStyle name="Normal 66 2 2 2 2 6 3" xfId="22128" xr:uid="{00000000-0005-0000-0000-0000A0870000}"/>
    <cellStyle name="Normal 66 2 2 2 2 7" xfId="32349" xr:uid="{00000000-0005-0000-0000-0000A1870000}"/>
    <cellStyle name="Normal 66 2 2 2 2 8" xfId="17115" xr:uid="{00000000-0005-0000-0000-0000A2870000}"/>
    <cellStyle name="Normal 66 2 2 2 3" xfId="2373" xr:uid="{00000000-0005-0000-0000-0000A3870000}"/>
    <cellStyle name="Normal 66 2 2 2 3 2" xfId="4063" xr:uid="{00000000-0005-0000-0000-0000A4870000}"/>
    <cellStyle name="Normal 66 2 2 2 3 2 2" xfId="14136" xr:uid="{00000000-0005-0000-0000-0000A5870000}"/>
    <cellStyle name="Normal 66 2 2 2 3 2 2 2" xfId="44467" xr:uid="{00000000-0005-0000-0000-0000A6870000}"/>
    <cellStyle name="Normal 66 2 2 2 3 2 2 3" xfId="29234" xr:uid="{00000000-0005-0000-0000-0000A7870000}"/>
    <cellStyle name="Normal 66 2 2 2 3 2 3" xfId="9116" xr:uid="{00000000-0005-0000-0000-0000A8870000}"/>
    <cellStyle name="Normal 66 2 2 2 3 2 3 2" xfId="39450" xr:uid="{00000000-0005-0000-0000-0000A9870000}"/>
    <cellStyle name="Normal 66 2 2 2 3 2 3 3" xfId="24217" xr:uid="{00000000-0005-0000-0000-0000AA870000}"/>
    <cellStyle name="Normal 66 2 2 2 3 2 4" xfId="34437" xr:uid="{00000000-0005-0000-0000-0000AB870000}"/>
    <cellStyle name="Normal 66 2 2 2 3 2 5" xfId="19204" xr:uid="{00000000-0005-0000-0000-0000AC870000}"/>
    <cellStyle name="Normal 66 2 2 2 3 3" xfId="5755" xr:uid="{00000000-0005-0000-0000-0000AD870000}"/>
    <cellStyle name="Normal 66 2 2 2 3 3 2" xfId="15807" xr:uid="{00000000-0005-0000-0000-0000AE870000}"/>
    <cellStyle name="Normal 66 2 2 2 3 3 2 2" xfId="46138" xr:uid="{00000000-0005-0000-0000-0000AF870000}"/>
    <cellStyle name="Normal 66 2 2 2 3 3 2 3" xfId="30905" xr:uid="{00000000-0005-0000-0000-0000B0870000}"/>
    <cellStyle name="Normal 66 2 2 2 3 3 3" xfId="10787" xr:uid="{00000000-0005-0000-0000-0000B1870000}"/>
    <cellStyle name="Normal 66 2 2 2 3 3 3 2" xfId="41121" xr:uid="{00000000-0005-0000-0000-0000B2870000}"/>
    <cellStyle name="Normal 66 2 2 2 3 3 3 3" xfId="25888" xr:uid="{00000000-0005-0000-0000-0000B3870000}"/>
    <cellStyle name="Normal 66 2 2 2 3 3 4" xfId="36108" xr:uid="{00000000-0005-0000-0000-0000B4870000}"/>
    <cellStyle name="Normal 66 2 2 2 3 3 5" xfId="20875" xr:uid="{00000000-0005-0000-0000-0000B5870000}"/>
    <cellStyle name="Normal 66 2 2 2 3 4" xfId="12465" xr:uid="{00000000-0005-0000-0000-0000B6870000}"/>
    <cellStyle name="Normal 66 2 2 2 3 4 2" xfId="42796" xr:uid="{00000000-0005-0000-0000-0000B7870000}"/>
    <cellStyle name="Normal 66 2 2 2 3 4 3" xfId="27563" xr:uid="{00000000-0005-0000-0000-0000B8870000}"/>
    <cellStyle name="Normal 66 2 2 2 3 5" xfId="7444" xr:uid="{00000000-0005-0000-0000-0000B9870000}"/>
    <cellStyle name="Normal 66 2 2 2 3 5 2" xfId="37779" xr:uid="{00000000-0005-0000-0000-0000BA870000}"/>
    <cellStyle name="Normal 66 2 2 2 3 5 3" xfId="22546" xr:uid="{00000000-0005-0000-0000-0000BB870000}"/>
    <cellStyle name="Normal 66 2 2 2 3 6" xfId="32767" xr:uid="{00000000-0005-0000-0000-0000BC870000}"/>
    <cellStyle name="Normal 66 2 2 2 3 7" xfId="17533" xr:uid="{00000000-0005-0000-0000-0000BD870000}"/>
    <cellStyle name="Normal 66 2 2 2 4" xfId="3226" xr:uid="{00000000-0005-0000-0000-0000BE870000}"/>
    <cellStyle name="Normal 66 2 2 2 4 2" xfId="13300" xr:uid="{00000000-0005-0000-0000-0000BF870000}"/>
    <cellStyle name="Normal 66 2 2 2 4 2 2" xfId="43631" xr:uid="{00000000-0005-0000-0000-0000C0870000}"/>
    <cellStyle name="Normal 66 2 2 2 4 2 3" xfId="28398" xr:uid="{00000000-0005-0000-0000-0000C1870000}"/>
    <cellStyle name="Normal 66 2 2 2 4 3" xfId="8280" xr:uid="{00000000-0005-0000-0000-0000C2870000}"/>
    <cellStyle name="Normal 66 2 2 2 4 3 2" xfId="38614" xr:uid="{00000000-0005-0000-0000-0000C3870000}"/>
    <cellStyle name="Normal 66 2 2 2 4 3 3" xfId="23381" xr:uid="{00000000-0005-0000-0000-0000C4870000}"/>
    <cellStyle name="Normal 66 2 2 2 4 4" xfId="33601" xr:uid="{00000000-0005-0000-0000-0000C5870000}"/>
    <cellStyle name="Normal 66 2 2 2 4 5" xfId="18368" xr:uid="{00000000-0005-0000-0000-0000C6870000}"/>
    <cellStyle name="Normal 66 2 2 2 5" xfId="4919" xr:uid="{00000000-0005-0000-0000-0000C7870000}"/>
    <cellStyle name="Normal 66 2 2 2 5 2" xfId="14971" xr:uid="{00000000-0005-0000-0000-0000C8870000}"/>
    <cellStyle name="Normal 66 2 2 2 5 2 2" xfId="45302" xr:uid="{00000000-0005-0000-0000-0000C9870000}"/>
    <cellStyle name="Normal 66 2 2 2 5 2 3" xfId="30069" xr:uid="{00000000-0005-0000-0000-0000CA870000}"/>
    <cellStyle name="Normal 66 2 2 2 5 3" xfId="9951" xr:uid="{00000000-0005-0000-0000-0000CB870000}"/>
    <cellStyle name="Normal 66 2 2 2 5 3 2" xfId="40285" xr:uid="{00000000-0005-0000-0000-0000CC870000}"/>
    <cellStyle name="Normal 66 2 2 2 5 3 3" xfId="25052" xr:uid="{00000000-0005-0000-0000-0000CD870000}"/>
    <cellStyle name="Normal 66 2 2 2 5 4" xfId="35272" xr:uid="{00000000-0005-0000-0000-0000CE870000}"/>
    <cellStyle name="Normal 66 2 2 2 5 5" xfId="20039" xr:uid="{00000000-0005-0000-0000-0000CF870000}"/>
    <cellStyle name="Normal 66 2 2 2 6" xfId="11629" xr:uid="{00000000-0005-0000-0000-0000D0870000}"/>
    <cellStyle name="Normal 66 2 2 2 6 2" xfId="41960" xr:uid="{00000000-0005-0000-0000-0000D1870000}"/>
    <cellStyle name="Normal 66 2 2 2 6 3" xfId="26727" xr:uid="{00000000-0005-0000-0000-0000D2870000}"/>
    <cellStyle name="Normal 66 2 2 2 7" xfId="6608" xr:uid="{00000000-0005-0000-0000-0000D3870000}"/>
    <cellStyle name="Normal 66 2 2 2 7 2" xfId="36943" xr:uid="{00000000-0005-0000-0000-0000D4870000}"/>
    <cellStyle name="Normal 66 2 2 2 7 3" xfId="21710" xr:uid="{00000000-0005-0000-0000-0000D5870000}"/>
    <cellStyle name="Normal 66 2 2 2 8" xfId="31931" xr:uid="{00000000-0005-0000-0000-0000D6870000}"/>
    <cellStyle name="Normal 66 2 2 2 9" xfId="16697" xr:uid="{00000000-0005-0000-0000-0000D7870000}"/>
    <cellStyle name="Normal 66 2 2 3" xfId="1744" xr:uid="{00000000-0005-0000-0000-0000D8870000}"/>
    <cellStyle name="Normal 66 2 2 3 2" xfId="2583" xr:uid="{00000000-0005-0000-0000-0000D9870000}"/>
    <cellStyle name="Normal 66 2 2 3 2 2" xfId="4273" xr:uid="{00000000-0005-0000-0000-0000DA870000}"/>
    <cellStyle name="Normal 66 2 2 3 2 2 2" xfId="14346" xr:uid="{00000000-0005-0000-0000-0000DB870000}"/>
    <cellStyle name="Normal 66 2 2 3 2 2 2 2" xfId="44677" xr:uid="{00000000-0005-0000-0000-0000DC870000}"/>
    <cellStyle name="Normal 66 2 2 3 2 2 2 3" xfId="29444" xr:uid="{00000000-0005-0000-0000-0000DD870000}"/>
    <cellStyle name="Normal 66 2 2 3 2 2 3" xfId="9326" xr:uid="{00000000-0005-0000-0000-0000DE870000}"/>
    <cellStyle name="Normal 66 2 2 3 2 2 3 2" xfId="39660" xr:uid="{00000000-0005-0000-0000-0000DF870000}"/>
    <cellStyle name="Normal 66 2 2 3 2 2 3 3" xfId="24427" xr:uid="{00000000-0005-0000-0000-0000E0870000}"/>
    <cellStyle name="Normal 66 2 2 3 2 2 4" xfId="34647" xr:uid="{00000000-0005-0000-0000-0000E1870000}"/>
    <cellStyle name="Normal 66 2 2 3 2 2 5" xfId="19414" xr:uid="{00000000-0005-0000-0000-0000E2870000}"/>
    <cellStyle name="Normal 66 2 2 3 2 3" xfId="5965" xr:uid="{00000000-0005-0000-0000-0000E3870000}"/>
    <cellStyle name="Normal 66 2 2 3 2 3 2" xfId="16017" xr:uid="{00000000-0005-0000-0000-0000E4870000}"/>
    <cellStyle name="Normal 66 2 2 3 2 3 2 2" xfId="46348" xr:uid="{00000000-0005-0000-0000-0000E5870000}"/>
    <cellStyle name="Normal 66 2 2 3 2 3 2 3" xfId="31115" xr:uid="{00000000-0005-0000-0000-0000E6870000}"/>
    <cellStyle name="Normal 66 2 2 3 2 3 3" xfId="10997" xr:uid="{00000000-0005-0000-0000-0000E7870000}"/>
    <cellStyle name="Normal 66 2 2 3 2 3 3 2" xfId="41331" xr:uid="{00000000-0005-0000-0000-0000E8870000}"/>
    <cellStyle name="Normal 66 2 2 3 2 3 3 3" xfId="26098" xr:uid="{00000000-0005-0000-0000-0000E9870000}"/>
    <cellStyle name="Normal 66 2 2 3 2 3 4" xfId="36318" xr:uid="{00000000-0005-0000-0000-0000EA870000}"/>
    <cellStyle name="Normal 66 2 2 3 2 3 5" xfId="21085" xr:uid="{00000000-0005-0000-0000-0000EB870000}"/>
    <cellStyle name="Normal 66 2 2 3 2 4" xfId="12675" xr:uid="{00000000-0005-0000-0000-0000EC870000}"/>
    <cellStyle name="Normal 66 2 2 3 2 4 2" xfId="43006" xr:uid="{00000000-0005-0000-0000-0000ED870000}"/>
    <cellStyle name="Normal 66 2 2 3 2 4 3" xfId="27773" xr:uid="{00000000-0005-0000-0000-0000EE870000}"/>
    <cellStyle name="Normal 66 2 2 3 2 5" xfId="7654" xr:uid="{00000000-0005-0000-0000-0000EF870000}"/>
    <cellStyle name="Normal 66 2 2 3 2 5 2" xfId="37989" xr:uid="{00000000-0005-0000-0000-0000F0870000}"/>
    <cellStyle name="Normal 66 2 2 3 2 5 3" xfId="22756" xr:uid="{00000000-0005-0000-0000-0000F1870000}"/>
    <cellStyle name="Normal 66 2 2 3 2 6" xfId="32977" xr:uid="{00000000-0005-0000-0000-0000F2870000}"/>
    <cellStyle name="Normal 66 2 2 3 2 7" xfId="17743" xr:uid="{00000000-0005-0000-0000-0000F3870000}"/>
    <cellStyle name="Normal 66 2 2 3 3" xfId="3436" xr:uid="{00000000-0005-0000-0000-0000F4870000}"/>
    <cellStyle name="Normal 66 2 2 3 3 2" xfId="13510" xr:uid="{00000000-0005-0000-0000-0000F5870000}"/>
    <cellStyle name="Normal 66 2 2 3 3 2 2" xfId="43841" xr:uid="{00000000-0005-0000-0000-0000F6870000}"/>
    <cellStyle name="Normal 66 2 2 3 3 2 3" xfId="28608" xr:uid="{00000000-0005-0000-0000-0000F7870000}"/>
    <cellStyle name="Normal 66 2 2 3 3 3" xfId="8490" xr:uid="{00000000-0005-0000-0000-0000F8870000}"/>
    <cellStyle name="Normal 66 2 2 3 3 3 2" xfId="38824" xr:uid="{00000000-0005-0000-0000-0000F9870000}"/>
    <cellStyle name="Normal 66 2 2 3 3 3 3" xfId="23591" xr:uid="{00000000-0005-0000-0000-0000FA870000}"/>
    <cellStyle name="Normal 66 2 2 3 3 4" xfId="33811" xr:uid="{00000000-0005-0000-0000-0000FB870000}"/>
    <cellStyle name="Normal 66 2 2 3 3 5" xfId="18578" xr:uid="{00000000-0005-0000-0000-0000FC870000}"/>
    <cellStyle name="Normal 66 2 2 3 4" xfId="5129" xr:uid="{00000000-0005-0000-0000-0000FD870000}"/>
    <cellStyle name="Normal 66 2 2 3 4 2" xfId="15181" xr:uid="{00000000-0005-0000-0000-0000FE870000}"/>
    <cellStyle name="Normal 66 2 2 3 4 2 2" xfId="45512" xr:uid="{00000000-0005-0000-0000-0000FF870000}"/>
    <cellStyle name="Normal 66 2 2 3 4 2 3" xfId="30279" xr:uid="{00000000-0005-0000-0000-000000880000}"/>
    <cellStyle name="Normal 66 2 2 3 4 3" xfId="10161" xr:uid="{00000000-0005-0000-0000-000001880000}"/>
    <cellStyle name="Normal 66 2 2 3 4 3 2" xfId="40495" xr:uid="{00000000-0005-0000-0000-000002880000}"/>
    <cellStyle name="Normal 66 2 2 3 4 3 3" xfId="25262" xr:uid="{00000000-0005-0000-0000-000003880000}"/>
    <cellStyle name="Normal 66 2 2 3 4 4" xfId="35482" xr:uid="{00000000-0005-0000-0000-000004880000}"/>
    <cellStyle name="Normal 66 2 2 3 4 5" xfId="20249" xr:uid="{00000000-0005-0000-0000-000005880000}"/>
    <cellStyle name="Normal 66 2 2 3 5" xfId="11839" xr:uid="{00000000-0005-0000-0000-000006880000}"/>
    <cellStyle name="Normal 66 2 2 3 5 2" xfId="42170" xr:uid="{00000000-0005-0000-0000-000007880000}"/>
    <cellStyle name="Normal 66 2 2 3 5 3" xfId="26937" xr:uid="{00000000-0005-0000-0000-000008880000}"/>
    <cellStyle name="Normal 66 2 2 3 6" xfId="6818" xr:uid="{00000000-0005-0000-0000-000009880000}"/>
    <cellStyle name="Normal 66 2 2 3 6 2" xfId="37153" xr:uid="{00000000-0005-0000-0000-00000A880000}"/>
    <cellStyle name="Normal 66 2 2 3 6 3" xfId="21920" xr:uid="{00000000-0005-0000-0000-00000B880000}"/>
    <cellStyle name="Normal 66 2 2 3 7" xfId="32141" xr:uid="{00000000-0005-0000-0000-00000C880000}"/>
    <cellStyle name="Normal 66 2 2 3 8" xfId="16907" xr:uid="{00000000-0005-0000-0000-00000D880000}"/>
    <cellStyle name="Normal 66 2 2 4" xfId="2165" xr:uid="{00000000-0005-0000-0000-00000E880000}"/>
    <cellStyle name="Normal 66 2 2 4 2" xfId="3855" xr:uid="{00000000-0005-0000-0000-00000F880000}"/>
    <cellStyle name="Normal 66 2 2 4 2 2" xfId="13928" xr:uid="{00000000-0005-0000-0000-000010880000}"/>
    <cellStyle name="Normal 66 2 2 4 2 2 2" xfId="44259" xr:uid="{00000000-0005-0000-0000-000011880000}"/>
    <cellStyle name="Normal 66 2 2 4 2 2 3" xfId="29026" xr:uid="{00000000-0005-0000-0000-000012880000}"/>
    <cellStyle name="Normal 66 2 2 4 2 3" xfId="8908" xr:uid="{00000000-0005-0000-0000-000013880000}"/>
    <cellStyle name="Normal 66 2 2 4 2 3 2" xfId="39242" xr:uid="{00000000-0005-0000-0000-000014880000}"/>
    <cellStyle name="Normal 66 2 2 4 2 3 3" xfId="24009" xr:uid="{00000000-0005-0000-0000-000015880000}"/>
    <cellStyle name="Normal 66 2 2 4 2 4" xfId="34229" xr:uid="{00000000-0005-0000-0000-000016880000}"/>
    <cellStyle name="Normal 66 2 2 4 2 5" xfId="18996" xr:uid="{00000000-0005-0000-0000-000017880000}"/>
    <cellStyle name="Normal 66 2 2 4 3" xfId="5547" xr:uid="{00000000-0005-0000-0000-000018880000}"/>
    <cellStyle name="Normal 66 2 2 4 3 2" xfId="15599" xr:uid="{00000000-0005-0000-0000-000019880000}"/>
    <cellStyle name="Normal 66 2 2 4 3 2 2" xfId="45930" xr:uid="{00000000-0005-0000-0000-00001A880000}"/>
    <cellStyle name="Normal 66 2 2 4 3 2 3" xfId="30697" xr:uid="{00000000-0005-0000-0000-00001B880000}"/>
    <cellStyle name="Normal 66 2 2 4 3 3" xfId="10579" xr:uid="{00000000-0005-0000-0000-00001C880000}"/>
    <cellStyle name="Normal 66 2 2 4 3 3 2" xfId="40913" xr:uid="{00000000-0005-0000-0000-00001D880000}"/>
    <cellStyle name="Normal 66 2 2 4 3 3 3" xfId="25680" xr:uid="{00000000-0005-0000-0000-00001E880000}"/>
    <cellStyle name="Normal 66 2 2 4 3 4" xfId="35900" xr:uid="{00000000-0005-0000-0000-00001F880000}"/>
    <cellStyle name="Normal 66 2 2 4 3 5" xfId="20667" xr:uid="{00000000-0005-0000-0000-000020880000}"/>
    <cellStyle name="Normal 66 2 2 4 4" xfId="12257" xr:uid="{00000000-0005-0000-0000-000021880000}"/>
    <cellStyle name="Normal 66 2 2 4 4 2" xfId="42588" xr:uid="{00000000-0005-0000-0000-000022880000}"/>
    <cellStyle name="Normal 66 2 2 4 4 3" xfId="27355" xr:uid="{00000000-0005-0000-0000-000023880000}"/>
    <cellStyle name="Normal 66 2 2 4 5" xfId="7236" xr:uid="{00000000-0005-0000-0000-000024880000}"/>
    <cellStyle name="Normal 66 2 2 4 5 2" xfId="37571" xr:uid="{00000000-0005-0000-0000-000025880000}"/>
    <cellStyle name="Normal 66 2 2 4 5 3" xfId="22338" xr:uid="{00000000-0005-0000-0000-000026880000}"/>
    <cellStyle name="Normal 66 2 2 4 6" xfId="32559" xr:uid="{00000000-0005-0000-0000-000027880000}"/>
    <cellStyle name="Normal 66 2 2 4 7" xfId="17325" xr:uid="{00000000-0005-0000-0000-000028880000}"/>
    <cellStyle name="Normal 66 2 2 5" xfId="3018" xr:uid="{00000000-0005-0000-0000-000029880000}"/>
    <cellStyle name="Normal 66 2 2 5 2" xfId="13092" xr:uid="{00000000-0005-0000-0000-00002A880000}"/>
    <cellStyle name="Normal 66 2 2 5 2 2" xfId="43423" xr:uid="{00000000-0005-0000-0000-00002B880000}"/>
    <cellStyle name="Normal 66 2 2 5 2 3" xfId="28190" xr:uid="{00000000-0005-0000-0000-00002C880000}"/>
    <cellStyle name="Normal 66 2 2 5 3" xfId="8072" xr:uid="{00000000-0005-0000-0000-00002D880000}"/>
    <cellStyle name="Normal 66 2 2 5 3 2" xfId="38406" xr:uid="{00000000-0005-0000-0000-00002E880000}"/>
    <cellStyle name="Normal 66 2 2 5 3 3" xfId="23173" xr:uid="{00000000-0005-0000-0000-00002F880000}"/>
    <cellStyle name="Normal 66 2 2 5 4" xfId="33393" xr:uid="{00000000-0005-0000-0000-000030880000}"/>
    <cellStyle name="Normal 66 2 2 5 5" xfId="18160" xr:uid="{00000000-0005-0000-0000-000031880000}"/>
    <cellStyle name="Normal 66 2 2 6" xfId="4711" xr:uid="{00000000-0005-0000-0000-000032880000}"/>
    <cellStyle name="Normal 66 2 2 6 2" xfId="14763" xr:uid="{00000000-0005-0000-0000-000033880000}"/>
    <cellStyle name="Normal 66 2 2 6 2 2" xfId="45094" xr:uid="{00000000-0005-0000-0000-000034880000}"/>
    <cellStyle name="Normal 66 2 2 6 2 3" xfId="29861" xr:uid="{00000000-0005-0000-0000-000035880000}"/>
    <cellStyle name="Normal 66 2 2 6 3" xfId="9743" xr:uid="{00000000-0005-0000-0000-000036880000}"/>
    <cellStyle name="Normal 66 2 2 6 3 2" xfId="40077" xr:uid="{00000000-0005-0000-0000-000037880000}"/>
    <cellStyle name="Normal 66 2 2 6 3 3" xfId="24844" xr:uid="{00000000-0005-0000-0000-000038880000}"/>
    <cellStyle name="Normal 66 2 2 6 4" xfId="35064" xr:uid="{00000000-0005-0000-0000-000039880000}"/>
    <cellStyle name="Normal 66 2 2 6 5" xfId="19831" xr:uid="{00000000-0005-0000-0000-00003A880000}"/>
    <cellStyle name="Normal 66 2 2 7" xfId="11421" xr:uid="{00000000-0005-0000-0000-00003B880000}"/>
    <cellStyle name="Normal 66 2 2 7 2" xfId="41752" xr:uid="{00000000-0005-0000-0000-00003C880000}"/>
    <cellStyle name="Normal 66 2 2 7 3" xfId="26519" xr:uid="{00000000-0005-0000-0000-00003D880000}"/>
    <cellStyle name="Normal 66 2 2 8" xfId="6400" xr:uid="{00000000-0005-0000-0000-00003E880000}"/>
    <cellStyle name="Normal 66 2 2 8 2" xfId="36735" xr:uid="{00000000-0005-0000-0000-00003F880000}"/>
    <cellStyle name="Normal 66 2 2 8 3" xfId="21502" xr:uid="{00000000-0005-0000-0000-000040880000}"/>
    <cellStyle name="Normal 66 2 2 9" xfId="31723" xr:uid="{00000000-0005-0000-0000-000041880000}"/>
    <cellStyle name="Normal 66 2 3" xfId="1427" xr:uid="{00000000-0005-0000-0000-000042880000}"/>
    <cellStyle name="Normal 66 2 3 2" xfId="1848" xr:uid="{00000000-0005-0000-0000-000043880000}"/>
    <cellStyle name="Normal 66 2 3 2 2" xfId="2687" xr:uid="{00000000-0005-0000-0000-000044880000}"/>
    <cellStyle name="Normal 66 2 3 2 2 2" xfId="4377" xr:uid="{00000000-0005-0000-0000-000045880000}"/>
    <cellStyle name="Normal 66 2 3 2 2 2 2" xfId="14450" xr:uid="{00000000-0005-0000-0000-000046880000}"/>
    <cellStyle name="Normal 66 2 3 2 2 2 2 2" xfId="44781" xr:uid="{00000000-0005-0000-0000-000047880000}"/>
    <cellStyle name="Normal 66 2 3 2 2 2 2 3" xfId="29548" xr:uid="{00000000-0005-0000-0000-000048880000}"/>
    <cellStyle name="Normal 66 2 3 2 2 2 3" xfId="9430" xr:uid="{00000000-0005-0000-0000-000049880000}"/>
    <cellStyle name="Normal 66 2 3 2 2 2 3 2" xfId="39764" xr:uid="{00000000-0005-0000-0000-00004A880000}"/>
    <cellStyle name="Normal 66 2 3 2 2 2 3 3" xfId="24531" xr:uid="{00000000-0005-0000-0000-00004B880000}"/>
    <cellStyle name="Normal 66 2 3 2 2 2 4" xfId="34751" xr:uid="{00000000-0005-0000-0000-00004C880000}"/>
    <cellStyle name="Normal 66 2 3 2 2 2 5" xfId="19518" xr:uid="{00000000-0005-0000-0000-00004D880000}"/>
    <cellStyle name="Normal 66 2 3 2 2 3" xfId="6069" xr:uid="{00000000-0005-0000-0000-00004E880000}"/>
    <cellStyle name="Normal 66 2 3 2 2 3 2" xfId="16121" xr:uid="{00000000-0005-0000-0000-00004F880000}"/>
    <cellStyle name="Normal 66 2 3 2 2 3 2 2" xfId="46452" xr:uid="{00000000-0005-0000-0000-000050880000}"/>
    <cellStyle name="Normal 66 2 3 2 2 3 2 3" xfId="31219" xr:uid="{00000000-0005-0000-0000-000051880000}"/>
    <cellStyle name="Normal 66 2 3 2 2 3 3" xfId="11101" xr:uid="{00000000-0005-0000-0000-000052880000}"/>
    <cellStyle name="Normal 66 2 3 2 2 3 3 2" xfId="41435" xr:uid="{00000000-0005-0000-0000-000053880000}"/>
    <cellStyle name="Normal 66 2 3 2 2 3 3 3" xfId="26202" xr:uid="{00000000-0005-0000-0000-000054880000}"/>
    <cellStyle name="Normal 66 2 3 2 2 3 4" xfId="36422" xr:uid="{00000000-0005-0000-0000-000055880000}"/>
    <cellStyle name="Normal 66 2 3 2 2 3 5" xfId="21189" xr:uid="{00000000-0005-0000-0000-000056880000}"/>
    <cellStyle name="Normal 66 2 3 2 2 4" xfId="12779" xr:uid="{00000000-0005-0000-0000-000057880000}"/>
    <cellStyle name="Normal 66 2 3 2 2 4 2" xfId="43110" xr:uid="{00000000-0005-0000-0000-000058880000}"/>
    <cellStyle name="Normal 66 2 3 2 2 4 3" xfId="27877" xr:uid="{00000000-0005-0000-0000-000059880000}"/>
    <cellStyle name="Normal 66 2 3 2 2 5" xfId="7758" xr:uid="{00000000-0005-0000-0000-00005A880000}"/>
    <cellStyle name="Normal 66 2 3 2 2 5 2" xfId="38093" xr:uid="{00000000-0005-0000-0000-00005B880000}"/>
    <cellStyle name="Normal 66 2 3 2 2 5 3" xfId="22860" xr:uid="{00000000-0005-0000-0000-00005C880000}"/>
    <cellStyle name="Normal 66 2 3 2 2 6" xfId="33081" xr:uid="{00000000-0005-0000-0000-00005D880000}"/>
    <cellStyle name="Normal 66 2 3 2 2 7" xfId="17847" xr:uid="{00000000-0005-0000-0000-00005E880000}"/>
    <cellStyle name="Normal 66 2 3 2 3" xfId="3540" xr:uid="{00000000-0005-0000-0000-00005F880000}"/>
    <cellStyle name="Normal 66 2 3 2 3 2" xfId="13614" xr:uid="{00000000-0005-0000-0000-000060880000}"/>
    <cellStyle name="Normal 66 2 3 2 3 2 2" xfId="43945" xr:uid="{00000000-0005-0000-0000-000061880000}"/>
    <cellStyle name="Normal 66 2 3 2 3 2 3" xfId="28712" xr:uid="{00000000-0005-0000-0000-000062880000}"/>
    <cellStyle name="Normal 66 2 3 2 3 3" xfId="8594" xr:uid="{00000000-0005-0000-0000-000063880000}"/>
    <cellStyle name="Normal 66 2 3 2 3 3 2" xfId="38928" xr:uid="{00000000-0005-0000-0000-000064880000}"/>
    <cellStyle name="Normal 66 2 3 2 3 3 3" xfId="23695" xr:uid="{00000000-0005-0000-0000-000065880000}"/>
    <cellStyle name="Normal 66 2 3 2 3 4" xfId="33915" xr:uid="{00000000-0005-0000-0000-000066880000}"/>
    <cellStyle name="Normal 66 2 3 2 3 5" xfId="18682" xr:uid="{00000000-0005-0000-0000-000067880000}"/>
    <cellStyle name="Normal 66 2 3 2 4" xfId="5233" xr:uid="{00000000-0005-0000-0000-000068880000}"/>
    <cellStyle name="Normal 66 2 3 2 4 2" xfId="15285" xr:uid="{00000000-0005-0000-0000-000069880000}"/>
    <cellStyle name="Normal 66 2 3 2 4 2 2" xfId="45616" xr:uid="{00000000-0005-0000-0000-00006A880000}"/>
    <cellStyle name="Normal 66 2 3 2 4 2 3" xfId="30383" xr:uid="{00000000-0005-0000-0000-00006B880000}"/>
    <cellStyle name="Normal 66 2 3 2 4 3" xfId="10265" xr:uid="{00000000-0005-0000-0000-00006C880000}"/>
    <cellStyle name="Normal 66 2 3 2 4 3 2" xfId="40599" xr:uid="{00000000-0005-0000-0000-00006D880000}"/>
    <cellStyle name="Normal 66 2 3 2 4 3 3" xfId="25366" xr:uid="{00000000-0005-0000-0000-00006E880000}"/>
    <cellStyle name="Normal 66 2 3 2 4 4" xfId="35586" xr:uid="{00000000-0005-0000-0000-00006F880000}"/>
    <cellStyle name="Normal 66 2 3 2 4 5" xfId="20353" xr:uid="{00000000-0005-0000-0000-000070880000}"/>
    <cellStyle name="Normal 66 2 3 2 5" xfId="11943" xr:uid="{00000000-0005-0000-0000-000071880000}"/>
    <cellStyle name="Normal 66 2 3 2 5 2" xfId="42274" xr:uid="{00000000-0005-0000-0000-000072880000}"/>
    <cellStyle name="Normal 66 2 3 2 5 3" xfId="27041" xr:uid="{00000000-0005-0000-0000-000073880000}"/>
    <cellStyle name="Normal 66 2 3 2 6" xfId="6922" xr:uid="{00000000-0005-0000-0000-000074880000}"/>
    <cellStyle name="Normal 66 2 3 2 6 2" xfId="37257" xr:uid="{00000000-0005-0000-0000-000075880000}"/>
    <cellStyle name="Normal 66 2 3 2 6 3" xfId="22024" xr:uid="{00000000-0005-0000-0000-000076880000}"/>
    <cellStyle name="Normal 66 2 3 2 7" xfId="32245" xr:uid="{00000000-0005-0000-0000-000077880000}"/>
    <cellStyle name="Normal 66 2 3 2 8" xfId="17011" xr:uid="{00000000-0005-0000-0000-000078880000}"/>
    <cellStyle name="Normal 66 2 3 3" xfId="2269" xr:uid="{00000000-0005-0000-0000-000079880000}"/>
    <cellStyle name="Normal 66 2 3 3 2" xfId="3959" xr:uid="{00000000-0005-0000-0000-00007A880000}"/>
    <cellStyle name="Normal 66 2 3 3 2 2" xfId="14032" xr:uid="{00000000-0005-0000-0000-00007B880000}"/>
    <cellStyle name="Normal 66 2 3 3 2 2 2" xfId="44363" xr:uid="{00000000-0005-0000-0000-00007C880000}"/>
    <cellStyle name="Normal 66 2 3 3 2 2 3" xfId="29130" xr:uid="{00000000-0005-0000-0000-00007D880000}"/>
    <cellStyle name="Normal 66 2 3 3 2 3" xfId="9012" xr:uid="{00000000-0005-0000-0000-00007E880000}"/>
    <cellStyle name="Normal 66 2 3 3 2 3 2" xfId="39346" xr:uid="{00000000-0005-0000-0000-00007F880000}"/>
    <cellStyle name="Normal 66 2 3 3 2 3 3" xfId="24113" xr:uid="{00000000-0005-0000-0000-000080880000}"/>
    <cellStyle name="Normal 66 2 3 3 2 4" xfId="34333" xr:uid="{00000000-0005-0000-0000-000081880000}"/>
    <cellStyle name="Normal 66 2 3 3 2 5" xfId="19100" xr:uid="{00000000-0005-0000-0000-000082880000}"/>
    <cellStyle name="Normal 66 2 3 3 3" xfId="5651" xr:uid="{00000000-0005-0000-0000-000083880000}"/>
    <cellStyle name="Normal 66 2 3 3 3 2" xfId="15703" xr:uid="{00000000-0005-0000-0000-000084880000}"/>
    <cellStyle name="Normal 66 2 3 3 3 2 2" xfId="46034" xr:uid="{00000000-0005-0000-0000-000085880000}"/>
    <cellStyle name="Normal 66 2 3 3 3 2 3" xfId="30801" xr:uid="{00000000-0005-0000-0000-000086880000}"/>
    <cellStyle name="Normal 66 2 3 3 3 3" xfId="10683" xr:uid="{00000000-0005-0000-0000-000087880000}"/>
    <cellStyle name="Normal 66 2 3 3 3 3 2" xfId="41017" xr:uid="{00000000-0005-0000-0000-000088880000}"/>
    <cellStyle name="Normal 66 2 3 3 3 3 3" xfId="25784" xr:uid="{00000000-0005-0000-0000-000089880000}"/>
    <cellStyle name="Normal 66 2 3 3 3 4" xfId="36004" xr:uid="{00000000-0005-0000-0000-00008A880000}"/>
    <cellStyle name="Normal 66 2 3 3 3 5" xfId="20771" xr:uid="{00000000-0005-0000-0000-00008B880000}"/>
    <cellStyle name="Normal 66 2 3 3 4" xfId="12361" xr:uid="{00000000-0005-0000-0000-00008C880000}"/>
    <cellStyle name="Normal 66 2 3 3 4 2" xfId="42692" xr:uid="{00000000-0005-0000-0000-00008D880000}"/>
    <cellStyle name="Normal 66 2 3 3 4 3" xfId="27459" xr:uid="{00000000-0005-0000-0000-00008E880000}"/>
    <cellStyle name="Normal 66 2 3 3 5" xfId="7340" xr:uid="{00000000-0005-0000-0000-00008F880000}"/>
    <cellStyle name="Normal 66 2 3 3 5 2" xfId="37675" xr:uid="{00000000-0005-0000-0000-000090880000}"/>
    <cellStyle name="Normal 66 2 3 3 5 3" xfId="22442" xr:uid="{00000000-0005-0000-0000-000091880000}"/>
    <cellStyle name="Normal 66 2 3 3 6" xfId="32663" xr:uid="{00000000-0005-0000-0000-000092880000}"/>
    <cellStyle name="Normal 66 2 3 3 7" xfId="17429" xr:uid="{00000000-0005-0000-0000-000093880000}"/>
    <cellStyle name="Normal 66 2 3 4" xfId="3122" xr:uid="{00000000-0005-0000-0000-000094880000}"/>
    <cellStyle name="Normal 66 2 3 4 2" xfId="13196" xr:uid="{00000000-0005-0000-0000-000095880000}"/>
    <cellStyle name="Normal 66 2 3 4 2 2" xfId="43527" xr:uid="{00000000-0005-0000-0000-000096880000}"/>
    <cellStyle name="Normal 66 2 3 4 2 3" xfId="28294" xr:uid="{00000000-0005-0000-0000-000097880000}"/>
    <cellStyle name="Normal 66 2 3 4 3" xfId="8176" xr:uid="{00000000-0005-0000-0000-000098880000}"/>
    <cellStyle name="Normal 66 2 3 4 3 2" xfId="38510" xr:uid="{00000000-0005-0000-0000-000099880000}"/>
    <cellStyle name="Normal 66 2 3 4 3 3" xfId="23277" xr:uid="{00000000-0005-0000-0000-00009A880000}"/>
    <cellStyle name="Normal 66 2 3 4 4" xfId="33497" xr:uid="{00000000-0005-0000-0000-00009B880000}"/>
    <cellStyle name="Normal 66 2 3 4 5" xfId="18264" xr:uid="{00000000-0005-0000-0000-00009C880000}"/>
    <cellStyle name="Normal 66 2 3 5" xfId="4815" xr:uid="{00000000-0005-0000-0000-00009D880000}"/>
    <cellStyle name="Normal 66 2 3 5 2" xfId="14867" xr:uid="{00000000-0005-0000-0000-00009E880000}"/>
    <cellStyle name="Normal 66 2 3 5 2 2" xfId="45198" xr:uid="{00000000-0005-0000-0000-00009F880000}"/>
    <cellStyle name="Normal 66 2 3 5 2 3" xfId="29965" xr:uid="{00000000-0005-0000-0000-0000A0880000}"/>
    <cellStyle name="Normal 66 2 3 5 3" xfId="9847" xr:uid="{00000000-0005-0000-0000-0000A1880000}"/>
    <cellStyle name="Normal 66 2 3 5 3 2" xfId="40181" xr:uid="{00000000-0005-0000-0000-0000A2880000}"/>
    <cellStyle name="Normal 66 2 3 5 3 3" xfId="24948" xr:uid="{00000000-0005-0000-0000-0000A3880000}"/>
    <cellStyle name="Normal 66 2 3 5 4" xfId="35168" xr:uid="{00000000-0005-0000-0000-0000A4880000}"/>
    <cellStyle name="Normal 66 2 3 5 5" xfId="19935" xr:uid="{00000000-0005-0000-0000-0000A5880000}"/>
    <cellStyle name="Normal 66 2 3 6" xfId="11525" xr:uid="{00000000-0005-0000-0000-0000A6880000}"/>
    <cellStyle name="Normal 66 2 3 6 2" xfId="41856" xr:uid="{00000000-0005-0000-0000-0000A7880000}"/>
    <cellStyle name="Normal 66 2 3 6 3" xfId="26623" xr:uid="{00000000-0005-0000-0000-0000A8880000}"/>
    <cellStyle name="Normal 66 2 3 7" xfId="6504" xr:uid="{00000000-0005-0000-0000-0000A9880000}"/>
    <cellStyle name="Normal 66 2 3 7 2" xfId="36839" xr:uid="{00000000-0005-0000-0000-0000AA880000}"/>
    <cellStyle name="Normal 66 2 3 7 3" xfId="21606" xr:uid="{00000000-0005-0000-0000-0000AB880000}"/>
    <cellStyle name="Normal 66 2 3 8" xfId="31827" xr:uid="{00000000-0005-0000-0000-0000AC880000}"/>
    <cellStyle name="Normal 66 2 3 9" xfId="16593" xr:uid="{00000000-0005-0000-0000-0000AD880000}"/>
    <cellStyle name="Normal 66 2 4" xfId="1640" xr:uid="{00000000-0005-0000-0000-0000AE880000}"/>
    <cellStyle name="Normal 66 2 4 2" xfId="2479" xr:uid="{00000000-0005-0000-0000-0000AF880000}"/>
    <cellStyle name="Normal 66 2 4 2 2" xfId="4169" xr:uid="{00000000-0005-0000-0000-0000B0880000}"/>
    <cellStyle name="Normal 66 2 4 2 2 2" xfId="14242" xr:uid="{00000000-0005-0000-0000-0000B1880000}"/>
    <cellStyle name="Normal 66 2 4 2 2 2 2" xfId="44573" xr:uid="{00000000-0005-0000-0000-0000B2880000}"/>
    <cellStyle name="Normal 66 2 4 2 2 2 3" xfId="29340" xr:uid="{00000000-0005-0000-0000-0000B3880000}"/>
    <cellStyle name="Normal 66 2 4 2 2 3" xfId="9222" xr:uid="{00000000-0005-0000-0000-0000B4880000}"/>
    <cellStyle name="Normal 66 2 4 2 2 3 2" xfId="39556" xr:uid="{00000000-0005-0000-0000-0000B5880000}"/>
    <cellStyle name="Normal 66 2 4 2 2 3 3" xfId="24323" xr:uid="{00000000-0005-0000-0000-0000B6880000}"/>
    <cellStyle name="Normal 66 2 4 2 2 4" xfId="34543" xr:uid="{00000000-0005-0000-0000-0000B7880000}"/>
    <cellStyle name="Normal 66 2 4 2 2 5" xfId="19310" xr:uid="{00000000-0005-0000-0000-0000B8880000}"/>
    <cellStyle name="Normal 66 2 4 2 3" xfId="5861" xr:uid="{00000000-0005-0000-0000-0000B9880000}"/>
    <cellStyle name="Normal 66 2 4 2 3 2" xfId="15913" xr:uid="{00000000-0005-0000-0000-0000BA880000}"/>
    <cellStyle name="Normal 66 2 4 2 3 2 2" xfId="46244" xr:uid="{00000000-0005-0000-0000-0000BB880000}"/>
    <cellStyle name="Normal 66 2 4 2 3 2 3" xfId="31011" xr:uid="{00000000-0005-0000-0000-0000BC880000}"/>
    <cellStyle name="Normal 66 2 4 2 3 3" xfId="10893" xr:uid="{00000000-0005-0000-0000-0000BD880000}"/>
    <cellStyle name="Normal 66 2 4 2 3 3 2" xfId="41227" xr:uid="{00000000-0005-0000-0000-0000BE880000}"/>
    <cellStyle name="Normal 66 2 4 2 3 3 3" xfId="25994" xr:uid="{00000000-0005-0000-0000-0000BF880000}"/>
    <cellStyle name="Normal 66 2 4 2 3 4" xfId="36214" xr:uid="{00000000-0005-0000-0000-0000C0880000}"/>
    <cellStyle name="Normal 66 2 4 2 3 5" xfId="20981" xr:uid="{00000000-0005-0000-0000-0000C1880000}"/>
    <cellStyle name="Normal 66 2 4 2 4" xfId="12571" xr:uid="{00000000-0005-0000-0000-0000C2880000}"/>
    <cellStyle name="Normal 66 2 4 2 4 2" xfId="42902" xr:uid="{00000000-0005-0000-0000-0000C3880000}"/>
    <cellStyle name="Normal 66 2 4 2 4 3" xfId="27669" xr:uid="{00000000-0005-0000-0000-0000C4880000}"/>
    <cellStyle name="Normal 66 2 4 2 5" xfId="7550" xr:uid="{00000000-0005-0000-0000-0000C5880000}"/>
    <cellStyle name="Normal 66 2 4 2 5 2" xfId="37885" xr:uid="{00000000-0005-0000-0000-0000C6880000}"/>
    <cellStyle name="Normal 66 2 4 2 5 3" xfId="22652" xr:uid="{00000000-0005-0000-0000-0000C7880000}"/>
    <cellStyle name="Normal 66 2 4 2 6" xfId="32873" xr:uid="{00000000-0005-0000-0000-0000C8880000}"/>
    <cellStyle name="Normal 66 2 4 2 7" xfId="17639" xr:uid="{00000000-0005-0000-0000-0000C9880000}"/>
    <cellStyle name="Normal 66 2 4 3" xfId="3332" xr:uid="{00000000-0005-0000-0000-0000CA880000}"/>
    <cellStyle name="Normal 66 2 4 3 2" xfId="13406" xr:uid="{00000000-0005-0000-0000-0000CB880000}"/>
    <cellStyle name="Normal 66 2 4 3 2 2" xfId="43737" xr:uid="{00000000-0005-0000-0000-0000CC880000}"/>
    <cellStyle name="Normal 66 2 4 3 2 3" xfId="28504" xr:uid="{00000000-0005-0000-0000-0000CD880000}"/>
    <cellStyle name="Normal 66 2 4 3 3" xfId="8386" xr:uid="{00000000-0005-0000-0000-0000CE880000}"/>
    <cellStyle name="Normal 66 2 4 3 3 2" xfId="38720" xr:uid="{00000000-0005-0000-0000-0000CF880000}"/>
    <cellStyle name="Normal 66 2 4 3 3 3" xfId="23487" xr:uid="{00000000-0005-0000-0000-0000D0880000}"/>
    <cellStyle name="Normal 66 2 4 3 4" xfId="33707" xr:uid="{00000000-0005-0000-0000-0000D1880000}"/>
    <cellStyle name="Normal 66 2 4 3 5" xfId="18474" xr:uid="{00000000-0005-0000-0000-0000D2880000}"/>
    <cellStyle name="Normal 66 2 4 4" xfId="5025" xr:uid="{00000000-0005-0000-0000-0000D3880000}"/>
    <cellStyle name="Normal 66 2 4 4 2" xfId="15077" xr:uid="{00000000-0005-0000-0000-0000D4880000}"/>
    <cellStyle name="Normal 66 2 4 4 2 2" xfId="45408" xr:uid="{00000000-0005-0000-0000-0000D5880000}"/>
    <cellStyle name="Normal 66 2 4 4 2 3" xfId="30175" xr:uid="{00000000-0005-0000-0000-0000D6880000}"/>
    <cellStyle name="Normal 66 2 4 4 3" xfId="10057" xr:uid="{00000000-0005-0000-0000-0000D7880000}"/>
    <cellStyle name="Normal 66 2 4 4 3 2" xfId="40391" xr:uid="{00000000-0005-0000-0000-0000D8880000}"/>
    <cellStyle name="Normal 66 2 4 4 3 3" xfId="25158" xr:uid="{00000000-0005-0000-0000-0000D9880000}"/>
    <cellStyle name="Normal 66 2 4 4 4" xfId="35378" xr:uid="{00000000-0005-0000-0000-0000DA880000}"/>
    <cellStyle name="Normal 66 2 4 4 5" xfId="20145" xr:uid="{00000000-0005-0000-0000-0000DB880000}"/>
    <cellStyle name="Normal 66 2 4 5" xfId="11735" xr:uid="{00000000-0005-0000-0000-0000DC880000}"/>
    <cellStyle name="Normal 66 2 4 5 2" xfId="42066" xr:uid="{00000000-0005-0000-0000-0000DD880000}"/>
    <cellStyle name="Normal 66 2 4 5 3" xfId="26833" xr:uid="{00000000-0005-0000-0000-0000DE880000}"/>
    <cellStyle name="Normal 66 2 4 6" xfId="6714" xr:uid="{00000000-0005-0000-0000-0000DF880000}"/>
    <cellStyle name="Normal 66 2 4 6 2" xfId="37049" xr:uid="{00000000-0005-0000-0000-0000E0880000}"/>
    <cellStyle name="Normal 66 2 4 6 3" xfId="21816" xr:uid="{00000000-0005-0000-0000-0000E1880000}"/>
    <cellStyle name="Normal 66 2 4 7" xfId="32037" xr:uid="{00000000-0005-0000-0000-0000E2880000}"/>
    <cellStyle name="Normal 66 2 4 8" xfId="16803" xr:uid="{00000000-0005-0000-0000-0000E3880000}"/>
    <cellStyle name="Normal 66 2 5" xfId="2061" xr:uid="{00000000-0005-0000-0000-0000E4880000}"/>
    <cellStyle name="Normal 66 2 5 2" xfId="3751" xr:uid="{00000000-0005-0000-0000-0000E5880000}"/>
    <cellStyle name="Normal 66 2 5 2 2" xfId="13824" xr:uid="{00000000-0005-0000-0000-0000E6880000}"/>
    <cellStyle name="Normal 66 2 5 2 2 2" xfId="44155" xr:uid="{00000000-0005-0000-0000-0000E7880000}"/>
    <cellStyle name="Normal 66 2 5 2 2 3" xfId="28922" xr:uid="{00000000-0005-0000-0000-0000E8880000}"/>
    <cellStyle name="Normal 66 2 5 2 3" xfId="8804" xr:uid="{00000000-0005-0000-0000-0000E9880000}"/>
    <cellStyle name="Normal 66 2 5 2 3 2" xfId="39138" xr:uid="{00000000-0005-0000-0000-0000EA880000}"/>
    <cellStyle name="Normal 66 2 5 2 3 3" xfId="23905" xr:uid="{00000000-0005-0000-0000-0000EB880000}"/>
    <cellStyle name="Normal 66 2 5 2 4" xfId="34125" xr:uid="{00000000-0005-0000-0000-0000EC880000}"/>
    <cellStyle name="Normal 66 2 5 2 5" xfId="18892" xr:uid="{00000000-0005-0000-0000-0000ED880000}"/>
    <cellStyle name="Normal 66 2 5 3" xfId="5443" xr:uid="{00000000-0005-0000-0000-0000EE880000}"/>
    <cellStyle name="Normal 66 2 5 3 2" xfId="15495" xr:uid="{00000000-0005-0000-0000-0000EF880000}"/>
    <cellStyle name="Normal 66 2 5 3 2 2" xfId="45826" xr:uid="{00000000-0005-0000-0000-0000F0880000}"/>
    <cellStyle name="Normal 66 2 5 3 2 3" xfId="30593" xr:uid="{00000000-0005-0000-0000-0000F1880000}"/>
    <cellStyle name="Normal 66 2 5 3 3" xfId="10475" xr:uid="{00000000-0005-0000-0000-0000F2880000}"/>
    <cellStyle name="Normal 66 2 5 3 3 2" xfId="40809" xr:uid="{00000000-0005-0000-0000-0000F3880000}"/>
    <cellStyle name="Normal 66 2 5 3 3 3" xfId="25576" xr:uid="{00000000-0005-0000-0000-0000F4880000}"/>
    <cellStyle name="Normal 66 2 5 3 4" xfId="35796" xr:uid="{00000000-0005-0000-0000-0000F5880000}"/>
    <cellStyle name="Normal 66 2 5 3 5" xfId="20563" xr:uid="{00000000-0005-0000-0000-0000F6880000}"/>
    <cellStyle name="Normal 66 2 5 4" xfId="12153" xr:uid="{00000000-0005-0000-0000-0000F7880000}"/>
    <cellStyle name="Normal 66 2 5 4 2" xfId="42484" xr:uid="{00000000-0005-0000-0000-0000F8880000}"/>
    <cellStyle name="Normal 66 2 5 4 3" xfId="27251" xr:uid="{00000000-0005-0000-0000-0000F9880000}"/>
    <cellStyle name="Normal 66 2 5 5" xfId="7132" xr:uid="{00000000-0005-0000-0000-0000FA880000}"/>
    <cellStyle name="Normal 66 2 5 5 2" xfId="37467" xr:uid="{00000000-0005-0000-0000-0000FB880000}"/>
    <cellStyle name="Normal 66 2 5 5 3" xfId="22234" xr:uid="{00000000-0005-0000-0000-0000FC880000}"/>
    <cellStyle name="Normal 66 2 5 6" xfId="32455" xr:uid="{00000000-0005-0000-0000-0000FD880000}"/>
    <cellStyle name="Normal 66 2 5 7" xfId="17221" xr:uid="{00000000-0005-0000-0000-0000FE880000}"/>
    <cellStyle name="Normal 66 2 6" xfId="2914" xr:uid="{00000000-0005-0000-0000-0000FF880000}"/>
    <cellStyle name="Normal 66 2 6 2" xfId="12988" xr:uid="{00000000-0005-0000-0000-000000890000}"/>
    <cellStyle name="Normal 66 2 6 2 2" xfId="43319" xr:uid="{00000000-0005-0000-0000-000001890000}"/>
    <cellStyle name="Normal 66 2 6 2 3" xfId="28086" xr:uid="{00000000-0005-0000-0000-000002890000}"/>
    <cellStyle name="Normal 66 2 6 3" xfId="7968" xr:uid="{00000000-0005-0000-0000-000003890000}"/>
    <cellStyle name="Normal 66 2 6 3 2" xfId="38302" xr:uid="{00000000-0005-0000-0000-000004890000}"/>
    <cellStyle name="Normal 66 2 6 3 3" xfId="23069" xr:uid="{00000000-0005-0000-0000-000005890000}"/>
    <cellStyle name="Normal 66 2 6 4" xfId="33289" xr:uid="{00000000-0005-0000-0000-000006890000}"/>
    <cellStyle name="Normal 66 2 6 5" xfId="18056" xr:uid="{00000000-0005-0000-0000-000007890000}"/>
    <cellStyle name="Normal 66 2 7" xfId="4607" xr:uid="{00000000-0005-0000-0000-000008890000}"/>
    <cellStyle name="Normal 66 2 7 2" xfId="14659" xr:uid="{00000000-0005-0000-0000-000009890000}"/>
    <cellStyle name="Normal 66 2 7 2 2" xfId="44990" xr:uid="{00000000-0005-0000-0000-00000A890000}"/>
    <cellStyle name="Normal 66 2 7 2 3" xfId="29757" xr:uid="{00000000-0005-0000-0000-00000B890000}"/>
    <cellStyle name="Normal 66 2 7 3" xfId="9639" xr:uid="{00000000-0005-0000-0000-00000C890000}"/>
    <cellStyle name="Normal 66 2 7 3 2" xfId="39973" xr:uid="{00000000-0005-0000-0000-00000D890000}"/>
    <cellStyle name="Normal 66 2 7 3 3" xfId="24740" xr:uid="{00000000-0005-0000-0000-00000E890000}"/>
    <cellStyle name="Normal 66 2 7 4" xfId="34960" xr:uid="{00000000-0005-0000-0000-00000F890000}"/>
    <cellStyle name="Normal 66 2 7 5" xfId="19727" xr:uid="{00000000-0005-0000-0000-000010890000}"/>
    <cellStyle name="Normal 66 2 8" xfId="11317" xr:uid="{00000000-0005-0000-0000-000011890000}"/>
    <cellStyle name="Normal 66 2 8 2" xfId="41648" xr:uid="{00000000-0005-0000-0000-000012890000}"/>
    <cellStyle name="Normal 66 2 8 3" xfId="26415" xr:uid="{00000000-0005-0000-0000-000013890000}"/>
    <cellStyle name="Normal 66 2 9" xfId="6296" xr:uid="{00000000-0005-0000-0000-000014890000}"/>
    <cellStyle name="Normal 66 2 9 2" xfId="36631" xr:uid="{00000000-0005-0000-0000-000015890000}"/>
    <cellStyle name="Normal 66 2 9 3" xfId="21398" xr:uid="{00000000-0005-0000-0000-000016890000}"/>
    <cellStyle name="Normal 66 3" xfId="1260" xr:uid="{00000000-0005-0000-0000-000017890000}"/>
    <cellStyle name="Normal 66 3 10" xfId="16437" xr:uid="{00000000-0005-0000-0000-000018890000}"/>
    <cellStyle name="Normal 66 3 2" xfId="1479" xr:uid="{00000000-0005-0000-0000-000019890000}"/>
    <cellStyle name="Normal 66 3 2 2" xfId="1900" xr:uid="{00000000-0005-0000-0000-00001A890000}"/>
    <cellStyle name="Normal 66 3 2 2 2" xfId="2739" xr:uid="{00000000-0005-0000-0000-00001B890000}"/>
    <cellStyle name="Normal 66 3 2 2 2 2" xfId="4429" xr:uid="{00000000-0005-0000-0000-00001C890000}"/>
    <cellStyle name="Normal 66 3 2 2 2 2 2" xfId="14502" xr:uid="{00000000-0005-0000-0000-00001D890000}"/>
    <cellStyle name="Normal 66 3 2 2 2 2 2 2" xfId="44833" xr:uid="{00000000-0005-0000-0000-00001E890000}"/>
    <cellStyle name="Normal 66 3 2 2 2 2 2 3" xfId="29600" xr:uid="{00000000-0005-0000-0000-00001F890000}"/>
    <cellStyle name="Normal 66 3 2 2 2 2 3" xfId="9482" xr:uid="{00000000-0005-0000-0000-000020890000}"/>
    <cellStyle name="Normal 66 3 2 2 2 2 3 2" xfId="39816" xr:uid="{00000000-0005-0000-0000-000021890000}"/>
    <cellStyle name="Normal 66 3 2 2 2 2 3 3" xfId="24583" xr:uid="{00000000-0005-0000-0000-000022890000}"/>
    <cellStyle name="Normal 66 3 2 2 2 2 4" xfId="34803" xr:uid="{00000000-0005-0000-0000-000023890000}"/>
    <cellStyle name="Normal 66 3 2 2 2 2 5" xfId="19570" xr:uid="{00000000-0005-0000-0000-000024890000}"/>
    <cellStyle name="Normal 66 3 2 2 2 3" xfId="6121" xr:uid="{00000000-0005-0000-0000-000025890000}"/>
    <cellStyle name="Normal 66 3 2 2 2 3 2" xfId="16173" xr:uid="{00000000-0005-0000-0000-000026890000}"/>
    <cellStyle name="Normal 66 3 2 2 2 3 2 2" xfId="46504" xr:uid="{00000000-0005-0000-0000-000027890000}"/>
    <cellStyle name="Normal 66 3 2 2 2 3 2 3" xfId="31271" xr:uid="{00000000-0005-0000-0000-000028890000}"/>
    <cellStyle name="Normal 66 3 2 2 2 3 3" xfId="11153" xr:uid="{00000000-0005-0000-0000-000029890000}"/>
    <cellStyle name="Normal 66 3 2 2 2 3 3 2" xfId="41487" xr:uid="{00000000-0005-0000-0000-00002A890000}"/>
    <cellStyle name="Normal 66 3 2 2 2 3 3 3" xfId="26254" xr:uid="{00000000-0005-0000-0000-00002B890000}"/>
    <cellStyle name="Normal 66 3 2 2 2 3 4" xfId="36474" xr:uid="{00000000-0005-0000-0000-00002C890000}"/>
    <cellStyle name="Normal 66 3 2 2 2 3 5" xfId="21241" xr:uid="{00000000-0005-0000-0000-00002D890000}"/>
    <cellStyle name="Normal 66 3 2 2 2 4" xfId="12831" xr:uid="{00000000-0005-0000-0000-00002E890000}"/>
    <cellStyle name="Normal 66 3 2 2 2 4 2" xfId="43162" xr:uid="{00000000-0005-0000-0000-00002F890000}"/>
    <cellStyle name="Normal 66 3 2 2 2 4 3" xfId="27929" xr:uid="{00000000-0005-0000-0000-000030890000}"/>
    <cellStyle name="Normal 66 3 2 2 2 5" xfId="7810" xr:uid="{00000000-0005-0000-0000-000031890000}"/>
    <cellStyle name="Normal 66 3 2 2 2 5 2" xfId="38145" xr:uid="{00000000-0005-0000-0000-000032890000}"/>
    <cellStyle name="Normal 66 3 2 2 2 5 3" xfId="22912" xr:uid="{00000000-0005-0000-0000-000033890000}"/>
    <cellStyle name="Normal 66 3 2 2 2 6" xfId="33133" xr:uid="{00000000-0005-0000-0000-000034890000}"/>
    <cellStyle name="Normal 66 3 2 2 2 7" xfId="17899" xr:uid="{00000000-0005-0000-0000-000035890000}"/>
    <cellStyle name="Normal 66 3 2 2 3" xfId="3592" xr:uid="{00000000-0005-0000-0000-000036890000}"/>
    <cellStyle name="Normal 66 3 2 2 3 2" xfId="13666" xr:uid="{00000000-0005-0000-0000-000037890000}"/>
    <cellStyle name="Normal 66 3 2 2 3 2 2" xfId="43997" xr:uid="{00000000-0005-0000-0000-000038890000}"/>
    <cellStyle name="Normal 66 3 2 2 3 2 3" xfId="28764" xr:uid="{00000000-0005-0000-0000-000039890000}"/>
    <cellStyle name="Normal 66 3 2 2 3 3" xfId="8646" xr:uid="{00000000-0005-0000-0000-00003A890000}"/>
    <cellStyle name="Normal 66 3 2 2 3 3 2" xfId="38980" xr:uid="{00000000-0005-0000-0000-00003B890000}"/>
    <cellStyle name="Normal 66 3 2 2 3 3 3" xfId="23747" xr:uid="{00000000-0005-0000-0000-00003C890000}"/>
    <cellStyle name="Normal 66 3 2 2 3 4" xfId="33967" xr:uid="{00000000-0005-0000-0000-00003D890000}"/>
    <cellStyle name="Normal 66 3 2 2 3 5" xfId="18734" xr:uid="{00000000-0005-0000-0000-00003E890000}"/>
    <cellStyle name="Normal 66 3 2 2 4" xfId="5285" xr:uid="{00000000-0005-0000-0000-00003F890000}"/>
    <cellStyle name="Normal 66 3 2 2 4 2" xfId="15337" xr:uid="{00000000-0005-0000-0000-000040890000}"/>
    <cellStyle name="Normal 66 3 2 2 4 2 2" xfId="45668" xr:uid="{00000000-0005-0000-0000-000041890000}"/>
    <cellStyle name="Normal 66 3 2 2 4 2 3" xfId="30435" xr:uid="{00000000-0005-0000-0000-000042890000}"/>
    <cellStyle name="Normal 66 3 2 2 4 3" xfId="10317" xr:uid="{00000000-0005-0000-0000-000043890000}"/>
    <cellStyle name="Normal 66 3 2 2 4 3 2" xfId="40651" xr:uid="{00000000-0005-0000-0000-000044890000}"/>
    <cellStyle name="Normal 66 3 2 2 4 3 3" xfId="25418" xr:uid="{00000000-0005-0000-0000-000045890000}"/>
    <cellStyle name="Normal 66 3 2 2 4 4" xfId="35638" xr:uid="{00000000-0005-0000-0000-000046890000}"/>
    <cellStyle name="Normal 66 3 2 2 4 5" xfId="20405" xr:uid="{00000000-0005-0000-0000-000047890000}"/>
    <cellStyle name="Normal 66 3 2 2 5" xfId="11995" xr:uid="{00000000-0005-0000-0000-000048890000}"/>
    <cellStyle name="Normal 66 3 2 2 5 2" xfId="42326" xr:uid="{00000000-0005-0000-0000-000049890000}"/>
    <cellStyle name="Normal 66 3 2 2 5 3" xfId="27093" xr:uid="{00000000-0005-0000-0000-00004A890000}"/>
    <cellStyle name="Normal 66 3 2 2 6" xfId="6974" xr:uid="{00000000-0005-0000-0000-00004B890000}"/>
    <cellStyle name="Normal 66 3 2 2 6 2" xfId="37309" xr:uid="{00000000-0005-0000-0000-00004C890000}"/>
    <cellStyle name="Normal 66 3 2 2 6 3" xfId="22076" xr:uid="{00000000-0005-0000-0000-00004D890000}"/>
    <cellStyle name="Normal 66 3 2 2 7" xfId="32297" xr:uid="{00000000-0005-0000-0000-00004E890000}"/>
    <cellStyle name="Normal 66 3 2 2 8" xfId="17063" xr:uid="{00000000-0005-0000-0000-00004F890000}"/>
    <cellStyle name="Normal 66 3 2 3" xfId="2321" xr:uid="{00000000-0005-0000-0000-000050890000}"/>
    <cellStyle name="Normal 66 3 2 3 2" xfId="4011" xr:uid="{00000000-0005-0000-0000-000051890000}"/>
    <cellStyle name="Normal 66 3 2 3 2 2" xfId="14084" xr:uid="{00000000-0005-0000-0000-000052890000}"/>
    <cellStyle name="Normal 66 3 2 3 2 2 2" xfId="44415" xr:uid="{00000000-0005-0000-0000-000053890000}"/>
    <cellStyle name="Normal 66 3 2 3 2 2 3" xfId="29182" xr:uid="{00000000-0005-0000-0000-000054890000}"/>
    <cellStyle name="Normal 66 3 2 3 2 3" xfId="9064" xr:uid="{00000000-0005-0000-0000-000055890000}"/>
    <cellStyle name="Normal 66 3 2 3 2 3 2" xfId="39398" xr:uid="{00000000-0005-0000-0000-000056890000}"/>
    <cellStyle name="Normal 66 3 2 3 2 3 3" xfId="24165" xr:uid="{00000000-0005-0000-0000-000057890000}"/>
    <cellStyle name="Normal 66 3 2 3 2 4" xfId="34385" xr:uid="{00000000-0005-0000-0000-000058890000}"/>
    <cellStyle name="Normal 66 3 2 3 2 5" xfId="19152" xr:uid="{00000000-0005-0000-0000-000059890000}"/>
    <cellStyle name="Normal 66 3 2 3 3" xfId="5703" xr:uid="{00000000-0005-0000-0000-00005A890000}"/>
    <cellStyle name="Normal 66 3 2 3 3 2" xfId="15755" xr:uid="{00000000-0005-0000-0000-00005B890000}"/>
    <cellStyle name="Normal 66 3 2 3 3 2 2" xfId="46086" xr:uid="{00000000-0005-0000-0000-00005C890000}"/>
    <cellStyle name="Normal 66 3 2 3 3 2 3" xfId="30853" xr:uid="{00000000-0005-0000-0000-00005D890000}"/>
    <cellStyle name="Normal 66 3 2 3 3 3" xfId="10735" xr:uid="{00000000-0005-0000-0000-00005E890000}"/>
    <cellStyle name="Normal 66 3 2 3 3 3 2" xfId="41069" xr:uid="{00000000-0005-0000-0000-00005F890000}"/>
    <cellStyle name="Normal 66 3 2 3 3 3 3" xfId="25836" xr:uid="{00000000-0005-0000-0000-000060890000}"/>
    <cellStyle name="Normal 66 3 2 3 3 4" xfId="36056" xr:uid="{00000000-0005-0000-0000-000061890000}"/>
    <cellStyle name="Normal 66 3 2 3 3 5" xfId="20823" xr:uid="{00000000-0005-0000-0000-000062890000}"/>
    <cellStyle name="Normal 66 3 2 3 4" xfId="12413" xr:uid="{00000000-0005-0000-0000-000063890000}"/>
    <cellStyle name="Normal 66 3 2 3 4 2" xfId="42744" xr:uid="{00000000-0005-0000-0000-000064890000}"/>
    <cellStyle name="Normal 66 3 2 3 4 3" xfId="27511" xr:uid="{00000000-0005-0000-0000-000065890000}"/>
    <cellStyle name="Normal 66 3 2 3 5" xfId="7392" xr:uid="{00000000-0005-0000-0000-000066890000}"/>
    <cellStyle name="Normal 66 3 2 3 5 2" xfId="37727" xr:uid="{00000000-0005-0000-0000-000067890000}"/>
    <cellStyle name="Normal 66 3 2 3 5 3" xfId="22494" xr:uid="{00000000-0005-0000-0000-000068890000}"/>
    <cellStyle name="Normal 66 3 2 3 6" xfId="32715" xr:uid="{00000000-0005-0000-0000-000069890000}"/>
    <cellStyle name="Normal 66 3 2 3 7" xfId="17481" xr:uid="{00000000-0005-0000-0000-00006A890000}"/>
    <cellStyle name="Normal 66 3 2 4" xfId="3174" xr:uid="{00000000-0005-0000-0000-00006B890000}"/>
    <cellStyle name="Normal 66 3 2 4 2" xfId="13248" xr:uid="{00000000-0005-0000-0000-00006C890000}"/>
    <cellStyle name="Normal 66 3 2 4 2 2" xfId="43579" xr:uid="{00000000-0005-0000-0000-00006D890000}"/>
    <cellStyle name="Normal 66 3 2 4 2 3" xfId="28346" xr:uid="{00000000-0005-0000-0000-00006E890000}"/>
    <cellStyle name="Normal 66 3 2 4 3" xfId="8228" xr:uid="{00000000-0005-0000-0000-00006F890000}"/>
    <cellStyle name="Normal 66 3 2 4 3 2" xfId="38562" xr:uid="{00000000-0005-0000-0000-000070890000}"/>
    <cellStyle name="Normal 66 3 2 4 3 3" xfId="23329" xr:uid="{00000000-0005-0000-0000-000071890000}"/>
    <cellStyle name="Normal 66 3 2 4 4" xfId="33549" xr:uid="{00000000-0005-0000-0000-000072890000}"/>
    <cellStyle name="Normal 66 3 2 4 5" xfId="18316" xr:uid="{00000000-0005-0000-0000-000073890000}"/>
    <cellStyle name="Normal 66 3 2 5" xfId="4867" xr:uid="{00000000-0005-0000-0000-000074890000}"/>
    <cellStyle name="Normal 66 3 2 5 2" xfId="14919" xr:uid="{00000000-0005-0000-0000-000075890000}"/>
    <cellStyle name="Normal 66 3 2 5 2 2" xfId="45250" xr:uid="{00000000-0005-0000-0000-000076890000}"/>
    <cellStyle name="Normal 66 3 2 5 2 3" xfId="30017" xr:uid="{00000000-0005-0000-0000-000077890000}"/>
    <cellStyle name="Normal 66 3 2 5 3" xfId="9899" xr:uid="{00000000-0005-0000-0000-000078890000}"/>
    <cellStyle name="Normal 66 3 2 5 3 2" xfId="40233" xr:uid="{00000000-0005-0000-0000-000079890000}"/>
    <cellStyle name="Normal 66 3 2 5 3 3" xfId="25000" xr:uid="{00000000-0005-0000-0000-00007A890000}"/>
    <cellStyle name="Normal 66 3 2 5 4" xfId="35220" xr:uid="{00000000-0005-0000-0000-00007B890000}"/>
    <cellStyle name="Normal 66 3 2 5 5" xfId="19987" xr:uid="{00000000-0005-0000-0000-00007C890000}"/>
    <cellStyle name="Normal 66 3 2 6" xfId="11577" xr:uid="{00000000-0005-0000-0000-00007D890000}"/>
    <cellStyle name="Normal 66 3 2 6 2" xfId="41908" xr:uid="{00000000-0005-0000-0000-00007E890000}"/>
    <cellStyle name="Normal 66 3 2 6 3" xfId="26675" xr:uid="{00000000-0005-0000-0000-00007F890000}"/>
    <cellStyle name="Normal 66 3 2 7" xfId="6556" xr:uid="{00000000-0005-0000-0000-000080890000}"/>
    <cellStyle name="Normal 66 3 2 7 2" xfId="36891" xr:uid="{00000000-0005-0000-0000-000081890000}"/>
    <cellStyle name="Normal 66 3 2 7 3" xfId="21658" xr:uid="{00000000-0005-0000-0000-000082890000}"/>
    <cellStyle name="Normal 66 3 2 8" xfId="31879" xr:uid="{00000000-0005-0000-0000-000083890000}"/>
    <cellStyle name="Normal 66 3 2 9" xfId="16645" xr:uid="{00000000-0005-0000-0000-000084890000}"/>
    <cellStyle name="Normal 66 3 3" xfId="1692" xr:uid="{00000000-0005-0000-0000-000085890000}"/>
    <cellStyle name="Normal 66 3 3 2" xfId="2531" xr:uid="{00000000-0005-0000-0000-000086890000}"/>
    <cellStyle name="Normal 66 3 3 2 2" xfId="4221" xr:uid="{00000000-0005-0000-0000-000087890000}"/>
    <cellStyle name="Normal 66 3 3 2 2 2" xfId="14294" xr:uid="{00000000-0005-0000-0000-000088890000}"/>
    <cellStyle name="Normal 66 3 3 2 2 2 2" xfId="44625" xr:uid="{00000000-0005-0000-0000-000089890000}"/>
    <cellStyle name="Normal 66 3 3 2 2 2 3" xfId="29392" xr:uid="{00000000-0005-0000-0000-00008A890000}"/>
    <cellStyle name="Normal 66 3 3 2 2 3" xfId="9274" xr:uid="{00000000-0005-0000-0000-00008B890000}"/>
    <cellStyle name="Normal 66 3 3 2 2 3 2" xfId="39608" xr:uid="{00000000-0005-0000-0000-00008C890000}"/>
    <cellStyle name="Normal 66 3 3 2 2 3 3" xfId="24375" xr:uid="{00000000-0005-0000-0000-00008D890000}"/>
    <cellStyle name="Normal 66 3 3 2 2 4" xfId="34595" xr:uid="{00000000-0005-0000-0000-00008E890000}"/>
    <cellStyle name="Normal 66 3 3 2 2 5" xfId="19362" xr:uid="{00000000-0005-0000-0000-00008F890000}"/>
    <cellStyle name="Normal 66 3 3 2 3" xfId="5913" xr:uid="{00000000-0005-0000-0000-000090890000}"/>
    <cellStyle name="Normal 66 3 3 2 3 2" xfId="15965" xr:uid="{00000000-0005-0000-0000-000091890000}"/>
    <cellStyle name="Normal 66 3 3 2 3 2 2" xfId="46296" xr:uid="{00000000-0005-0000-0000-000092890000}"/>
    <cellStyle name="Normal 66 3 3 2 3 2 3" xfId="31063" xr:uid="{00000000-0005-0000-0000-000093890000}"/>
    <cellStyle name="Normal 66 3 3 2 3 3" xfId="10945" xr:uid="{00000000-0005-0000-0000-000094890000}"/>
    <cellStyle name="Normal 66 3 3 2 3 3 2" xfId="41279" xr:uid="{00000000-0005-0000-0000-000095890000}"/>
    <cellStyle name="Normal 66 3 3 2 3 3 3" xfId="26046" xr:uid="{00000000-0005-0000-0000-000096890000}"/>
    <cellStyle name="Normal 66 3 3 2 3 4" xfId="36266" xr:uid="{00000000-0005-0000-0000-000097890000}"/>
    <cellStyle name="Normal 66 3 3 2 3 5" xfId="21033" xr:uid="{00000000-0005-0000-0000-000098890000}"/>
    <cellStyle name="Normal 66 3 3 2 4" xfId="12623" xr:uid="{00000000-0005-0000-0000-000099890000}"/>
    <cellStyle name="Normal 66 3 3 2 4 2" xfId="42954" xr:uid="{00000000-0005-0000-0000-00009A890000}"/>
    <cellStyle name="Normal 66 3 3 2 4 3" xfId="27721" xr:uid="{00000000-0005-0000-0000-00009B890000}"/>
    <cellStyle name="Normal 66 3 3 2 5" xfId="7602" xr:uid="{00000000-0005-0000-0000-00009C890000}"/>
    <cellStyle name="Normal 66 3 3 2 5 2" xfId="37937" xr:uid="{00000000-0005-0000-0000-00009D890000}"/>
    <cellStyle name="Normal 66 3 3 2 5 3" xfId="22704" xr:uid="{00000000-0005-0000-0000-00009E890000}"/>
    <cellStyle name="Normal 66 3 3 2 6" xfId="32925" xr:uid="{00000000-0005-0000-0000-00009F890000}"/>
    <cellStyle name="Normal 66 3 3 2 7" xfId="17691" xr:uid="{00000000-0005-0000-0000-0000A0890000}"/>
    <cellStyle name="Normal 66 3 3 3" xfId="3384" xr:uid="{00000000-0005-0000-0000-0000A1890000}"/>
    <cellStyle name="Normal 66 3 3 3 2" xfId="13458" xr:uid="{00000000-0005-0000-0000-0000A2890000}"/>
    <cellStyle name="Normal 66 3 3 3 2 2" xfId="43789" xr:uid="{00000000-0005-0000-0000-0000A3890000}"/>
    <cellStyle name="Normal 66 3 3 3 2 3" xfId="28556" xr:uid="{00000000-0005-0000-0000-0000A4890000}"/>
    <cellStyle name="Normal 66 3 3 3 3" xfId="8438" xr:uid="{00000000-0005-0000-0000-0000A5890000}"/>
    <cellStyle name="Normal 66 3 3 3 3 2" xfId="38772" xr:uid="{00000000-0005-0000-0000-0000A6890000}"/>
    <cellStyle name="Normal 66 3 3 3 3 3" xfId="23539" xr:uid="{00000000-0005-0000-0000-0000A7890000}"/>
    <cellStyle name="Normal 66 3 3 3 4" xfId="33759" xr:uid="{00000000-0005-0000-0000-0000A8890000}"/>
    <cellStyle name="Normal 66 3 3 3 5" xfId="18526" xr:uid="{00000000-0005-0000-0000-0000A9890000}"/>
    <cellStyle name="Normal 66 3 3 4" xfId="5077" xr:uid="{00000000-0005-0000-0000-0000AA890000}"/>
    <cellStyle name="Normal 66 3 3 4 2" xfId="15129" xr:uid="{00000000-0005-0000-0000-0000AB890000}"/>
    <cellStyle name="Normal 66 3 3 4 2 2" xfId="45460" xr:uid="{00000000-0005-0000-0000-0000AC890000}"/>
    <cellStyle name="Normal 66 3 3 4 2 3" xfId="30227" xr:uid="{00000000-0005-0000-0000-0000AD890000}"/>
    <cellStyle name="Normal 66 3 3 4 3" xfId="10109" xr:uid="{00000000-0005-0000-0000-0000AE890000}"/>
    <cellStyle name="Normal 66 3 3 4 3 2" xfId="40443" xr:uid="{00000000-0005-0000-0000-0000AF890000}"/>
    <cellStyle name="Normal 66 3 3 4 3 3" xfId="25210" xr:uid="{00000000-0005-0000-0000-0000B0890000}"/>
    <cellStyle name="Normal 66 3 3 4 4" xfId="35430" xr:uid="{00000000-0005-0000-0000-0000B1890000}"/>
    <cellStyle name="Normal 66 3 3 4 5" xfId="20197" xr:uid="{00000000-0005-0000-0000-0000B2890000}"/>
    <cellStyle name="Normal 66 3 3 5" xfId="11787" xr:uid="{00000000-0005-0000-0000-0000B3890000}"/>
    <cellStyle name="Normal 66 3 3 5 2" xfId="42118" xr:uid="{00000000-0005-0000-0000-0000B4890000}"/>
    <cellStyle name="Normal 66 3 3 5 3" xfId="26885" xr:uid="{00000000-0005-0000-0000-0000B5890000}"/>
    <cellStyle name="Normal 66 3 3 6" xfId="6766" xr:uid="{00000000-0005-0000-0000-0000B6890000}"/>
    <cellStyle name="Normal 66 3 3 6 2" xfId="37101" xr:uid="{00000000-0005-0000-0000-0000B7890000}"/>
    <cellStyle name="Normal 66 3 3 6 3" xfId="21868" xr:uid="{00000000-0005-0000-0000-0000B8890000}"/>
    <cellStyle name="Normal 66 3 3 7" xfId="32089" xr:uid="{00000000-0005-0000-0000-0000B9890000}"/>
    <cellStyle name="Normal 66 3 3 8" xfId="16855" xr:uid="{00000000-0005-0000-0000-0000BA890000}"/>
    <cellStyle name="Normal 66 3 4" xfId="2113" xr:uid="{00000000-0005-0000-0000-0000BB890000}"/>
    <cellStyle name="Normal 66 3 4 2" xfId="3803" xr:uid="{00000000-0005-0000-0000-0000BC890000}"/>
    <cellStyle name="Normal 66 3 4 2 2" xfId="13876" xr:uid="{00000000-0005-0000-0000-0000BD890000}"/>
    <cellStyle name="Normal 66 3 4 2 2 2" xfId="44207" xr:uid="{00000000-0005-0000-0000-0000BE890000}"/>
    <cellStyle name="Normal 66 3 4 2 2 3" xfId="28974" xr:uid="{00000000-0005-0000-0000-0000BF890000}"/>
    <cellStyle name="Normal 66 3 4 2 3" xfId="8856" xr:uid="{00000000-0005-0000-0000-0000C0890000}"/>
    <cellStyle name="Normal 66 3 4 2 3 2" xfId="39190" xr:uid="{00000000-0005-0000-0000-0000C1890000}"/>
    <cellStyle name="Normal 66 3 4 2 3 3" xfId="23957" xr:uid="{00000000-0005-0000-0000-0000C2890000}"/>
    <cellStyle name="Normal 66 3 4 2 4" xfId="34177" xr:uid="{00000000-0005-0000-0000-0000C3890000}"/>
    <cellStyle name="Normal 66 3 4 2 5" xfId="18944" xr:uid="{00000000-0005-0000-0000-0000C4890000}"/>
    <cellStyle name="Normal 66 3 4 3" xfId="5495" xr:uid="{00000000-0005-0000-0000-0000C5890000}"/>
    <cellStyle name="Normal 66 3 4 3 2" xfId="15547" xr:uid="{00000000-0005-0000-0000-0000C6890000}"/>
    <cellStyle name="Normal 66 3 4 3 2 2" xfId="45878" xr:uid="{00000000-0005-0000-0000-0000C7890000}"/>
    <cellStyle name="Normal 66 3 4 3 2 3" xfId="30645" xr:uid="{00000000-0005-0000-0000-0000C8890000}"/>
    <cellStyle name="Normal 66 3 4 3 3" xfId="10527" xr:uid="{00000000-0005-0000-0000-0000C9890000}"/>
    <cellStyle name="Normal 66 3 4 3 3 2" xfId="40861" xr:uid="{00000000-0005-0000-0000-0000CA890000}"/>
    <cellStyle name="Normal 66 3 4 3 3 3" xfId="25628" xr:uid="{00000000-0005-0000-0000-0000CB890000}"/>
    <cellStyle name="Normal 66 3 4 3 4" xfId="35848" xr:uid="{00000000-0005-0000-0000-0000CC890000}"/>
    <cellStyle name="Normal 66 3 4 3 5" xfId="20615" xr:uid="{00000000-0005-0000-0000-0000CD890000}"/>
    <cellStyle name="Normal 66 3 4 4" xfId="12205" xr:uid="{00000000-0005-0000-0000-0000CE890000}"/>
    <cellStyle name="Normal 66 3 4 4 2" xfId="42536" xr:uid="{00000000-0005-0000-0000-0000CF890000}"/>
    <cellStyle name="Normal 66 3 4 4 3" xfId="27303" xr:uid="{00000000-0005-0000-0000-0000D0890000}"/>
    <cellStyle name="Normal 66 3 4 5" xfId="7184" xr:uid="{00000000-0005-0000-0000-0000D1890000}"/>
    <cellStyle name="Normal 66 3 4 5 2" xfId="37519" xr:uid="{00000000-0005-0000-0000-0000D2890000}"/>
    <cellStyle name="Normal 66 3 4 5 3" xfId="22286" xr:uid="{00000000-0005-0000-0000-0000D3890000}"/>
    <cellStyle name="Normal 66 3 4 6" xfId="32507" xr:uid="{00000000-0005-0000-0000-0000D4890000}"/>
    <cellStyle name="Normal 66 3 4 7" xfId="17273" xr:uid="{00000000-0005-0000-0000-0000D5890000}"/>
    <cellStyle name="Normal 66 3 5" xfId="2966" xr:uid="{00000000-0005-0000-0000-0000D6890000}"/>
    <cellStyle name="Normal 66 3 5 2" xfId="13040" xr:uid="{00000000-0005-0000-0000-0000D7890000}"/>
    <cellStyle name="Normal 66 3 5 2 2" xfId="43371" xr:uid="{00000000-0005-0000-0000-0000D8890000}"/>
    <cellStyle name="Normal 66 3 5 2 3" xfId="28138" xr:uid="{00000000-0005-0000-0000-0000D9890000}"/>
    <cellStyle name="Normal 66 3 5 3" xfId="8020" xr:uid="{00000000-0005-0000-0000-0000DA890000}"/>
    <cellStyle name="Normal 66 3 5 3 2" xfId="38354" xr:uid="{00000000-0005-0000-0000-0000DB890000}"/>
    <cellStyle name="Normal 66 3 5 3 3" xfId="23121" xr:uid="{00000000-0005-0000-0000-0000DC890000}"/>
    <cellStyle name="Normal 66 3 5 4" xfId="33341" xr:uid="{00000000-0005-0000-0000-0000DD890000}"/>
    <cellStyle name="Normal 66 3 5 5" xfId="18108" xr:uid="{00000000-0005-0000-0000-0000DE890000}"/>
    <cellStyle name="Normal 66 3 6" xfId="4659" xr:uid="{00000000-0005-0000-0000-0000DF890000}"/>
    <cellStyle name="Normal 66 3 6 2" xfId="14711" xr:uid="{00000000-0005-0000-0000-0000E0890000}"/>
    <cellStyle name="Normal 66 3 6 2 2" xfId="45042" xr:uid="{00000000-0005-0000-0000-0000E1890000}"/>
    <cellStyle name="Normal 66 3 6 2 3" xfId="29809" xr:uid="{00000000-0005-0000-0000-0000E2890000}"/>
    <cellStyle name="Normal 66 3 6 3" xfId="9691" xr:uid="{00000000-0005-0000-0000-0000E3890000}"/>
    <cellStyle name="Normal 66 3 6 3 2" xfId="40025" xr:uid="{00000000-0005-0000-0000-0000E4890000}"/>
    <cellStyle name="Normal 66 3 6 3 3" xfId="24792" xr:uid="{00000000-0005-0000-0000-0000E5890000}"/>
    <cellStyle name="Normal 66 3 6 4" xfId="35012" xr:uid="{00000000-0005-0000-0000-0000E6890000}"/>
    <cellStyle name="Normal 66 3 6 5" xfId="19779" xr:uid="{00000000-0005-0000-0000-0000E7890000}"/>
    <cellStyle name="Normal 66 3 7" xfId="11369" xr:uid="{00000000-0005-0000-0000-0000E8890000}"/>
    <cellStyle name="Normal 66 3 7 2" xfId="41700" xr:uid="{00000000-0005-0000-0000-0000E9890000}"/>
    <cellStyle name="Normal 66 3 7 3" xfId="26467" xr:uid="{00000000-0005-0000-0000-0000EA890000}"/>
    <cellStyle name="Normal 66 3 8" xfId="6348" xr:uid="{00000000-0005-0000-0000-0000EB890000}"/>
    <cellStyle name="Normal 66 3 8 2" xfId="36683" xr:uid="{00000000-0005-0000-0000-0000EC890000}"/>
    <cellStyle name="Normal 66 3 8 3" xfId="21450" xr:uid="{00000000-0005-0000-0000-0000ED890000}"/>
    <cellStyle name="Normal 66 3 9" xfId="31672" xr:uid="{00000000-0005-0000-0000-0000EE890000}"/>
    <cellStyle name="Normal 66 4" xfId="1373" xr:uid="{00000000-0005-0000-0000-0000EF890000}"/>
    <cellStyle name="Normal 66 4 2" xfId="1796" xr:uid="{00000000-0005-0000-0000-0000F0890000}"/>
    <cellStyle name="Normal 66 4 2 2" xfId="2635" xr:uid="{00000000-0005-0000-0000-0000F1890000}"/>
    <cellStyle name="Normal 66 4 2 2 2" xfId="4325" xr:uid="{00000000-0005-0000-0000-0000F2890000}"/>
    <cellStyle name="Normal 66 4 2 2 2 2" xfId="14398" xr:uid="{00000000-0005-0000-0000-0000F3890000}"/>
    <cellStyle name="Normal 66 4 2 2 2 2 2" xfId="44729" xr:uid="{00000000-0005-0000-0000-0000F4890000}"/>
    <cellStyle name="Normal 66 4 2 2 2 2 3" xfId="29496" xr:uid="{00000000-0005-0000-0000-0000F5890000}"/>
    <cellStyle name="Normal 66 4 2 2 2 3" xfId="9378" xr:uid="{00000000-0005-0000-0000-0000F6890000}"/>
    <cellStyle name="Normal 66 4 2 2 2 3 2" xfId="39712" xr:uid="{00000000-0005-0000-0000-0000F7890000}"/>
    <cellStyle name="Normal 66 4 2 2 2 3 3" xfId="24479" xr:uid="{00000000-0005-0000-0000-0000F8890000}"/>
    <cellStyle name="Normal 66 4 2 2 2 4" xfId="34699" xr:uid="{00000000-0005-0000-0000-0000F9890000}"/>
    <cellStyle name="Normal 66 4 2 2 2 5" xfId="19466" xr:uid="{00000000-0005-0000-0000-0000FA890000}"/>
    <cellStyle name="Normal 66 4 2 2 3" xfId="6017" xr:uid="{00000000-0005-0000-0000-0000FB890000}"/>
    <cellStyle name="Normal 66 4 2 2 3 2" xfId="16069" xr:uid="{00000000-0005-0000-0000-0000FC890000}"/>
    <cellStyle name="Normal 66 4 2 2 3 2 2" xfId="46400" xr:uid="{00000000-0005-0000-0000-0000FD890000}"/>
    <cellStyle name="Normal 66 4 2 2 3 2 3" xfId="31167" xr:uid="{00000000-0005-0000-0000-0000FE890000}"/>
    <cellStyle name="Normal 66 4 2 2 3 3" xfId="11049" xr:uid="{00000000-0005-0000-0000-0000FF890000}"/>
    <cellStyle name="Normal 66 4 2 2 3 3 2" xfId="41383" xr:uid="{00000000-0005-0000-0000-0000008A0000}"/>
    <cellStyle name="Normal 66 4 2 2 3 3 3" xfId="26150" xr:uid="{00000000-0005-0000-0000-0000018A0000}"/>
    <cellStyle name="Normal 66 4 2 2 3 4" xfId="36370" xr:uid="{00000000-0005-0000-0000-0000028A0000}"/>
    <cellStyle name="Normal 66 4 2 2 3 5" xfId="21137" xr:uid="{00000000-0005-0000-0000-0000038A0000}"/>
    <cellStyle name="Normal 66 4 2 2 4" xfId="12727" xr:uid="{00000000-0005-0000-0000-0000048A0000}"/>
    <cellStyle name="Normal 66 4 2 2 4 2" xfId="43058" xr:uid="{00000000-0005-0000-0000-0000058A0000}"/>
    <cellStyle name="Normal 66 4 2 2 4 3" xfId="27825" xr:uid="{00000000-0005-0000-0000-0000068A0000}"/>
    <cellStyle name="Normal 66 4 2 2 5" xfId="7706" xr:uid="{00000000-0005-0000-0000-0000078A0000}"/>
    <cellStyle name="Normal 66 4 2 2 5 2" xfId="38041" xr:uid="{00000000-0005-0000-0000-0000088A0000}"/>
    <cellStyle name="Normal 66 4 2 2 5 3" xfId="22808" xr:uid="{00000000-0005-0000-0000-0000098A0000}"/>
    <cellStyle name="Normal 66 4 2 2 6" xfId="33029" xr:uid="{00000000-0005-0000-0000-00000A8A0000}"/>
    <cellStyle name="Normal 66 4 2 2 7" xfId="17795" xr:uid="{00000000-0005-0000-0000-00000B8A0000}"/>
    <cellStyle name="Normal 66 4 2 3" xfId="3488" xr:uid="{00000000-0005-0000-0000-00000C8A0000}"/>
    <cellStyle name="Normal 66 4 2 3 2" xfId="13562" xr:uid="{00000000-0005-0000-0000-00000D8A0000}"/>
    <cellStyle name="Normal 66 4 2 3 2 2" xfId="43893" xr:uid="{00000000-0005-0000-0000-00000E8A0000}"/>
    <cellStyle name="Normal 66 4 2 3 2 3" xfId="28660" xr:uid="{00000000-0005-0000-0000-00000F8A0000}"/>
    <cellStyle name="Normal 66 4 2 3 3" xfId="8542" xr:uid="{00000000-0005-0000-0000-0000108A0000}"/>
    <cellStyle name="Normal 66 4 2 3 3 2" xfId="38876" xr:uid="{00000000-0005-0000-0000-0000118A0000}"/>
    <cellStyle name="Normal 66 4 2 3 3 3" xfId="23643" xr:uid="{00000000-0005-0000-0000-0000128A0000}"/>
    <cellStyle name="Normal 66 4 2 3 4" xfId="33863" xr:uid="{00000000-0005-0000-0000-0000138A0000}"/>
    <cellStyle name="Normal 66 4 2 3 5" xfId="18630" xr:uid="{00000000-0005-0000-0000-0000148A0000}"/>
    <cellStyle name="Normal 66 4 2 4" xfId="5181" xr:uid="{00000000-0005-0000-0000-0000158A0000}"/>
    <cellStyle name="Normal 66 4 2 4 2" xfId="15233" xr:uid="{00000000-0005-0000-0000-0000168A0000}"/>
    <cellStyle name="Normal 66 4 2 4 2 2" xfId="45564" xr:uid="{00000000-0005-0000-0000-0000178A0000}"/>
    <cellStyle name="Normal 66 4 2 4 2 3" xfId="30331" xr:uid="{00000000-0005-0000-0000-0000188A0000}"/>
    <cellStyle name="Normal 66 4 2 4 3" xfId="10213" xr:uid="{00000000-0005-0000-0000-0000198A0000}"/>
    <cellStyle name="Normal 66 4 2 4 3 2" xfId="40547" xr:uid="{00000000-0005-0000-0000-00001A8A0000}"/>
    <cellStyle name="Normal 66 4 2 4 3 3" xfId="25314" xr:uid="{00000000-0005-0000-0000-00001B8A0000}"/>
    <cellStyle name="Normal 66 4 2 4 4" xfId="35534" xr:uid="{00000000-0005-0000-0000-00001C8A0000}"/>
    <cellStyle name="Normal 66 4 2 4 5" xfId="20301" xr:uid="{00000000-0005-0000-0000-00001D8A0000}"/>
    <cellStyle name="Normal 66 4 2 5" xfId="11891" xr:uid="{00000000-0005-0000-0000-00001E8A0000}"/>
    <cellStyle name="Normal 66 4 2 5 2" xfId="42222" xr:uid="{00000000-0005-0000-0000-00001F8A0000}"/>
    <cellStyle name="Normal 66 4 2 5 3" xfId="26989" xr:uid="{00000000-0005-0000-0000-0000208A0000}"/>
    <cellStyle name="Normal 66 4 2 6" xfId="6870" xr:uid="{00000000-0005-0000-0000-0000218A0000}"/>
    <cellStyle name="Normal 66 4 2 6 2" xfId="37205" xr:uid="{00000000-0005-0000-0000-0000228A0000}"/>
    <cellStyle name="Normal 66 4 2 6 3" xfId="21972" xr:uid="{00000000-0005-0000-0000-0000238A0000}"/>
    <cellStyle name="Normal 66 4 2 7" xfId="32193" xr:uid="{00000000-0005-0000-0000-0000248A0000}"/>
    <cellStyle name="Normal 66 4 2 8" xfId="16959" xr:uid="{00000000-0005-0000-0000-0000258A0000}"/>
    <cellStyle name="Normal 66 4 3" xfId="2217" xr:uid="{00000000-0005-0000-0000-0000268A0000}"/>
    <cellStyle name="Normal 66 4 3 2" xfId="3907" xr:uid="{00000000-0005-0000-0000-0000278A0000}"/>
    <cellStyle name="Normal 66 4 3 2 2" xfId="13980" xr:uid="{00000000-0005-0000-0000-0000288A0000}"/>
    <cellStyle name="Normal 66 4 3 2 2 2" xfId="44311" xr:uid="{00000000-0005-0000-0000-0000298A0000}"/>
    <cellStyle name="Normal 66 4 3 2 2 3" xfId="29078" xr:uid="{00000000-0005-0000-0000-00002A8A0000}"/>
    <cellStyle name="Normal 66 4 3 2 3" xfId="8960" xr:uid="{00000000-0005-0000-0000-00002B8A0000}"/>
    <cellStyle name="Normal 66 4 3 2 3 2" xfId="39294" xr:uid="{00000000-0005-0000-0000-00002C8A0000}"/>
    <cellStyle name="Normal 66 4 3 2 3 3" xfId="24061" xr:uid="{00000000-0005-0000-0000-00002D8A0000}"/>
    <cellStyle name="Normal 66 4 3 2 4" xfId="34281" xr:uid="{00000000-0005-0000-0000-00002E8A0000}"/>
    <cellStyle name="Normal 66 4 3 2 5" xfId="19048" xr:uid="{00000000-0005-0000-0000-00002F8A0000}"/>
    <cellStyle name="Normal 66 4 3 3" xfId="5599" xr:uid="{00000000-0005-0000-0000-0000308A0000}"/>
    <cellStyle name="Normal 66 4 3 3 2" xfId="15651" xr:uid="{00000000-0005-0000-0000-0000318A0000}"/>
    <cellStyle name="Normal 66 4 3 3 2 2" xfId="45982" xr:uid="{00000000-0005-0000-0000-0000328A0000}"/>
    <cellStyle name="Normal 66 4 3 3 2 3" xfId="30749" xr:uid="{00000000-0005-0000-0000-0000338A0000}"/>
    <cellStyle name="Normal 66 4 3 3 3" xfId="10631" xr:uid="{00000000-0005-0000-0000-0000348A0000}"/>
    <cellStyle name="Normal 66 4 3 3 3 2" xfId="40965" xr:uid="{00000000-0005-0000-0000-0000358A0000}"/>
    <cellStyle name="Normal 66 4 3 3 3 3" xfId="25732" xr:uid="{00000000-0005-0000-0000-0000368A0000}"/>
    <cellStyle name="Normal 66 4 3 3 4" xfId="35952" xr:uid="{00000000-0005-0000-0000-0000378A0000}"/>
    <cellStyle name="Normal 66 4 3 3 5" xfId="20719" xr:uid="{00000000-0005-0000-0000-0000388A0000}"/>
    <cellStyle name="Normal 66 4 3 4" xfId="12309" xr:uid="{00000000-0005-0000-0000-0000398A0000}"/>
    <cellStyle name="Normal 66 4 3 4 2" xfId="42640" xr:uid="{00000000-0005-0000-0000-00003A8A0000}"/>
    <cellStyle name="Normal 66 4 3 4 3" xfId="27407" xr:uid="{00000000-0005-0000-0000-00003B8A0000}"/>
    <cellStyle name="Normal 66 4 3 5" xfId="7288" xr:uid="{00000000-0005-0000-0000-00003C8A0000}"/>
    <cellStyle name="Normal 66 4 3 5 2" xfId="37623" xr:uid="{00000000-0005-0000-0000-00003D8A0000}"/>
    <cellStyle name="Normal 66 4 3 5 3" xfId="22390" xr:uid="{00000000-0005-0000-0000-00003E8A0000}"/>
    <cellStyle name="Normal 66 4 3 6" xfId="32611" xr:uid="{00000000-0005-0000-0000-00003F8A0000}"/>
    <cellStyle name="Normal 66 4 3 7" xfId="17377" xr:uid="{00000000-0005-0000-0000-0000408A0000}"/>
    <cellStyle name="Normal 66 4 4" xfId="3070" xr:uid="{00000000-0005-0000-0000-0000418A0000}"/>
    <cellStyle name="Normal 66 4 4 2" xfId="13144" xr:uid="{00000000-0005-0000-0000-0000428A0000}"/>
    <cellStyle name="Normal 66 4 4 2 2" xfId="43475" xr:uid="{00000000-0005-0000-0000-0000438A0000}"/>
    <cellStyle name="Normal 66 4 4 2 3" xfId="28242" xr:uid="{00000000-0005-0000-0000-0000448A0000}"/>
    <cellStyle name="Normal 66 4 4 3" xfId="8124" xr:uid="{00000000-0005-0000-0000-0000458A0000}"/>
    <cellStyle name="Normal 66 4 4 3 2" xfId="38458" xr:uid="{00000000-0005-0000-0000-0000468A0000}"/>
    <cellStyle name="Normal 66 4 4 3 3" xfId="23225" xr:uid="{00000000-0005-0000-0000-0000478A0000}"/>
    <cellStyle name="Normal 66 4 4 4" xfId="33445" xr:uid="{00000000-0005-0000-0000-0000488A0000}"/>
    <cellStyle name="Normal 66 4 4 5" xfId="18212" xr:uid="{00000000-0005-0000-0000-0000498A0000}"/>
    <cellStyle name="Normal 66 4 5" xfId="4763" xr:uid="{00000000-0005-0000-0000-00004A8A0000}"/>
    <cellStyle name="Normal 66 4 5 2" xfId="14815" xr:uid="{00000000-0005-0000-0000-00004B8A0000}"/>
    <cellStyle name="Normal 66 4 5 2 2" xfId="45146" xr:uid="{00000000-0005-0000-0000-00004C8A0000}"/>
    <cellStyle name="Normal 66 4 5 2 3" xfId="29913" xr:uid="{00000000-0005-0000-0000-00004D8A0000}"/>
    <cellStyle name="Normal 66 4 5 3" xfId="9795" xr:uid="{00000000-0005-0000-0000-00004E8A0000}"/>
    <cellStyle name="Normal 66 4 5 3 2" xfId="40129" xr:uid="{00000000-0005-0000-0000-00004F8A0000}"/>
    <cellStyle name="Normal 66 4 5 3 3" xfId="24896" xr:uid="{00000000-0005-0000-0000-0000508A0000}"/>
    <cellStyle name="Normal 66 4 5 4" xfId="35116" xr:uid="{00000000-0005-0000-0000-0000518A0000}"/>
    <cellStyle name="Normal 66 4 5 5" xfId="19883" xr:uid="{00000000-0005-0000-0000-0000528A0000}"/>
    <cellStyle name="Normal 66 4 6" xfId="11473" xr:uid="{00000000-0005-0000-0000-0000538A0000}"/>
    <cellStyle name="Normal 66 4 6 2" xfId="41804" xr:uid="{00000000-0005-0000-0000-0000548A0000}"/>
    <cellStyle name="Normal 66 4 6 3" xfId="26571" xr:uid="{00000000-0005-0000-0000-0000558A0000}"/>
    <cellStyle name="Normal 66 4 7" xfId="6452" xr:uid="{00000000-0005-0000-0000-0000568A0000}"/>
    <cellStyle name="Normal 66 4 7 2" xfId="36787" xr:uid="{00000000-0005-0000-0000-0000578A0000}"/>
    <cellStyle name="Normal 66 4 7 3" xfId="21554" xr:uid="{00000000-0005-0000-0000-0000588A0000}"/>
    <cellStyle name="Normal 66 4 8" xfId="31775" xr:uid="{00000000-0005-0000-0000-0000598A0000}"/>
    <cellStyle name="Normal 66 4 9" xfId="16541" xr:uid="{00000000-0005-0000-0000-00005A8A0000}"/>
    <cellStyle name="Normal 66 5" xfId="1586" xr:uid="{00000000-0005-0000-0000-00005B8A0000}"/>
    <cellStyle name="Normal 66 5 2" xfId="2427" xr:uid="{00000000-0005-0000-0000-00005C8A0000}"/>
    <cellStyle name="Normal 66 5 2 2" xfId="4117" xr:uid="{00000000-0005-0000-0000-00005D8A0000}"/>
    <cellStyle name="Normal 66 5 2 2 2" xfId="14190" xr:uid="{00000000-0005-0000-0000-00005E8A0000}"/>
    <cellStyle name="Normal 66 5 2 2 2 2" xfId="44521" xr:uid="{00000000-0005-0000-0000-00005F8A0000}"/>
    <cellStyle name="Normal 66 5 2 2 2 3" xfId="29288" xr:uid="{00000000-0005-0000-0000-0000608A0000}"/>
    <cellStyle name="Normal 66 5 2 2 3" xfId="9170" xr:uid="{00000000-0005-0000-0000-0000618A0000}"/>
    <cellStyle name="Normal 66 5 2 2 3 2" xfId="39504" xr:uid="{00000000-0005-0000-0000-0000628A0000}"/>
    <cellStyle name="Normal 66 5 2 2 3 3" xfId="24271" xr:uid="{00000000-0005-0000-0000-0000638A0000}"/>
    <cellStyle name="Normal 66 5 2 2 4" xfId="34491" xr:uid="{00000000-0005-0000-0000-0000648A0000}"/>
    <cellStyle name="Normal 66 5 2 2 5" xfId="19258" xr:uid="{00000000-0005-0000-0000-0000658A0000}"/>
    <cellStyle name="Normal 66 5 2 3" xfId="5809" xr:uid="{00000000-0005-0000-0000-0000668A0000}"/>
    <cellStyle name="Normal 66 5 2 3 2" xfId="15861" xr:uid="{00000000-0005-0000-0000-0000678A0000}"/>
    <cellStyle name="Normal 66 5 2 3 2 2" xfId="46192" xr:uid="{00000000-0005-0000-0000-0000688A0000}"/>
    <cellStyle name="Normal 66 5 2 3 2 3" xfId="30959" xr:uid="{00000000-0005-0000-0000-0000698A0000}"/>
    <cellStyle name="Normal 66 5 2 3 3" xfId="10841" xr:uid="{00000000-0005-0000-0000-00006A8A0000}"/>
    <cellStyle name="Normal 66 5 2 3 3 2" xfId="41175" xr:uid="{00000000-0005-0000-0000-00006B8A0000}"/>
    <cellStyle name="Normal 66 5 2 3 3 3" xfId="25942" xr:uid="{00000000-0005-0000-0000-00006C8A0000}"/>
    <cellStyle name="Normal 66 5 2 3 4" xfId="36162" xr:uid="{00000000-0005-0000-0000-00006D8A0000}"/>
    <cellStyle name="Normal 66 5 2 3 5" xfId="20929" xr:uid="{00000000-0005-0000-0000-00006E8A0000}"/>
    <cellStyle name="Normal 66 5 2 4" xfId="12519" xr:uid="{00000000-0005-0000-0000-00006F8A0000}"/>
    <cellStyle name="Normal 66 5 2 4 2" xfId="42850" xr:uid="{00000000-0005-0000-0000-0000708A0000}"/>
    <cellStyle name="Normal 66 5 2 4 3" xfId="27617" xr:uid="{00000000-0005-0000-0000-0000718A0000}"/>
    <cellStyle name="Normal 66 5 2 5" xfId="7498" xr:uid="{00000000-0005-0000-0000-0000728A0000}"/>
    <cellStyle name="Normal 66 5 2 5 2" xfId="37833" xr:uid="{00000000-0005-0000-0000-0000738A0000}"/>
    <cellStyle name="Normal 66 5 2 5 3" xfId="22600" xr:uid="{00000000-0005-0000-0000-0000748A0000}"/>
    <cellStyle name="Normal 66 5 2 6" xfId="32821" xr:uid="{00000000-0005-0000-0000-0000758A0000}"/>
    <cellStyle name="Normal 66 5 2 7" xfId="17587" xr:uid="{00000000-0005-0000-0000-0000768A0000}"/>
    <cellStyle name="Normal 66 5 3" xfId="3280" xr:uid="{00000000-0005-0000-0000-0000778A0000}"/>
    <cellStyle name="Normal 66 5 3 2" xfId="13354" xr:uid="{00000000-0005-0000-0000-0000788A0000}"/>
    <cellStyle name="Normal 66 5 3 2 2" xfId="43685" xr:uid="{00000000-0005-0000-0000-0000798A0000}"/>
    <cellStyle name="Normal 66 5 3 2 3" xfId="28452" xr:uid="{00000000-0005-0000-0000-00007A8A0000}"/>
    <cellStyle name="Normal 66 5 3 3" xfId="8334" xr:uid="{00000000-0005-0000-0000-00007B8A0000}"/>
    <cellStyle name="Normal 66 5 3 3 2" xfId="38668" xr:uid="{00000000-0005-0000-0000-00007C8A0000}"/>
    <cellStyle name="Normal 66 5 3 3 3" xfId="23435" xr:uid="{00000000-0005-0000-0000-00007D8A0000}"/>
    <cellStyle name="Normal 66 5 3 4" xfId="33655" xr:uid="{00000000-0005-0000-0000-00007E8A0000}"/>
    <cellStyle name="Normal 66 5 3 5" xfId="18422" xr:uid="{00000000-0005-0000-0000-00007F8A0000}"/>
    <cellStyle name="Normal 66 5 4" xfId="4973" xr:uid="{00000000-0005-0000-0000-0000808A0000}"/>
    <cellStyle name="Normal 66 5 4 2" xfId="15025" xr:uid="{00000000-0005-0000-0000-0000818A0000}"/>
    <cellStyle name="Normal 66 5 4 2 2" xfId="45356" xr:uid="{00000000-0005-0000-0000-0000828A0000}"/>
    <cellStyle name="Normal 66 5 4 2 3" xfId="30123" xr:uid="{00000000-0005-0000-0000-0000838A0000}"/>
    <cellStyle name="Normal 66 5 4 3" xfId="10005" xr:uid="{00000000-0005-0000-0000-0000848A0000}"/>
    <cellStyle name="Normal 66 5 4 3 2" xfId="40339" xr:uid="{00000000-0005-0000-0000-0000858A0000}"/>
    <cellStyle name="Normal 66 5 4 3 3" xfId="25106" xr:uid="{00000000-0005-0000-0000-0000868A0000}"/>
    <cellStyle name="Normal 66 5 4 4" xfId="35326" xr:uid="{00000000-0005-0000-0000-0000878A0000}"/>
    <cellStyle name="Normal 66 5 4 5" xfId="20093" xr:uid="{00000000-0005-0000-0000-0000888A0000}"/>
    <cellStyle name="Normal 66 5 5" xfId="11683" xr:uid="{00000000-0005-0000-0000-0000898A0000}"/>
    <cellStyle name="Normal 66 5 5 2" xfId="42014" xr:uid="{00000000-0005-0000-0000-00008A8A0000}"/>
    <cellStyle name="Normal 66 5 5 3" xfId="26781" xr:uid="{00000000-0005-0000-0000-00008B8A0000}"/>
    <cellStyle name="Normal 66 5 6" xfId="6662" xr:uid="{00000000-0005-0000-0000-00008C8A0000}"/>
    <cellStyle name="Normal 66 5 6 2" xfId="36997" xr:uid="{00000000-0005-0000-0000-00008D8A0000}"/>
    <cellStyle name="Normal 66 5 6 3" xfId="21764" xr:uid="{00000000-0005-0000-0000-00008E8A0000}"/>
    <cellStyle name="Normal 66 5 7" xfId="31985" xr:uid="{00000000-0005-0000-0000-00008F8A0000}"/>
    <cellStyle name="Normal 66 5 8" xfId="16751" xr:uid="{00000000-0005-0000-0000-0000908A0000}"/>
    <cellStyle name="Normal 66 6" xfId="2007" xr:uid="{00000000-0005-0000-0000-0000918A0000}"/>
    <cellStyle name="Normal 66 6 2" xfId="3699" xr:uid="{00000000-0005-0000-0000-0000928A0000}"/>
    <cellStyle name="Normal 66 6 2 2" xfId="13772" xr:uid="{00000000-0005-0000-0000-0000938A0000}"/>
    <cellStyle name="Normal 66 6 2 2 2" xfId="44103" xr:uid="{00000000-0005-0000-0000-0000948A0000}"/>
    <cellStyle name="Normal 66 6 2 2 3" xfId="28870" xr:uid="{00000000-0005-0000-0000-0000958A0000}"/>
    <cellStyle name="Normal 66 6 2 3" xfId="8752" xr:uid="{00000000-0005-0000-0000-0000968A0000}"/>
    <cellStyle name="Normal 66 6 2 3 2" xfId="39086" xr:uid="{00000000-0005-0000-0000-0000978A0000}"/>
    <cellStyle name="Normal 66 6 2 3 3" xfId="23853" xr:uid="{00000000-0005-0000-0000-0000988A0000}"/>
    <cellStyle name="Normal 66 6 2 4" xfId="34073" xr:uid="{00000000-0005-0000-0000-0000998A0000}"/>
    <cellStyle name="Normal 66 6 2 5" xfId="18840" xr:uid="{00000000-0005-0000-0000-00009A8A0000}"/>
    <cellStyle name="Normal 66 6 3" xfId="5391" xr:uid="{00000000-0005-0000-0000-00009B8A0000}"/>
    <cellStyle name="Normal 66 6 3 2" xfId="15443" xr:uid="{00000000-0005-0000-0000-00009C8A0000}"/>
    <cellStyle name="Normal 66 6 3 2 2" xfId="45774" xr:uid="{00000000-0005-0000-0000-00009D8A0000}"/>
    <cellStyle name="Normal 66 6 3 2 3" xfId="30541" xr:uid="{00000000-0005-0000-0000-00009E8A0000}"/>
    <cellStyle name="Normal 66 6 3 3" xfId="10423" xr:uid="{00000000-0005-0000-0000-00009F8A0000}"/>
    <cellStyle name="Normal 66 6 3 3 2" xfId="40757" xr:uid="{00000000-0005-0000-0000-0000A08A0000}"/>
    <cellStyle name="Normal 66 6 3 3 3" xfId="25524" xr:uid="{00000000-0005-0000-0000-0000A18A0000}"/>
    <cellStyle name="Normal 66 6 3 4" xfId="35744" xr:uid="{00000000-0005-0000-0000-0000A28A0000}"/>
    <cellStyle name="Normal 66 6 3 5" xfId="20511" xr:uid="{00000000-0005-0000-0000-0000A38A0000}"/>
    <cellStyle name="Normal 66 6 4" xfId="12101" xr:uid="{00000000-0005-0000-0000-0000A48A0000}"/>
    <cellStyle name="Normal 66 6 4 2" xfId="42432" xr:uid="{00000000-0005-0000-0000-0000A58A0000}"/>
    <cellStyle name="Normal 66 6 4 3" xfId="27199" xr:uid="{00000000-0005-0000-0000-0000A68A0000}"/>
    <cellStyle name="Normal 66 6 5" xfId="7080" xr:uid="{00000000-0005-0000-0000-0000A78A0000}"/>
    <cellStyle name="Normal 66 6 5 2" xfId="37415" xr:uid="{00000000-0005-0000-0000-0000A88A0000}"/>
    <cellStyle name="Normal 66 6 5 3" xfId="22182" xr:uid="{00000000-0005-0000-0000-0000A98A0000}"/>
    <cellStyle name="Normal 66 6 6" xfId="32403" xr:uid="{00000000-0005-0000-0000-0000AA8A0000}"/>
    <cellStyle name="Normal 66 6 7" xfId="17169" xr:uid="{00000000-0005-0000-0000-0000AB8A0000}"/>
    <cellStyle name="Normal 66 7" xfId="2859" xr:uid="{00000000-0005-0000-0000-0000AC8A0000}"/>
    <cellStyle name="Normal 66 7 2" xfId="12936" xr:uid="{00000000-0005-0000-0000-0000AD8A0000}"/>
    <cellStyle name="Normal 66 7 2 2" xfId="43267" xr:uid="{00000000-0005-0000-0000-0000AE8A0000}"/>
    <cellStyle name="Normal 66 7 2 3" xfId="28034" xr:uid="{00000000-0005-0000-0000-0000AF8A0000}"/>
    <cellStyle name="Normal 66 7 3" xfId="7916" xr:uid="{00000000-0005-0000-0000-0000B08A0000}"/>
    <cellStyle name="Normal 66 7 3 2" xfId="38250" xr:uid="{00000000-0005-0000-0000-0000B18A0000}"/>
    <cellStyle name="Normal 66 7 3 3" xfId="23017" xr:uid="{00000000-0005-0000-0000-0000B28A0000}"/>
    <cellStyle name="Normal 66 7 4" xfId="33237" xr:uid="{00000000-0005-0000-0000-0000B38A0000}"/>
    <cellStyle name="Normal 66 7 5" xfId="18004" xr:uid="{00000000-0005-0000-0000-0000B48A0000}"/>
    <cellStyle name="Normal 66 8" xfId="4553" xr:uid="{00000000-0005-0000-0000-0000B58A0000}"/>
    <cellStyle name="Normal 66 8 2" xfId="14607" xr:uid="{00000000-0005-0000-0000-0000B68A0000}"/>
    <cellStyle name="Normal 66 8 2 2" xfId="44938" xr:uid="{00000000-0005-0000-0000-0000B78A0000}"/>
    <cellStyle name="Normal 66 8 2 3" xfId="29705" xr:uid="{00000000-0005-0000-0000-0000B88A0000}"/>
    <cellStyle name="Normal 66 8 3" xfId="9587" xr:uid="{00000000-0005-0000-0000-0000B98A0000}"/>
    <cellStyle name="Normal 66 8 3 2" xfId="39921" xr:uid="{00000000-0005-0000-0000-0000BA8A0000}"/>
    <cellStyle name="Normal 66 8 3 3" xfId="24688" xr:uid="{00000000-0005-0000-0000-0000BB8A0000}"/>
    <cellStyle name="Normal 66 8 4" xfId="34908" xr:uid="{00000000-0005-0000-0000-0000BC8A0000}"/>
    <cellStyle name="Normal 66 8 5" xfId="19675" xr:uid="{00000000-0005-0000-0000-0000BD8A0000}"/>
    <cellStyle name="Normal 66 9" xfId="11263" xr:uid="{00000000-0005-0000-0000-0000BE8A0000}"/>
    <cellStyle name="Normal 66 9 2" xfId="41596" xr:uid="{00000000-0005-0000-0000-0000BF8A0000}"/>
    <cellStyle name="Normal 66 9 3" xfId="26363" xr:uid="{00000000-0005-0000-0000-0000C08A0000}"/>
    <cellStyle name="Normal 67" xfId="900" xr:uid="{00000000-0005-0000-0000-0000C18A0000}"/>
    <cellStyle name="Normal 67 10" xfId="6243" xr:uid="{00000000-0005-0000-0000-0000C28A0000}"/>
    <cellStyle name="Normal 67 10 2" xfId="36580" xr:uid="{00000000-0005-0000-0000-0000C38A0000}"/>
    <cellStyle name="Normal 67 10 3" xfId="21347" xr:uid="{00000000-0005-0000-0000-0000C48A0000}"/>
    <cellStyle name="Normal 67 11" xfId="31571" xr:uid="{00000000-0005-0000-0000-0000C58A0000}"/>
    <cellStyle name="Normal 67 12" xfId="16332" xr:uid="{00000000-0005-0000-0000-0000C68A0000}"/>
    <cellStyle name="Normal 67 2" xfId="1207" xr:uid="{00000000-0005-0000-0000-0000C78A0000}"/>
    <cellStyle name="Normal 67 2 10" xfId="31622" xr:uid="{00000000-0005-0000-0000-0000C88A0000}"/>
    <cellStyle name="Normal 67 2 11" xfId="16386" xr:uid="{00000000-0005-0000-0000-0000C98A0000}"/>
    <cellStyle name="Normal 67 2 2" xfId="1315" xr:uid="{00000000-0005-0000-0000-0000CA8A0000}"/>
    <cellStyle name="Normal 67 2 2 10" xfId="16490" xr:uid="{00000000-0005-0000-0000-0000CB8A0000}"/>
    <cellStyle name="Normal 67 2 2 2" xfId="1532" xr:uid="{00000000-0005-0000-0000-0000CC8A0000}"/>
    <cellStyle name="Normal 67 2 2 2 2" xfId="1953" xr:uid="{00000000-0005-0000-0000-0000CD8A0000}"/>
    <cellStyle name="Normal 67 2 2 2 2 2" xfId="2792" xr:uid="{00000000-0005-0000-0000-0000CE8A0000}"/>
    <cellStyle name="Normal 67 2 2 2 2 2 2" xfId="4482" xr:uid="{00000000-0005-0000-0000-0000CF8A0000}"/>
    <cellStyle name="Normal 67 2 2 2 2 2 2 2" xfId="14555" xr:uid="{00000000-0005-0000-0000-0000D08A0000}"/>
    <cellStyle name="Normal 67 2 2 2 2 2 2 2 2" xfId="44886" xr:uid="{00000000-0005-0000-0000-0000D18A0000}"/>
    <cellStyle name="Normal 67 2 2 2 2 2 2 2 3" xfId="29653" xr:uid="{00000000-0005-0000-0000-0000D28A0000}"/>
    <cellStyle name="Normal 67 2 2 2 2 2 2 3" xfId="9535" xr:uid="{00000000-0005-0000-0000-0000D38A0000}"/>
    <cellStyle name="Normal 67 2 2 2 2 2 2 3 2" xfId="39869" xr:uid="{00000000-0005-0000-0000-0000D48A0000}"/>
    <cellStyle name="Normal 67 2 2 2 2 2 2 3 3" xfId="24636" xr:uid="{00000000-0005-0000-0000-0000D58A0000}"/>
    <cellStyle name="Normal 67 2 2 2 2 2 2 4" xfId="34856" xr:uid="{00000000-0005-0000-0000-0000D68A0000}"/>
    <cellStyle name="Normal 67 2 2 2 2 2 2 5" xfId="19623" xr:uid="{00000000-0005-0000-0000-0000D78A0000}"/>
    <cellStyle name="Normal 67 2 2 2 2 2 3" xfId="6174" xr:uid="{00000000-0005-0000-0000-0000D88A0000}"/>
    <cellStyle name="Normal 67 2 2 2 2 2 3 2" xfId="16226" xr:uid="{00000000-0005-0000-0000-0000D98A0000}"/>
    <cellStyle name="Normal 67 2 2 2 2 2 3 2 2" xfId="46557" xr:uid="{00000000-0005-0000-0000-0000DA8A0000}"/>
    <cellStyle name="Normal 67 2 2 2 2 2 3 2 3" xfId="31324" xr:uid="{00000000-0005-0000-0000-0000DB8A0000}"/>
    <cellStyle name="Normal 67 2 2 2 2 2 3 3" xfId="11206" xr:uid="{00000000-0005-0000-0000-0000DC8A0000}"/>
    <cellStyle name="Normal 67 2 2 2 2 2 3 3 2" xfId="41540" xr:uid="{00000000-0005-0000-0000-0000DD8A0000}"/>
    <cellStyle name="Normal 67 2 2 2 2 2 3 3 3" xfId="26307" xr:uid="{00000000-0005-0000-0000-0000DE8A0000}"/>
    <cellStyle name="Normal 67 2 2 2 2 2 3 4" xfId="36527" xr:uid="{00000000-0005-0000-0000-0000DF8A0000}"/>
    <cellStyle name="Normal 67 2 2 2 2 2 3 5" xfId="21294" xr:uid="{00000000-0005-0000-0000-0000E08A0000}"/>
    <cellStyle name="Normal 67 2 2 2 2 2 4" xfId="12884" xr:uid="{00000000-0005-0000-0000-0000E18A0000}"/>
    <cellStyle name="Normal 67 2 2 2 2 2 4 2" xfId="43215" xr:uid="{00000000-0005-0000-0000-0000E28A0000}"/>
    <cellStyle name="Normal 67 2 2 2 2 2 4 3" xfId="27982" xr:uid="{00000000-0005-0000-0000-0000E38A0000}"/>
    <cellStyle name="Normal 67 2 2 2 2 2 5" xfId="7863" xr:uid="{00000000-0005-0000-0000-0000E48A0000}"/>
    <cellStyle name="Normal 67 2 2 2 2 2 5 2" xfId="38198" xr:uid="{00000000-0005-0000-0000-0000E58A0000}"/>
    <cellStyle name="Normal 67 2 2 2 2 2 5 3" xfId="22965" xr:uid="{00000000-0005-0000-0000-0000E68A0000}"/>
    <cellStyle name="Normal 67 2 2 2 2 2 6" xfId="33186" xr:uid="{00000000-0005-0000-0000-0000E78A0000}"/>
    <cellStyle name="Normal 67 2 2 2 2 2 7" xfId="17952" xr:uid="{00000000-0005-0000-0000-0000E88A0000}"/>
    <cellStyle name="Normal 67 2 2 2 2 3" xfId="3645" xr:uid="{00000000-0005-0000-0000-0000E98A0000}"/>
    <cellStyle name="Normal 67 2 2 2 2 3 2" xfId="13719" xr:uid="{00000000-0005-0000-0000-0000EA8A0000}"/>
    <cellStyle name="Normal 67 2 2 2 2 3 2 2" xfId="44050" xr:uid="{00000000-0005-0000-0000-0000EB8A0000}"/>
    <cellStyle name="Normal 67 2 2 2 2 3 2 3" xfId="28817" xr:uid="{00000000-0005-0000-0000-0000EC8A0000}"/>
    <cellStyle name="Normal 67 2 2 2 2 3 3" xfId="8699" xr:uid="{00000000-0005-0000-0000-0000ED8A0000}"/>
    <cellStyle name="Normal 67 2 2 2 2 3 3 2" xfId="39033" xr:uid="{00000000-0005-0000-0000-0000EE8A0000}"/>
    <cellStyle name="Normal 67 2 2 2 2 3 3 3" xfId="23800" xr:uid="{00000000-0005-0000-0000-0000EF8A0000}"/>
    <cellStyle name="Normal 67 2 2 2 2 3 4" xfId="34020" xr:uid="{00000000-0005-0000-0000-0000F08A0000}"/>
    <cellStyle name="Normal 67 2 2 2 2 3 5" xfId="18787" xr:uid="{00000000-0005-0000-0000-0000F18A0000}"/>
    <cellStyle name="Normal 67 2 2 2 2 4" xfId="5338" xr:uid="{00000000-0005-0000-0000-0000F28A0000}"/>
    <cellStyle name="Normal 67 2 2 2 2 4 2" xfId="15390" xr:uid="{00000000-0005-0000-0000-0000F38A0000}"/>
    <cellStyle name="Normal 67 2 2 2 2 4 2 2" xfId="45721" xr:uid="{00000000-0005-0000-0000-0000F48A0000}"/>
    <cellStyle name="Normal 67 2 2 2 2 4 2 3" xfId="30488" xr:uid="{00000000-0005-0000-0000-0000F58A0000}"/>
    <cellStyle name="Normal 67 2 2 2 2 4 3" xfId="10370" xr:uid="{00000000-0005-0000-0000-0000F68A0000}"/>
    <cellStyle name="Normal 67 2 2 2 2 4 3 2" xfId="40704" xr:uid="{00000000-0005-0000-0000-0000F78A0000}"/>
    <cellStyle name="Normal 67 2 2 2 2 4 3 3" xfId="25471" xr:uid="{00000000-0005-0000-0000-0000F88A0000}"/>
    <cellStyle name="Normal 67 2 2 2 2 4 4" xfId="35691" xr:uid="{00000000-0005-0000-0000-0000F98A0000}"/>
    <cellStyle name="Normal 67 2 2 2 2 4 5" xfId="20458" xr:uid="{00000000-0005-0000-0000-0000FA8A0000}"/>
    <cellStyle name="Normal 67 2 2 2 2 5" xfId="12048" xr:uid="{00000000-0005-0000-0000-0000FB8A0000}"/>
    <cellStyle name="Normal 67 2 2 2 2 5 2" xfId="42379" xr:uid="{00000000-0005-0000-0000-0000FC8A0000}"/>
    <cellStyle name="Normal 67 2 2 2 2 5 3" xfId="27146" xr:uid="{00000000-0005-0000-0000-0000FD8A0000}"/>
    <cellStyle name="Normal 67 2 2 2 2 6" xfId="7027" xr:uid="{00000000-0005-0000-0000-0000FE8A0000}"/>
    <cellStyle name="Normal 67 2 2 2 2 6 2" xfId="37362" xr:uid="{00000000-0005-0000-0000-0000FF8A0000}"/>
    <cellStyle name="Normal 67 2 2 2 2 6 3" xfId="22129" xr:uid="{00000000-0005-0000-0000-0000008B0000}"/>
    <cellStyle name="Normal 67 2 2 2 2 7" xfId="32350" xr:uid="{00000000-0005-0000-0000-0000018B0000}"/>
    <cellStyle name="Normal 67 2 2 2 2 8" xfId="17116" xr:uid="{00000000-0005-0000-0000-0000028B0000}"/>
    <cellStyle name="Normal 67 2 2 2 3" xfId="2374" xr:uid="{00000000-0005-0000-0000-0000038B0000}"/>
    <cellStyle name="Normal 67 2 2 2 3 2" xfId="4064" xr:uid="{00000000-0005-0000-0000-0000048B0000}"/>
    <cellStyle name="Normal 67 2 2 2 3 2 2" xfId="14137" xr:uid="{00000000-0005-0000-0000-0000058B0000}"/>
    <cellStyle name="Normal 67 2 2 2 3 2 2 2" xfId="44468" xr:uid="{00000000-0005-0000-0000-0000068B0000}"/>
    <cellStyle name="Normal 67 2 2 2 3 2 2 3" xfId="29235" xr:uid="{00000000-0005-0000-0000-0000078B0000}"/>
    <cellStyle name="Normal 67 2 2 2 3 2 3" xfId="9117" xr:uid="{00000000-0005-0000-0000-0000088B0000}"/>
    <cellStyle name="Normal 67 2 2 2 3 2 3 2" xfId="39451" xr:uid="{00000000-0005-0000-0000-0000098B0000}"/>
    <cellStyle name="Normal 67 2 2 2 3 2 3 3" xfId="24218" xr:uid="{00000000-0005-0000-0000-00000A8B0000}"/>
    <cellStyle name="Normal 67 2 2 2 3 2 4" xfId="34438" xr:uid="{00000000-0005-0000-0000-00000B8B0000}"/>
    <cellStyle name="Normal 67 2 2 2 3 2 5" xfId="19205" xr:uid="{00000000-0005-0000-0000-00000C8B0000}"/>
    <cellStyle name="Normal 67 2 2 2 3 3" xfId="5756" xr:uid="{00000000-0005-0000-0000-00000D8B0000}"/>
    <cellStyle name="Normal 67 2 2 2 3 3 2" xfId="15808" xr:uid="{00000000-0005-0000-0000-00000E8B0000}"/>
    <cellStyle name="Normal 67 2 2 2 3 3 2 2" xfId="46139" xr:uid="{00000000-0005-0000-0000-00000F8B0000}"/>
    <cellStyle name="Normal 67 2 2 2 3 3 2 3" xfId="30906" xr:uid="{00000000-0005-0000-0000-0000108B0000}"/>
    <cellStyle name="Normal 67 2 2 2 3 3 3" xfId="10788" xr:uid="{00000000-0005-0000-0000-0000118B0000}"/>
    <cellStyle name="Normal 67 2 2 2 3 3 3 2" xfId="41122" xr:uid="{00000000-0005-0000-0000-0000128B0000}"/>
    <cellStyle name="Normal 67 2 2 2 3 3 3 3" xfId="25889" xr:uid="{00000000-0005-0000-0000-0000138B0000}"/>
    <cellStyle name="Normal 67 2 2 2 3 3 4" xfId="36109" xr:uid="{00000000-0005-0000-0000-0000148B0000}"/>
    <cellStyle name="Normal 67 2 2 2 3 3 5" xfId="20876" xr:uid="{00000000-0005-0000-0000-0000158B0000}"/>
    <cellStyle name="Normal 67 2 2 2 3 4" xfId="12466" xr:uid="{00000000-0005-0000-0000-0000168B0000}"/>
    <cellStyle name="Normal 67 2 2 2 3 4 2" xfId="42797" xr:uid="{00000000-0005-0000-0000-0000178B0000}"/>
    <cellStyle name="Normal 67 2 2 2 3 4 3" xfId="27564" xr:uid="{00000000-0005-0000-0000-0000188B0000}"/>
    <cellStyle name="Normal 67 2 2 2 3 5" xfId="7445" xr:uid="{00000000-0005-0000-0000-0000198B0000}"/>
    <cellStyle name="Normal 67 2 2 2 3 5 2" xfId="37780" xr:uid="{00000000-0005-0000-0000-00001A8B0000}"/>
    <cellStyle name="Normal 67 2 2 2 3 5 3" xfId="22547" xr:uid="{00000000-0005-0000-0000-00001B8B0000}"/>
    <cellStyle name="Normal 67 2 2 2 3 6" xfId="32768" xr:uid="{00000000-0005-0000-0000-00001C8B0000}"/>
    <cellStyle name="Normal 67 2 2 2 3 7" xfId="17534" xr:uid="{00000000-0005-0000-0000-00001D8B0000}"/>
    <cellStyle name="Normal 67 2 2 2 4" xfId="3227" xr:uid="{00000000-0005-0000-0000-00001E8B0000}"/>
    <cellStyle name="Normal 67 2 2 2 4 2" xfId="13301" xr:uid="{00000000-0005-0000-0000-00001F8B0000}"/>
    <cellStyle name="Normal 67 2 2 2 4 2 2" xfId="43632" xr:uid="{00000000-0005-0000-0000-0000208B0000}"/>
    <cellStyle name="Normal 67 2 2 2 4 2 3" xfId="28399" xr:uid="{00000000-0005-0000-0000-0000218B0000}"/>
    <cellStyle name="Normal 67 2 2 2 4 3" xfId="8281" xr:uid="{00000000-0005-0000-0000-0000228B0000}"/>
    <cellStyle name="Normal 67 2 2 2 4 3 2" xfId="38615" xr:uid="{00000000-0005-0000-0000-0000238B0000}"/>
    <cellStyle name="Normal 67 2 2 2 4 3 3" xfId="23382" xr:uid="{00000000-0005-0000-0000-0000248B0000}"/>
    <cellStyle name="Normal 67 2 2 2 4 4" xfId="33602" xr:uid="{00000000-0005-0000-0000-0000258B0000}"/>
    <cellStyle name="Normal 67 2 2 2 4 5" xfId="18369" xr:uid="{00000000-0005-0000-0000-0000268B0000}"/>
    <cellStyle name="Normal 67 2 2 2 5" xfId="4920" xr:uid="{00000000-0005-0000-0000-0000278B0000}"/>
    <cellStyle name="Normal 67 2 2 2 5 2" xfId="14972" xr:uid="{00000000-0005-0000-0000-0000288B0000}"/>
    <cellStyle name="Normal 67 2 2 2 5 2 2" xfId="45303" xr:uid="{00000000-0005-0000-0000-0000298B0000}"/>
    <cellStyle name="Normal 67 2 2 2 5 2 3" xfId="30070" xr:uid="{00000000-0005-0000-0000-00002A8B0000}"/>
    <cellStyle name="Normal 67 2 2 2 5 3" xfId="9952" xr:uid="{00000000-0005-0000-0000-00002B8B0000}"/>
    <cellStyle name="Normal 67 2 2 2 5 3 2" xfId="40286" xr:uid="{00000000-0005-0000-0000-00002C8B0000}"/>
    <cellStyle name="Normal 67 2 2 2 5 3 3" xfId="25053" xr:uid="{00000000-0005-0000-0000-00002D8B0000}"/>
    <cellStyle name="Normal 67 2 2 2 5 4" xfId="35273" xr:uid="{00000000-0005-0000-0000-00002E8B0000}"/>
    <cellStyle name="Normal 67 2 2 2 5 5" xfId="20040" xr:uid="{00000000-0005-0000-0000-00002F8B0000}"/>
    <cellStyle name="Normal 67 2 2 2 6" xfId="11630" xr:uid="{00000000-0005-0000-0000-0000308B0000}"/>
    <cellStyle name="Normal 67 2 2 2 6 2" xfId="41961" xr:uid="{00000000-0005-0000-0000-0000318B0000}"/>
    <cellStyle name="Normal 67 2 2 2 6 3" xfId="26728" xr:uid="{00000000-0005-0000-0000-0000328B0000}"/>
    <cellStyle name="Normal 67 2 2 2 7" xfId="6609" xr:uid="{00000000-0005-0000-0000-0000338B0000}"/>
    <cellStyle name="Normal 67 2 2 2 7 2" xfId="36944" xr:uid="{00000000-0005-0000-0000-0000348B0000}"/>
    <cellStyle name="Normal 67 2 2 2 7 3" xfId="21711" xr:uid="{00000000-0005-0000-0000-0000358B0000}"/>
    <cellStyle name="Normal 67 2 2 2 8" xfId="31932" xr:uid="{00000000-0005-0000-0000-0000368B0000}"/>
    <cellStyle name="Normal 67 2 2 2 9" xfId="16698" xr:uid="{00000000-0005-0000-0000-0000378B0000}"/>
    <cellStyle name="Normal 67 2 2 3" xfId="1745" xr:uid="{00000000-0005-0000-0000-0000388B0000}"/>
    <cellStyle name="Normal 67 2 2 3 2" xfId="2584" xr:uid="{00000000-0005-0000-0000-0000398B0000}"/>
    <cellStyle name="Normal 67 2 2 3 2 2" xfId="4274" xr:uid="{00000000-0005-0000-0000-00003A8B0000}"/>
    <cellStyle name="Normal 67 2 2 3 2 2 2" xfId="14347" xr:uid="{00000000-0005-0000-0000-00003B8B0000}"/>
    <cellStyle name="Normal 67 2 2 3 2 2 2 2" xfId="44678" xr:uid="{00000000-0005-0000-0000-00003C8B0000}"/>
    <cellStyle name="Normal 67 2 2 3 2 2 2 3" xfId="29445" xr:uid="{00000000-0005-0000-0000-00003D8B0000}"/>
    <cellStyle name="Normal 67 2 2 3 2 2 3" xfId="9327" xr:uid="{00000000-0005-0000-0000-00003E8B0000}"/>
    <cellStyle name="Normal 67 2 2 3 2 2 3 2" xfId="39661" xr:uid="{00000000-0005-0000-0000-00003F8B0000}"/>
    <cellStyle name="Normal 67 2 2 3 2 2 3 3" xfId="24428" xr:uid="{00000000-0005-0000-0000-0000408B0000}"/>
    <cellStyle name="Normal 67 2 2 3 2 2 4" xfId="34648" xr:uid="{00000000-0005-0000-0000-0000418B0000}"/>
    <cellStyle name="Normal 67 2 2 3 2 2 5" xfId="19415" xr:uid="{00000000-0005-0000-0000-0000428B0000}"/>
    <cellStyle name="Normal 67 2 2 3 2 3" xfId="5966" xr:uid="{00000000-0005-0000-0000-0000438B0000}"/>
    <cellStyle name="Normal 67 2 2 3 2 3 2" xfId="16018" xr:uid="{00000000-0005-0000-0000-0000448B0000}"/>
    <cellStyle name="Normal 67 2 2 3 2 3 2 2" xfId="46349" xr:uid="{00000000-0005-0000-0000-0000458B0000}"/>
    <cellStyle name="Normal 67 2 2 3 2 3 2 3" xfId="31116" xr:uid="{00000000-0005-0000-0000-0000468B0000}"/>
    <cellStyle name="Normal 67 2 2 3 2 3 3" xfId="10998" xr:uid="{00000000-0005-0000-0000-0000478B0000}"/>
    <cellStyle name="Normal 67 2 2 3 2 3 3 2" xfId="41332" xr:uid="{00000000-0005-0000-0000-0000488B0000}"/>
    <cellStyle name="Normal 67 2 2 3 2 3 3 3" xfId="26099" xr:uid="{00000000-0005-0000-0000-0000498B0000}"/>
    <cellStyle name="Normal 67 2 2 3 2 3 4" xfId="36319" xr:uid="{00000000-0005-0000-0000-00004A8B0000}"/>
    <cellStyle name="Normal 67 2 2 3 2 3 5" xfId="21086" xr:uid="{00000000-0005-0000-0000-00004B8B0000}"/>
    <cellStyle name="Normal 67 2 2 3 2 4" xfId="12676" xr:uid="{00000000-0005-0000-0000-00004C8B0000}"/>
    <cellStyle name="Normal 67 2 2 3 2 4 2" xfId="43007" xr:uid="{00000000-0005-0000-0000-00004D8B0000}"/>
    <cellStyle name="Normal 67 2 2 3 2 4 3" xfId="27774" xr:uid="{00000000-0005-0000-0000-00004E8B0000}"/>
    <cellStyle name="Normal 67 2 2 3 2 5" xfId="7655" xr:uid="{00000000-0005-0000-0000-00004F8B0000}"/>
    <cellStyle name="Normal 67 2 2 3 2 5 2" xfId="37990" xr:uid="{00000000-0005-0000-0000-0000508B0000}"/>
    <cellStyle name="Normal 67 2 2 3 2 5 3" xfId="22757" xr:uid="{00000000-0005-0000-0000-0000518B0000}"/>
    <cellStyle name="Normal 67 2 2 3 2 6" xfId="32978" xr:uid="{00000000-0005-0000-0000-0000528B0000}"/>
    <cellStyle name="Normal 67 2 2 3 2 7" xfId="17744" xr:uid="{00000000-0005-0000-0000-0000538B0000}"/>
    <cellStyle name="Normal 67 2 2 3 3" xfId="3437" xr:uid="{00000000-0005-0000-0000-0000548B0000}"/>
    <cellStyle name="Normal 67 2 2 3 3 2" xfId="13511" xr:uid="{00000000-0005-0000-0000-0000558B0000}"/>
    <cellStyle name="Normal 67 2 2 3 3 2 2" xfId="43842" xr:uid="{00000000-0005-0000-0000-0000568B0000}"/>
    <cellStyle name="Normal 67 2 2 3 3 2 3" xfId="28609" xr:uid="{00000000-0005-0000-0000-0000578B0000}"/>
    <cellStyle name="Normal 67 2 2 3 3 3" xfId="8491" xr:uid="{00000000-0005-0000-0000-0000588B0000}"/>
    <cellStyle name="Normal 67 2 2 3 3 3 2" xfId="38825" xr:uid="{00000000-0005-0000-0000-0000598B0000}"/>
    <cellStyle name="Normal 67 2 2 3 3 3 3" xfId="23592" xr:uid="{00000000-0005-0000-0000-00005A8B0000}"/>
    <cellStyle name="Normal 67 2 2 3 3 4" xfId="33812" xr:uid="{00000000-0005-0000-0000-00005B8B0000}"/>
    <cellStyle name="Normal 67 2 2 3 3 5" xfId="18579" xr:uid="{00000000-0005-0000-0000-00005C8B0000}"/>
    <cellStyle name="Normal 67 2 2 3 4" xfId="5130" xr:uid="{00000000-0005-0000-0000-00005D8B0000}"/>
    <cellStyle name="Normal 67 2 2 3 4 2" xfId="15182" xr:uid="{00000000-0005-0000-0000-00005E8B0000}"/>
    <cellStyle name="Normal 67 2 2 3 4 2 2" xfId="45513" xr:uid="{00000000-0005-0000-0000-00005F8B0000}"/>
    <cellStyle name="Normal 67 2 2 3 4 2 3" xfId="30280" xr:uid="{00000000-0005-0000-0000-0000608B0000}"/>
    <cellStyle name="Normal 67 2 2 3 4 3" xfId="10162" xr:uid="{00000000-0005-0000-0000-0000618B0000}"/>
    <cellStyle name="Normal 67 2 2 3 4 3 2" xfId="40496" xr:uid="{00000000-0005-0000-0000-0000628B0000}"/>
    <cellStyle name="Normal 67 2 2 3 4 3 3" xfId="25263" xr:uid="{00000000-0005-0000-0000-0000638B0000}"/>
    <cellStyle name="Normal 67 2 2 3 4 4" xfId="35483" xr:uid="{00000000-0005-0000-0000-0000648B0000}"/>
    <cellStyle name="Normal 67 2 2 3 4 5" xfId="20250" xr:uid="{00000000-0005-0000-0000-0000658B0000}"/>
    <cellStyle name="Normal 67 2 2 3 5" xfId="11840" xr:uid="{00000000-0005-0000-0000-0000668B0000}"/>
    <cellStyle name="Normal 67 2 2 3 5 2" xfId="42171" xr:uid="{00000000-0005-0000-0000-0000678B0000}"/>
    <cellStyle name="Normal 67 2 2 3 5 3" xfId="26938" xr:uid="{00000000-0005-0000-0000-0000688B0000}"/>
    <cellStyle name="Normal 67 2 2 3 6" xfId="6819" xr:uid="{00000000-0005-0000-0000-0000698B0000}"/>
    <cellStyle name="Normal 67 2 2 3 6 2" xfId="37154" xr:uid="{00000000-0005-0000-0000-00006A8B0000}"/>
    <cellStyle name="Normal 67 2 2 3 6 3" xfId="21921" xr:uid="{00000000-0005-0000-0000-00006B8B0000}"/>
    <cellStyle name="Normal 67 2 2 3 7" xfId="32142" xr:uid="{00000000-0005-0000-0000-00006C8B0000}"/>
    <cellStyle name="Normal 67 2 2 3 8" xfId="16908" xr:uid="{00000000-0005-0000-0000-00006D8B0000}"/>
    <cellStyle name="Normal 67 2 2 4" xfId="2166" xr:uid="{00000000-0005-0000-0000-00006E8B0000}"/>
    <cellStyle name="Normal 67 2 2 4 2" xfId="3856" xr:uid="{00000000-0005-0000-0000-00006F8B0000}"/>
    <cellStyle name="Normal 67 2 2 4 2 2" xfId="13929" xr:uid="{00000000-0005-0000-0000-0000708B0000}"/>
    <cellStyle name="Normal 67 2 2 4 2 2 2" xfId="44260" xr:uid="{00000000-0005-0000-0000-0000718B0000}"/>
    <cellStyle name="Normal 67 2 2 4 2 2 3" xfId="29027" xr:uid="{00000000-0005-0000-0000-0000728B0000}"/>
    <cellStyle name="Normal 67 2 2 4 2 3" xfId="8909" xr:uid="{00000000-0005-0000-0000-0000738B0000}"/>
    <cellStyle name="Normal 67 2 2 4 2 3 2" xfId="39243" xr:uid="{00000000-0005-0000-0000-0000748B0000}"/>
    <cellStyle name="Normal 67 2 2 4 2 3 3" xfId="24010" xr:uid="{00000000-0005-0000-0000-0000758B0000}"/>
    <cellStyle name="Normal 67 2 2 4 2 4" xfId="34230" xr:uid="{00000000-0005-0000-0000-0000768B0000}"/>
    <cellStyle name="Normal 67 2 2 4 2 5" xfId="18997" xr:uid="{00000000-0005-0000-0000-0000778B0000}"/>
    <cellStyle name="Normal 67 2 2 4 3" xfId="5548" xr:uid="{00000000-0005-0000-0000-0000788B0000}"/>
    <cellStyle name="Normal 67 2 2 4 3 2" xfId="15600" xr:uid="{00000000-0005-0000-0000-0000798B0000}"/>
    <cellStyle name="Normal 67 2 2 4 3 2 2" xfId="45931" xr:uid="{00000000-0005-0000-0000-00007A8B0000}"/>
    <cellStyle name="Normal 67 2 2 4 3 2 3" xfId="30698" xr:uid="{00000000-0005-0000-0000-00007B8B0000}"/>
    <cellStyle name="Normal 67 2 2 4 3 3" xfId="10580" xr:uid="{00000000-0005-0000-0000-00007C8B0000}"/>
    <cellStyle name="Normal 67 2 2 4 3 3 2" xfId="40914" xr:uid="{00000000-0005-0000-0000-00007D8B0000}"/>
    <cellStyle name="Normal 67 2 2 4 3 3 3" xfId="25681" xr:uid="{00000000-0005-0000-0000-00007E8B0000}"/>
    <cellStyle name="Normal 67 2 2 4 3 4" xfId="35901" xr:uid="{00000000-0005-0000-0000-00007F8B0000}"/>
    <cellStyle name="Normal 67 2 2 4 3 5" xfId="20668" xr:uid="{00000000-0005-0000-0000-0000808B0000}"/>
    <cellStyle name="Normal 67 2 2 4 4" xfId="12258" xr:uid="{00000000-0005-0000-0000-0000818B0000}"/>
    <cellStyle name="Normal 67 2 2 4 4 2" xfId="42589" xr:uid="{00000000-0005-0000-0000-0000828B0000}"/>
    <cellStyle name="Normal 67 2 2 4 4 3" xfId="27356" xr:uid="{00000000-0005-0000-0000-0000838B0000}"/>
    <cellStyle name="Normal 67 2 2 4 5" xfId="7237" xr:uid="{00000000-0005-0000-0000-0000848B0000}"/>
    <cellStyle name="Normal 67 2 2 4 5 2" xfId="37572" xr:uid="{00000000-0005-0000-0000-0000858B0000}"/>
    <cellStyle name="Normal 67 2 2 4 5 3" xfId="22339" xr:uid="{00000000-0005-0000-0000-0000868B0000}"/>
    <cellStyle name="Normal 67 2 2 4 6" xfId="32560" xr:uid="{00000000-0005-0000-0000-0000878B0000}"/>
    <cellStyle name="Normal 67 2 2 4 7" xfId="17326" xr:uid="{00000000-0005-0000-0000-0000888B0000}"/>
    <cellStyle name="Normal 67 2 2 5" xfId="3019" xr:uid="{00000000-0005-0000-0000-0000898B0000}"/>
    <cellStyle name="Normal 67 2 2 5 2" xfId="13093" xr:uid="{00000000-0005-0000-0000-00008A8B0000}"/>
    <cellStyle name="Normal 67 2 2 5 2 2" xfId="43424" xr:uid="{00000000-0005-0000-0000-00008B8B0000}"/>
    <cellStyle name="Normal 67 2 2 5 2 3" xfId="28191" xr:uid="{00000000-0005-0000-0000-00008C8B0000}"/>
    <cellStyle name="Normal 67 2 2 5 3" xfId="8073" xr:uid="{00000000-0005-0000-0000-00008D8B0000}"/>
    <cellStyle name="Normal 67 2 2 5 3 2" xfId="38407" xr:uid="{00000000-0005-0000-0000-00008E8B0000}"/>
    <cellStyle name="Normal 67 2 2 5 3 3" xfId="23174" xr:uid="{00000000-0005-0000-0000-00008F8B0000}"/>
    <cellStyle name="Normal 67 2 2 5 4" xfId="33394" xr:uid="{00000000-0005-0000-0000-0000908B0000}"/>
    <cellStyle name="Normal 67 2 2 5 5" xfId="18161" xr:uid="{00000000-0005-0000-0000-0000918B0000}"/>
    <cellStyle name="Normal 67 2 2 6" xfId="4712" xr:uid="{00000000-0005-0000-0000-0000928B0000}"/>
    <cellStyle name="Normal 67 2 2 6 2" xfId="14764" xr:uid="{00000000-0005-0000-0000-0000938B0000}"/>
    <cellStyle name="Normal 67 2 2 6 2 2" xfId="45095" xr:uid="{00000000-0005-0000-0000-0000948B0000}"/>
    <cellStyle name="Normal 67 2 2 6 2 3" xfId="29862" xr:uid="{00000000-0005-0000-0000-0000958B0000}"/>
    <cellStyle name="Normal 67 2 2 6 3" xfId="9744" xr:uid="{00000000-0005-0000-0000-0000968B0000}"/>
    <cellStyle name="Normal 67 2 2 6 3 2" xfId="40078" xr:uid="{00000000-0005-0000-0000-0000978B0000}"/>
    <cellStyle name="Normal 67 2 2 6 3 3" xfId="24845" xr:uid="{00000000-0005-0000-0000-0000988B0000}"/>
    <cellStyle name="Normal 67 2 2 6 4" xfId="35065" xr:uid="{00000000-0005-0000-0000-0000998B0000}"/>
    <cellStyle name="Normal 67 2 2 6 5" xfId="19832" xr:uid="{00000000-0005-0000-0000-00009A8B0000}"/>
    <cellStyle name="Normal 67 2 2 7" xfId="11422" xr:uid="{00000000-0005-0000-0000-00009B8B0000}"/>
    <cellStyle name="Normal 67 2 2 7 2" xfId="41753" xr:uid="{00000000-0005-0000-0000-00009C8B0000}"/>
    <cellStyle name="Normal 67 2 2 7 3" xfId="26520" xr:uid="{00000000-0005-0000-0000-00009D8B0000}"/>
    <cellStyle name="Normal 67 2 2 8" xfId="6401" xr:uid="{00000000-0005-0000-0000-00009E8B0000}"/>
    <cellStyle name="Normal 67 2 2 8 2" xfId="36736" xr:uid="{00000000-0005-0000-0000-00009F8B0000}"/>
    <cellStyle name="Normal 67 2 2 8 3" xfId="21503" xr:uid="{00000000-0005-0000-0000-0000A08B0000}"/>
    <cellStyle name="Normal 67 2 2 9" xfId="31724" xr:uid="{00000000-0005-0000-0000-0000A18B0000}"/>
    <cellStyle name="Normal 67 2 3" xfId="1428" xr:uid="{00000000-0005-0000-0000-0000A28B0000}"/>
    <cellStyle name="Normal 67 2 3 2" xfId="1849" xr:uid="{00000000-0005-0000-0000-0000A38B0000}"/>
    <cellStyle name="Normal 67 2 3 2 2" xfId="2688" xr:uid="{00000000-0005-0000-0000-0000A48B0000}"/>
    <cellStyle name="Normal 67 2 3 2 2 2" xfId="4378" xr:uid="{00000000-0005-0000-0000-0000A58B0000}"/>
    <cellStyle name="Normal 67 2 3 2 2 2 2" xfId="14451" xr:uid="{00000000-0005-0000-0000-0000A68B0000}"/>
    <cellStyle name="Normal 67 2 3 2 2 2 2 2" xfId="44782" xr:uid="{00000000-0005-0000-0000-0000A78B0000}"/>
    <cellStyle name="Normal 67 2 3 2 2 2 2 3" xfId="29549" xr:uid="{00000000-0005-0000-0000-0000A88B0000}"/>
    <cellStyle name="Normal 67 2 3 2 2 2 3" xfId="9431" xr:uid="{00000000-0005-0000-0000-0000A98B0000}"/>
    <cellStyle name="Normal 67 2 3 2 2 2 3 2" xfId="39765" xr:uid="{00000000-0005-0000-0000-0000AA8B0000}"/>
    <cellStyle name="Normal 67 2 3 2 2 2 3 3" xfId="24532" xr:uid="{00000000-0005-0000-0000-0000AB8B0000}"/>
    <cellStyle name="Normal 67 2 3 2 2 2 4" xfId="34752" xr:uid="{00000000-0005-0000-0000-0000AC8B0000}"/>
    <cellStyle name="Normal 67 2 3 2 2 2 5" xfId="19519" xr:uid="{00000000-0005-0000-0000-0000AD8B0000}"/>
    <cellStyle name="Normal 67 2 3 2 2 3" xfId="6070" xr:uid="{00000000-0005-0000-0000-0000AE8B0000}"/>
    <cellStyle name="Normal 67 2 3 2 2 3 2" xfId="16122" xr:uid="{00000000-0005-0000-0000-0000AF8B0000}"/>
    <cellStyle name="Normal 67 2 3 2 2 3 2 2" xfId="46453" xr:uid="{00000000-0005-0000-0000-0000B08B0000}"/>
    <cellStyle name="Normal 67 2 3 2 2 3 2 3" xfId="31220" xr:uid="{00000000-0005-0000-0000-0000B18B0000}"/>
    <cellStyle name="Normal 67 2 3 2 2 3 3" xfId="11102" xr:uid="{00000000-0005-0000-0000-0000B28B0000}"/>
    <cellStyle name="Normal 67 2 3 2 2 3 3 2" xfId="41436" xr:uid="{00000000-0005-0000-0000-0000B38B0000}"/>
    <cellStyle name="Normal 67 2 3 2 2 3 3 3" xfId="26203" xr:uid="{00000000-0005-0000-0000-0000B48B0000}"/>
    <cellStyle name="Normal 67 2 3 2 2 3 4" xfId="36423" xr:uid="{00000000-0005-0000-0000-0000B58B0000}"/>
    <cellStyle name="Normal 67 2 3 2 2 3 5" xfId="21190" xr:uid="{00000000-0005-0000-0000-0000B68B0000}"/>
    <cellStyle name="Normal 67 2 3 2 2 4" xfId="12780" xr:uid="{00000000-0005-0000-0000-0000B78B0000}"/>
    <cellStyle name="Normal 67 2 3 2 2 4 2" xfId="43111" xr:uid="{00000000-0005-0000-0000-0000B88B0000}"/>
    <cellStyle name="Normal 67 2 3 2 2 4 3" xfId="27878" xr:uid="{00000000-0005-0000-0000-0000B98B0000}"/>
    <cellStyle name="Normal 67 2 3 2 2 5" xfId="7759" xr:uid="{00000000-0005-0000-0000-0000BA8B0000}"/>
    <cellStyle name="Normal 67 2 3 2 2 5 2" xfId="38094" xr:uid="{00000000-0005-0000-0000-0000BB8B0000}"/>
    <cellStyle name="Normal 67 2 3 2 2 5 3" xfId="22861" xr:uid="{00000000-0005-0000-0000-0000BC8B0000}"/>
    <cellStyle name="Normal 67 2 3 2 2 6" xfId="33082" xr:uid="{00000000-0005-0000-0000-0000BD8B0000}"/>
    <cellStyle name="Normal 67 2 3 2 2 7" xfId="17848" xr:uid="{00000000-0005-0000-0000-0000BE8B0000}"/>
    <cellStyle name="Normal 67 2 3 2 3" xfId="3541" xr:uid="{00000000-0005-0000-0000-0000BF8B0000}"/>
    <cellStyle name="Normal 67 2 3 2 3 2" xfId="13615" xr:uid="{00000000-0005-0000-0000-0000C08B0000}"/>
    <cellStyle name="Normal 67 2 3 2 3 2 2" xfId="43946" xr:uid="{00000000-0005-0000-0000-0000C18B0000}"/>
    <cellStyle name="Normal 67 2 3 2 3 2 3" xfId="28713" xr:uid="{00000000-0005-0000-0000-0000C28B0000}"/>
    <cellStyle name="Normal 67 2 3 2 3 3" xfId="8595" xr:uid="{00000000-0005-0000-0000-0000C38B0000}"/>
    <cellStyle name="Normal 67 2 3 2 3 3 2" xfId="38929" xr:uid="{00000000-0005-0000-0000-0000C48B0000}"/>
    <cellStyle name="Normal 67 2 3 2 3 3 3" xfId="23696" xr:uid="{00000000-0005-0000-0000-0000C58B0000}"/>
    <cellStyle name="Normal 67 2 3 2 3 4" xfId="33916" xr:uid="{00000000-0005-0000-0000-0000C68B0000}"/>
    <cellStyle name="Normal 67 2 3 2 3 5" xfId="18683" xr:uid="{00000000-0005-0000-0000-0000C78B0000}"/>
    <cellStyle name="Normal 67 2 3 2 4" xfId="5234" xr:uid="{00000000-0005-0000-0000-0000C88B0000}"/>
    <cellStyle name="Normal 67 2 3 2 4 2" xfId="15286" xr:uid="{00000000-0005-0000-0000-0000C98B0000}"/>
    <cellStyle name="Normal 67 2 3 2 4 2 2" xfId="45617" xr:uid="{00000000-0005-0000-0000-0000CA8B0000}"/>
    <cellStyle name="Normal 67 2 3 2 4 2 3" xfId="30384" xr:uid="{00000000-0005-0000-0000-0000CB8B0000}"/>
    <cellStyle name="Normal 67 2 3 2 4 3" xfId="10266" xr:uid="{00000000-0005-0000-0000-0000CC8B0000}"/>
    <cellStyle name="Normal 67 2 3 2 4 3 2" xfId="40600" xr:uid="{00000000-0005-0000-0000-0000CD8B0000}"/>
    <cellStyle name="Normal 67 2 3 2 4 3 3" xfId="25367" xr:uid="{00000000-0005-0000-0000-0000CE8B0000}"/>
    <cellStyle name="Normal 67 2 3 2 4 4" xfId="35587" xr:uid="{00000000-0005-0000-0000-0000CF8B0000}"/>
    <cellStyle name="Normal 67 2 3 2 4 5" xfId="20354" xr:uid="{00000000-0005-0000-0000-0000D08B0000}"/>
    <cellStyle name="Normal 67 2 3 2 5" xfId="11944" xr:uid="{00000000-0005-0000-0000-0000D18B0000}"/>
    <cellStyle name="Normal 67 2 3 2 5 2" xfId="42275" xr:uid="{00000000-0005-0000-0000-0000D28B0000}"/>
    <cellStyle name="Normal 67 2 3 2 5 3" xfId="27042" xr:uid="{00000000-0005-0000-0000-0000D38B0000}"/>
    <cellStyle name="Normal 67 2 3 2 6" xfId="6923" xr:uid="{00000000-0005-0000-0000-0000D48B0000}"/>
    <cellStyle name="Normal 67 2 3 2 6 2" xfId="37258" xr:uid="{00000000-0005-0000-0000-0000D58B0000}"/>
    <cellStyle name="Normal 67 2 3 2 6 3" xfId="22025" xr:uid="{00000000-0005-0000-0000-0000D68B0000}"/>
    <cellStyle name="Normal 67 2 3 2 7" xfId="32246" xr:uid="{00000000-0005-0000-0000-0000D78B0000}"/>
    <cellStyle name="Normal 67 2 3 2 8" xfId="17012" xr:uid="{00000000-0005-0000-0000-0000D88B0000}"/>
    <cellStyle name="Normal 67 2 3 3" xfId="2270" xr:uid="{00000000-0005-0000-0000-0000D98B0000}"/>
    <cellStyle name="Normal 67 2 3 3 2" xfId="3960" xr:uid="{00000000-0005-0000-0000-0000DA8B0000}"/>
    <cellStyle name="Normal 67 2 3 3 2 2" xfId="14033" xr:uid="{00000000-0005-0000-0000-0000DB8B0000}"/>
    <cellStyle name="Normal 67 2 3 3 2 2 2" xfId="44364" xr:uid="{00000000-0005-0000-0000-0000DC8B0000}"/>
    <cellStyle name="Normal 67 2 3 3 2 2 3" xfId="29131" xr:uid="{00000000-0005-0000-0000-0000DD8B0000}"/>
    <cellStyle name="Normal 67 2 3 3 2 3" xfId="9013" xr:uid="{00000000-0005-0000-0000-0000DE8B0000}"/>
    <cellStyle name="Normal 67 2 3 3 2 3 2" xfId="39347" xr:uid="{00000000-0005-0000-0000-0000DF8B0000}"/>
    <cellStyle name="Normal 67 2 3 3 2 3 3" xfId="24114" xr:uid="{00000000-0005-0000-0000-0000E08B0000}"/>
    <cellStyle name="Normal 67 2 3 3 2 4" xfId="34334" xr:uid="{00000000-0005-0000-0000-0000E18B0000}"/>
    <cellStyle name="Normal 67 2 3 3 2 5" xfId="19101" xr:uid="{00000000-0005-0000-0000-0000E28B0000}"/>
    <cellStyle name="Normal 67 2 3 3 3" xfId="5652" xr:uid="{00000000-0005-0000-0000-0000E38B0000}"/>
    <cellStyle name="Normal 67 2 3 3 3 2" xfId="15704" xr:uid="{00000000-0005-0000-0000-0000E48B0000}"/>
    <cellStyle name="Normal 67 2 3 3 3 2 2" xfId="46035" xr:uid="{00000000-0005-0000-0000-0000E58B0000}"/>
    <cellStyle name="Normal 67 2 3 3 3 2 3" xfId="30802" xr:uid="{00000000-0005-0000-0000-0000E68B0000}"/>
    <cellStyle name="Normal 67 2 3 3 3 3" xfId="10684" xr:uid="{00000000-0005-0000-0000-0000E78B0000}"/>
    <cellStyle name="Normal 67 2 3 3 3 3 2" xfId="41018" xr:uid="{00000000-0005-0000-0000-0000E88B0000}"/>
    <cellStyle name="Normal 67 2 3 3 3 3 3" xfId="25785" xr:uid="{00000000-0005-0000-0000-0000E98B0000}"/>
    <cellStyle name="Normal 67 2 3 3 3 4" xfId="36005" xr:uid="{00000000-0005-0000-0000-0000EA8B0000}"/>
    <cellStyle name="Normal 67 2 3 3 3 5" xfId="20772" xr:uid="{00000000-0005-0000-0000-0000EB8B0000}"/>
    <cellStyle name="Normal 67 2 3 3 4" xfId="12362" xr:uid="{00000000-0005-0000-0000-0000EC8B0000}"/>
    <cellStyle name="Normal 67 2 3 3 4 2" xfId="42693" xr:uid="{00000000-0005-0000-0000-0000ED8B0000}"/>
    <cellStyle name="Normal 67 2 3 3 4 3" xfId="27460" xr:uid="{00000000-0005-0000-0000-0000EE8B0000}"/>
    <cellStyle name="Normal 67 2 3 3 5" xfId="7341" xr:uid="{00000000-0005-0000-0000-0000EF8B0000}"/>
    <cellStyle name="Normal 67 2 3 3 5 2" xfId="37676" xr:uid="{00000000-0005-0000-0000-0000F08B0000}"/>
    <cellStyle name="Normal 67 2 3 3 5 3" xfId="22443" xr:uid="{00000000-0005-0000-0000-0000F18B0000}"/>
    <cellStyle name="Normal 67 2 3 3 6" xfId="32664" xr:uid="{00000000-0005-0000-0000-0000F28B0000}"/>
    <cellStyle name="Normal 67 2 3 3 7" xfId="17430" xr:uid="{00000000-0005-0000-0000-0000F38B0000}"/>
    <cellStyle name="Normal 67 2 3 4" xfId="3123" xr:uid="{00000000-0005-0000-0000-0000F48B0000}"/>
    <cellStyle name="Normal 67 2 3 4 2" xfId="13197" xr:uid="{00000000-0005-0000-0000-0000F58B0000}"/>
    <cellStyle name="Normal 67 2 3 4 2 2" xfId="43528" xr:uid="{00000000-0005-0000-0000-0000F68B0000}"/>
    <cellStyle name="Normal 67 2 3 4 2 3" xfId="28295" xr:uid="{00000000-0005-0000-0000-0000F78B0000}"/>
    <cellStyle name="Normal 67 2 3 4 3" xfId="8177" xr:uid="{00000000-0005-0000-0000-0000F88B0000}"/>
    <cellStyle name="Normal 67 2 3 4 3 2" xfId="38511" xr:uid="{00000000-0005-0000-0000-0000F98B0000}"/>
    <cellStyle name="Normal 67 2 3 4 3 3" xfId="23278" xr:uid="{00000000-0005-0000-0000-0000FA8B0000}"/>
    <cellStyle name="Normal 67 2 3 4 4" xfId="33498" xr:uid="{00000000-0005-0000-0000-0000FB8B0000}"/>
    <cellStyle name="Normal 67 2 3 4 5" xfId="18265" xr:uid="{00000000-0005-0000-0000-0000FC8B0000}"/>
    <cellStyle name="Normal 67 2 3 5" xfId="4816" xr:uid="{00000000-0005-0000-0000-0000FD8B0000}"/>
    <cellStyle name="Normal 67 2 3 5 2" xfId="14868" xr:uid="{00000000-0005-0000-0000-0000FE8B0000}"/>
    <cellStyle name="Normal 67 2 3 5 2 2" xfId="45199" xr:uid="{00000000-0005-0000-0000-0000FF8B0000}"/>
    <cellStyle name="Normal 67 2 3 5 2 3" xfId="29966" xr:uid="{00000000-0005-0000-0000-0000008C0000}"/>
    <cellStyle name="Normal 67 2 3 5 3" xfId="9848" xr:uid="{00000000-0005-0000-0000-0000018C0000}"/>
    <cellStyle name="Normal 67 2 3 5 3 2" xfId="40182" xr:uid="{00000000-0005-0000-0000-0000028C0000}"/>
    <cellStyle name="Normal 67 2 3 5 3 3" xfId="24949" xr:uid="{00000000-0005-0000-0000-0000038C0000}"/>
    <cellStyle name="Normal 67 2 3 5 4" xfId="35169" xr:uid="{00000000-0005-0000-0000-0000048C0000}"/>
    <cellStyle name="Normal 67 2 3 5 5" xfId="19936" xr:uid="{00000000-0005-0000-0000-0000058C0000}"/>
    <cellStyle name="Normal 67 2 3 6" xfId="11526" xr:uid="{00000000-0005-0000-0000-0000068C0000}"/>
    <cellStyle name="Normal 67 2 3 6 2" xfId="41857" xr:uid="{00000000-0005-0000-0000-0000078C0000}"/>
    <cellStyle name="Normal 67 2 3 6 3" xfId="26624" xr:uid="{00000000-0005-0000-0000-0000088C0000}"/>
    <cellStyle name="Normal 67 2 3 7" xfId="6505" xr:uid="{00000000-0005-0000-0000-0000098C0000}"/>
    <cellStyle name="Normal 67 2 3 7 2" xfId="36840" xr:uid="{00000000-0005-0000-0000-00000A8C0000}"/>
    <cellStyle name="Normal 67 2 3 7 3" xfId="21607" xr:uid="{00000000-0005-0000-0000-00000B8C0000}"/>
    <cellStyle name="Normal 67 2 3 8" xfId="31828" xr:uid="{00000000-0005-0000-0000-00000C8C0000}"/>
    <cellStyle name="Normal 67 2 3 9" xfId="16594" xr:uid="{00000000-0005-0000-0000-00000D8C0000}"/>
    <cellStyle name="Normal 67 2 4" xfId="1641" xr:uid="{00000000-0005-0000-0000-00000E8C0000}"/>
    <cellStyle name="Normal 67 2 4 2" xfId="2480" xr:uid="{00000000-0005-0000-0000-00000F8C0000}"/>
    <cellStyle name="Normal 67 2 4 2 2" xfId="4170" xr:uid="{00000000-0005-0000-0000-0000108C0000}"/>
    <cellStyle name="Normal 67 2 4 2 2 2" xfId="14243" xr:uid="{00000000-0005-0000-0000-0000118C0000}"/>
    <cellStyle name="Normal 67 2 4 2 2 2 2" xfId="44574" xr:uid="{00000000-0005-0000-0000-0000128C0000}"/>
    <cellStyle name="Normal 67 2 4 2 2 2 3" xfId="29341" xr:uid="{00000000-0005-0000-0000-0000138C0000}"/>
    <cellStyle name="Normal 67 2 4 2 2 3" xfId="9223" xr:uid="{00000000-0005-0000-0000-0000148C0000}"/>
    <cellStyle name="Normal 67 2 4 2 2 3 2" xfId="39557" xr:uid="{00000000-0005-0000-0000-0000158C0000}"/>
    <cellStyle name="Normal 67 2 4 2 2 3 3" xfId="24324" xr:uid="{00000000-0005-0000-0000-0000168C0000}"/>
    <cellStyle name="Normal 67 2 4 2 2 4" xfId="34544" xr:uid="{00000000-0005-0000-0000-0000178C0000}"/>
    <cellStyle name="Normal 67 2 4 2 2 5" xfId="19311" xr:uid="{00000000-0005-0000-0000-0000188C0000}"/>
    <cellStyle name="Normal 67 2 4 2 3" xfId="5862" xr:uid="{00000000-0005-0000-0000-0000198C0000}"/>
    <cellStyle name="Normal 67 2 4 2 3 2" xfId="15914" xr:uid="{00000000-0005-0000-0000-00001A8C0000}"/>
    <cellStyle name="Normal 67 2 4 2 3 2 2" xfId="46245" xr:uid="{00000000-0005-0000-0000-00001B8C0000}"/>
    <cellStyle name="Normal 67 2 4 2 3 2 3" xfId="31012" xr:uid="{00000000-0005-0000-0000-00001C8C0000}"/>
    <cellStyle name="Normal 67 2 4 2 3 3" xfId="10894" xr:uid="{00000000-0005-0000-0000-00001D8C0000}"/>
    <cellStyle name="Normal 67 2 4 2 3 3 2" xfId="41228" xr:uid="{00000000-0005-0000-0000-00001E8C0000}"/>
    <cellStyle name="Normal 67 2 4 2 3 3 3" xfId="25995" xr:uid="{00000000-0005-0000-0000-00001F8C0000}"/>
    <cellStyle name="Normal 67 2 4 2 3 4" xfId="36215" xr:uid="{00000000-0005-0000-0000-0000208C0000}"/>
    <cellStyle name="Normal 67 2 4 2 3 5" xfId="20982" xr:uid="{00000000-0005-0000-0000-0000218C0000}"/>
    <cellStyle name="Normal 67 2 4 2 4" xfId="12572" xr:uid="{00000000-0005-0000-0000-0000228C0000}"/>
    <cellStyle name="Normal 67 2 4 2 4 2" xfId="42903" xr:uid="{00000000-0005-0000-0000-0000238C0000}"/>
    <cellStyle name="Normal 67 2 4 2 4 3" xfId="27670" xr:uid="{00000000-0005-0000-0000-0000248C0000}"/>
    <cellStyle name="Normal 67 2 4 2 5" xfId="7551" xr:uid="{00000000-0005-0000-0000-0000258C0000}"/>
    <cellStyle name="Normal 67 2 4 2 5 2" xfId="37886" xr:uid="{00000000-0005-0000-0000-0000268C0000}"/>
    <cellStyle name="Normal 67 2 4 2 5 3" xfId="22653" xr:uid="{00000000-0005-0000-0000-0000278C0000}"/>
    <cellStyle name="Normal 67 2 4 2 6" xfId="32874" xr:uid="{00000000-0005-0000-0000-0000288C0000}"/>
    <cellStyle name="Normal 67 2 4 2 7" xfId="17640" xr:uid="{00000000-0005-0000-0000-0000298C0000}"/>
    <cellStyle name="Normal 67 2 4 3" xfId="3333" xr:uid="{00000000-0005-0000-0000-00002A8C0000}"/>
    <cellStyle name="Normal 67 2 4 3 2" xfId="13407" xr:uid="{00000000-0005-0000-0000-00002B8C0000}"/>
    <cellStyle name="Normal 67 2 4 3 2 2" xfId="43738" xr:uid="{00000000-0005-0000-0000-00002C8C0000}"/>
    <cellStyle name="Normal 67 2 4 3 2 3" xfId="28505" xr:uid="{00000000-0005-0000-0000-00002D8C0000}"/>
    <cellStyle name="Normal 67 2 4 3 3" xfId="8387" xr:uid="{00000000-0005-0000-0000-00002E8C0000}"/>
    <cellStyle name="Normal 67 2 4 3 3 2" xfId="38721" xr:uid="{00000000-0005-0000-0000-00002F8C0000}"/>
    <cellStyle name="Normal 67 2 4 3 3 3" xfId="23488" xr:uid="{00000000-0005-0000-0000-0000308C0000}"/>
    <cellStyle name="Normal 67 2 4 3 4" xfId="33708" xr:uid="{00000000-0005-0000-0000-0000318C0000}"/>
    <cellStyle name="Normal 67 2 4 3 5" xfId="18475" xr:uid="{00000000-0005-0000-0000-0000328C0000}"/>
    <cellStyle name="Normal 67 2 4 4" xfId="5026" xr:uid="{00000000-0005-0000-0000-0000338C0000}"/>
    <cellStyle name="Normal 67 2 4 4 2" xfId="15078" xr:uid="{00000000-0005-0000-0000-0000348C0000}"/>
    <cellStyle name="Normal 67 2 4 4 2 2" xfId="45409" xr:uid="{00000000-0005-0000-0000-0000358C0000}"/>
    <cellStyle name="Normal 67 2 4 4 2 3" xfId="30176" xr:uid="{00000000-0005-0000-0000-0000368C0000}"/>
    <cellStyle name="Normal 67 2 4 4 3" xfId="10058" xr:uid="{00000000-0005-0000-0000-0000378C0000}"/>
    <cellStyle name="Normal 67 2 4 4 3 2" xfId="40392" xr:uid="{00000000-0005-0000-0000-0000388C0000}"/>
    <cellStyle name="Normal 67 2 4 4 3 3" xfId="25159" xr:uid="{00000000-0005-0000-0000-0000398C0000}"/>
    <cellStyle name="Normal 67 2 4 4 4" xfId="35379" xr:uid="{00000000-0005-0000-0000-00003A8C0000}"/>
    <cellStyle name="Normal 67 2 4 4 5" xfId="20146" xr:uid="{00000000-0005-0000-0000-00003B8C0000}"/>
    <cellStyle name="Normal 67 2 4 5" xfId="11736" xr:uid="{00000000-0005-0000-0000-00003C8C0000}"/>
    <cellStyle name="Normal 67 2 4 5 2" xfId="42067" xr:uid="{00000000-0005-0000-0000-00003D8C0000}"/>
    <cellStyle name="Normal 67 2 4 5 3" xfId="26834" xr:uid="{00000000-0005-0000-0000-00003E8C0000}"/>
    <cellStyle name="Normal 67 2 4 6" xfId="6715" xr:uid="{00000000-0005-0000-0000-00003F8C0000}"/>
    <cellStyle name="Normal 67 2 4 6 2" xfId="37050" xr:uid="{00000000-0005-0000-0000-0000408C0000}"/>
    <cellStyle name="Normal 67 2 4 6 3" xfId="21817" xr:uid="{00000000-0005-0000-0000-0000418C0000}"/>
    <cellStyle name="Normal 67 2 4 7" xfId="32038" xr:uid="{00000000-0005-0000-0000-0000428C0000}"/>
    <cellStyle name="Normal 67 2 4 8" xfId="16804" xr:uid="{00000000-0005-0000-0000-0000438C0000}"/>
    <cellStyle name="Normal 67 2 5" xfId="2062" xr:uid="{00000000-0005-0000-0000-0000448C0000}"/>
    <cellStyle name="Normal 67 2 5 2" xfId="3752" xr:uid="{00000000-0005-0000-0000-0000458C0000}"/>
    <cellStyle name="Normal 67 2 5 2 2" xfId="13825" xr:uid="{00000000-0005-0000-0000-0000468C0000}"/>
    <cellStyle name="Normal 67 2 5 2 2 2" xfId="44156" xr:uid="{00000000-0005-0000-0000-0000478C0000}"/>
    <cellStyle name="Normal 67 2 5 2 2 3" xfId="28923" xr:uid="{00000000-0005-0000-0000-0000488C0000}"/>
    <cellStyle name="Normal 67 2 5 2 3" xfId="8805" xr:uid="{00000000-0005-0000-0000-0000498C0000}"/>
    <cellStyle name="Normal 67 2 5 2 3 2" xfId="39139" xr:uid="{00000000-0005-0000-0000-00004A8C0000}"/>
    <cellStyle name="Normal 67 2 5 2 3 3" xfId="23906" xr:uid="{00000000-0005-0000-0000-00004B8C0000}"/>
    <cellStyle name="Normal 67 2 5 2 4" xfId="34126" xr:uid="{00000000-0005-0000-0000-00004C8C0000}"/>
    <cellStyle name="Normal 67 2 5 2 5" xfId="18893" xr:uid="{00000000-0005-0000-0000-00004D8C0000}"/>
    <cellStyle name="Normal 67 2 5 3" xfId="5444" xr:uid="{00000000-0005-0000-0000-00004E8C0000}"/>
    <cellStyle name="Normal 67 2 5 3 2" xfId="15496" xr:uid="{00000000-0005-0000-0000-00004F8C0000}"/>
    <cellStyle name="Normal 67 2 5 3 2 2" xfId="45827" xr:uid="{00000000-0005-0000-0000-0000508C0000}"/>
    <cellStyle name="Normal 67 2 5 3 2 3" xfId="30594" xr:uid="{00000000-0005-0000-0000-0000518C0000}"/>
    <cellStyle name="Normal 67 2 5 3 3" xfId="10476" xr:uid="{00000000-0005-0000-0000-0000528C0000}"/>
    <cellStyle name="Normal 67 2 5 3 3 2" xfId="40810" xr:uid="{00000000-0005-0000-0000-0000538C0000}"/>
    <cellStyle name="Normal 67 2 5 3 3 3" xfId="25577" xr:uid="{00000000-0005-0000-0000-0000548C0000}"/>
    <cellStyle name="Normal 67 2 5 3 4" xfId="35797" xr:uid="{00000000-0005-0000-0000-0000558C0000}"/>
    <cellStyle name="Normal 67 2 5 3 5" xfId="20564" xr:uid="{00000000-0005-0000-0000-0000568C0000}"/>
    <cellStyle name="Normal 67 2 5 4" xfId="12154" xr:uid="{00000000-0005-0000-0000-0000578C0000}"/>
    <cellStyle name="Normal 67 2 5 4 2" xfId="42485" xr:uid="{00000000-0005-0000-0000-0000588C0000}"/>
    <cellStyle name="Normal 67 2 5 4 3" xfId="27252" xr:uid="{00000000-0005-0000-0000-0000598C0000}"/>
    <cellStyle name="Normal 67 2 5 5" xfId="7133" xr:uid="{00000000-0005-0000-0000-00005A8C0000}"/>
    <cellStyle name="Normal 67 2 5 5 2" xfId="37468" xr:uid="{00000000-0005-0000-0000-00005B8C0000}"/>
    <cellStyle name="Normal 67 2 5 5 3" xfId="22235" xr:uid="{00000000-0005-0000-0000-00005C8C0000}"/>
    <cellStyle name="Normal 67 2 5 6" xfId="32456" xr:uid="{00000000-0005-0000-0000-00005D8C0000}"/>
    <cellStyle name="Normal 67 2 5 7" xfId="17222" xr:uid="{00000000-0005-0000-0000-00005E8C0000}"/>
    <cellStyle name="Normal 67 2 6" xfId="2915" xr:uid="{00000000-0005-0000-0000-00005F8C0000}"/>
    <cellStyle name="Normal 67 2 6 2" xfId="12989" xr:uid="{00000000-0005-0000-0000-0000608C0000}"/>
    <cellStyle name="Normal 67 2 6 2 2" xfId="43320" xr:uid="{00000000-0005-0000-0000-0000618C0000}"/>
    <cellStyle name="Normal 67 2 6 2 3" xfId="28087" xr:uid="{00000000-0005-0000-0000-0000628C0000}"/>
    <cellStyle name="Normal 67 2 6 3" xfId="7969" xr:uid="{00000000-0005-0000-0000-0000638C0000}"/>
    <cellStyle name="Normal 67 2 6 3 2" xfId="38303" xr:uid="{00000000-0005-0000-0000-0000648C0000}"/>
    <cellStyle name="Normal 67 2 6 3 3" xfId="23070" xr:uid="{00000000-0005-0000-0000-0000658C0000}"/>
    <cellStyle name="Normal 67 2 6 4" xfId="33290" xr:uid="{00000000-0005-0000-0000-0000668C0000}"/>
    <cellStyle name="Normal 67 2 6 5" xfId="18057" xr:uid="{00000000-0005-0000-0000-0000678C0000}"/>
    <cellStyle name="Normal 67 2 7" xfId="4608" xr:uid="{00000000-0005-0000-0000-0000688C0000}"/>
    <cellStyle name="Normal 67 2 7 2" xfId="14660" xr:uid="{00000000-0005-0000-0000-0000698C0000}"/>
    <cellStyle name="Normal 67 2 7 2 2" xfId="44991" xr:uid="{00000000-0005-0000-0000-00006A8C0000}"/>
    <cellStyle name="Normal 67 2 7 2 3" xfId="29758" xr:uid="{00000000-0005-0000-0000-00006B8C0000}"/>
    <cellStyle name="Normal 67 2 7 3" xfId="9640" xr:uid="{00000000-0005-0000-0000-00006C8C0000}"/>
    <cellStyle name="Normal 67 2 7 3 2" xfId="39974" xr:uid="{00000000-0005-0000-0000-00006D8C0000}"/>
    <cellStyle name="Normal 67 2 7 3 3" xfId="24741" xr:uid="{00000000-0005-0000-0000-00006E8C0000}"/>
    <cellStyle name="Normal 67 2 7 4" xfId="34961" xr:uid="{00000000-0005-0000-0000-00006F8C0000}"/>
    <cellStyle name="Normal 67 2 7 5" xfId="19728" xr:uid="{00000000-0005-0000-0000-0000708C0000}"/>
    <cellStyle name="Normal 67 2 8" xfId="11318" xr:uid="{00000000-0005-0000-0000-0000718C0000}"/>
    <cellStyle name="Normal 67 2 8 2" xfId="41649" xr:uid="{00000000-0005-0000-0000-0000728C0000}"/>
    <cellStyle name="Normal 67 2 8 3" xfId="26416" xr:uid="{00000000-0005-0000-0000-0000738C0000}"/>
    <cellStyle name="Normal 67 2 9" xfId="6297" xr:uid="{00000000-0005-0000-0000-0000748C0000}"/>
    <cellStyle name="Normal 67 2 9 2" xfId="36632" xr:uid="{00000000-0005-0000-0000-0000758C0000}"/>
    <cellStyle name="Normal 67 2 9 3" xfId="21399" xr:uid="{00000000-0005-0000-0000-0000768C0000}"/>
    <cellStyle name="Normal 67 3" xfId="1261" xr:uid="{00000000-0005-0000-0000-0000778C0000}"/>
    <cellStyle name="Normal 67 3 10" xfId="16438" xr:uid="{00000000-0005-0000-0000-0000788C0000}"/>
    <cellStyle name="Normal 67 3 2" xfId="1480" xr:uid="{00000000-0005-0000-0000-0000798C0000}"/>
    <cellStyle name="Normal 67 3 2 2" xfId="1901" xr:uid="{00000000-0005-0000-0000-00007A8C0000}"/>
    <cellStyle name="Normal 67 3 2 2 2" xfId="2740" xr:uid="{00000000-0005-0000-0000-00007B8C0000}"/>
    <cellStyle name="Normal 67 3 2 2 2 2" xfId="4430" xr:uid="{00000000-0005-0000-0000-00007C8C0000}"/>
    <cellStyle name="Normal 67 3 2 2 2 2 2" xfId="14503" xr:uid="{00000000-0005-0000-0000-00007D8C0000}"/>
    <cellStyle name="Normal 67 3 2 2 2 2 2 2" xfId="44834" xr:uid="{00000000-0005-0000-0000-00007E8C0000}"/>
    <cellStyle name="Normal 67 3 2 2 2 2 2 3" xfId="29601" xr:uid="{00000000-0005-0000-0000-00007F8C0000}"/>
    <cellStyle name="Normal 67 3 2 2 2 2 3" xfId="9483" xr:uid="{00000000-0005-0000-0000-0000808C0000}"/>
    <cellStyle name="Normal 67 3 2 2 2 2 3 2" xfId="39817" xr:uid="{00000000-0005-0000-0000-0000818C0000}"/>
    <cellStyle name="Normal 67 3 2 2 2 2 3 3" xfId="24584" xr:uid="{00000000-0005-0000-0000-0000828C0000}"/>
    <cellStyle name="Normal 67 3 2 2 2 2 4" xfId="34804" xr:uid="{00000000-0005-0000-0000-0000838C0000}"/>
    <cellStyle name="Normal 67 3 2 2 2 2 5" xfId="19571" xr:uid="{00000000-0005-0000-0000-0000848C0000}"/>
    <cellStyle name="Normal 67 3 2 2 2 3" xfId="6122" xr:uid="{00000000-0005-0000-0000-0000858C0000}"/>
    <cellStyle name="Normal 67 3 2 2 2 3 2" xfId="16174" xr:uid="{00000000-0005-0000-0000-0000868C0000}"/>
    <cellStyle name="Normal 67 3 2 2 2 3 2 2" xfId="46505" xr:uid="{00000000-0005-0000-0000-0000878C0000}"/>
    <cellStyle name="Normal 67 3 2 2 2 3 2 3" xfId="31272" xr:uid="{00000000-0005-0000-0000-0000888C0000}"/>
    <cellStyle name="Normal 67 3 2 2 2 3 3" xfId="11154" xr:uid="{00000000-0005-0000-0000-0000898C0000}"/>
    <cellStyle name="Normal 67 3 2 2 2 3 3 2" xfId="41488" xr:uid="{00000000-0005-0000-0000-00008A8C0000}"/>
    <cellStyle name="Normal 67 3 2 2 2 3 3 3" xfId="26255" xr:uid="{00000000-0005-0000-0000-00008B8C0000}"/>
    <cellStyle name="Normal 67 3 2 2 2 3 4" xfId="36475" xr:uid="{00000000-0005-0000-0000-00008C8C0000}"/>
    <cellStyle name="Normal 67 3 2 2 2 3 5" xfId="21242" xr:uid="{00000000-0005-0000-0000-00008D8C0000}"/>
    <cellStyle name="Normal 67 3 2 2 2 4" xfId="12832" xr:uid="{00000000-0005-0000-0000-00008E8C0000}"/>
    <cellStyle name="Normal 67 3 2 2 2 4 2" xfId="43163" xr:uid="{00000000-0005-0000-0000-00008F8C0000}"/>
    <cellStyle name="Normal 67 3 2 2 2 4 3" xfId="27930" xr:uid="{00000000-0005-0000-0000-0000908C0000}"/>
    <cellStyle name="Normal 67 3 2 2 2 5" xfId="7811" xr:uid="{00000000-0005-0000-0000-0000918C0000}"/>
    <cellStyle name="Normal 67 3 2 2 2 5 2" xfId="38146" xr:uid="{00000000-0005-0000-0000-0000928C0000}"/>
    <cellStyle name="Normal 67 3 2 2 2 5 3" xfId="22913" xr:uid="{00000000-0005-0000-0000-0000938C0000}"/>
    <cellStyle name="Normal 67 3 2 2 2 6" xfId="33134" xr:uid="{00000000-0005-0000-0000-0000948C0000}"/>
    <cellStyle name="Normal 67 3 2 2 2 7" xfId="17900" xr:uid="{00000000-0005-0000-0000-0000958C0000}"/>
    <cellStyle name="Normal 67 3 2 2 3" xfId="3593" xr:uid="{00000000-0005-0000-0000-0000968C0000}"/>
    <cellStyle name="Normal 67 3 2 2 3 2" xfId="13667" xr:uid="{00000000-0005-0000-0000-0000978C0000}"/>
    <cellStyle name="Normal 67 3 2 2 3 2 2" xfId="43998" xr:uid="{00000000-0005-0000-0000-0000988C0000}"/>
    <cellStyle name="Normal 67 3 2 2 3 2 3" xfId="28765" xr:uid="{00000000-0005-0000-0000-0000998C0000}"/>
    <cellStyle name="Normal 67 3 2 2 3 3" xfId="8647" xr:uid="{00000000-0005-0000-0000-00009A8C0000}"/>
    <cellStyle name="Normal 67 3 2 2 3 3 2" xfId="38981" xr:uid="{00000000-0005-0000-0000-00009B8C0000}"/>
    <cellStyle name="Normal 67 3 2 2 3 3 3" xfId="23748" xr:uid="{00000000-0005-0000-0000-00009C8C0000}"/>
    <cellStyle name="Normal 67 3 2 2 3 4" xfId="33968" xr:uid="{00000000-0005-0000-0000-00009D8C0000}"/>
    <cellStyle name="Normal 67 3 2 2 3 5" xfId="18735" xr:uid="{00000000-0005-0000-0000-00009E8C0000}"/>
    <cellStyle name="Normal 67 3 2 2 4" xfId="5286" xr:uid="{00000000-0005-0000-0000-00009F8C0000}"/>
    <cellStyle name="Normal 67 3 2 2 4 2" xfId="15338" xr:uid="{00000000-0005-0000-0000-0000A08C0000}"/>
    <cellStyle name="Normal 67 3 2 2 4 2 2" xfId="45669" xr:uid="{00000000-0005-0000-0000-0000A18C0000}"/>
    <cellStyle name="Normal 67 3 2 2 4 2 3" xfId="30436" xr:uid="{00000000-0005-0000-0000-0000A28C0000}"/>
    <cellStyle name="Normal 67 3 2 2 4 3" xfId="10318" xr:uid="{00000000-0005-0000-0000-0000A38C0000}"/>
    <cellStyle name="Normal 67 3 2 2 4 3 2" xfId="40652" xr:uid="{00000000-0005-0000-0000-0000A48C0000}"/>
    <cellStyle name="Normal 67 3 2 2 4 3 3" xfId="25419" xr:uid="{00000000-0005-0000-0000-0000A58C0000}"/>
    <cellStyle name="Normal 67 3 2 2 4 4" xfId="35639" xr:uid="{00000000-0005-0000-0000-0000A68C0000}"/>
    <cellStyle name="Normal 67 3 2 2 4 5" xfId="20406" xr:uid="{00000000-0005-0000-0000-0000A78C0000}"/>
    <cellStyle name="Normal 67 3 2 2 5" xfId="11996" xr:uid="{00000000-0005-0000-0000-0000A88C0000}"/>
    <cellStyle name="Normal 67 3 2 2 5 2" xfId="42327" xr:uid="{00000000-0005-0000-0000-0000A98C0000}"/>
    <cellStyle name="Normal 67 3 2 2 5 3" xfId="27094" xr:uid="{00000000-0005-0000-0000-0000AA8C0000}"/>
    <cellStyle name="Normal 67 3 2 2 6" xfId="6975" xr:uid="{00000000-0005-0000-0000-0000AB8C0000}"/>
    <cellStyle name="Normal 67 3 2 2 6 2" xfId="37310" xr:uid="{00000000-0005-0000-0000-0000AC8C0000}"/>
    <cellStyle name="Normal 67 3 2 2 6 3" xfId="22077" xr:uid="{00000000-0005-0000-0000-0000AD8C0000}"/>
    <cellStyle name="Normal 67 3 2 2 7" xfId="32298" xr:uid="{00000000-0005-0000-0000-0000AE8C0000}"/>
    <cellStyle name="Normal 67 3 2 2 8" xfId="17064" xr:uid="{00000000-0005-0000-0000-0000AF8C0000}"/>
    <cellStyle name="Normal 67 3 2 3" xfId="2322" xr:uid="{00000000-0005-0000-0000-0000B08C0000}"/>
    <cellStyle name="Normal 67 3 2 3 2" xfId="4012" xr:uid="{00000000-0005-0000-0000-0000B18C0000}"/>
    <cellStyle name="Normal 67 3 2 3 2 2" xfId="14085" xr:uid="{00000000-0005-0000-0000-0000B28C0000}"/>
    <cellStyle name="Normal 67 3 2 3 2 2 2" xfId="44416" xr:uid="{00000000-0005-0000-0000-0000B38C0000}"/>
    <cellStyle name="Normal 67 3 2 3 2 2 3" xfId="29183" xr:uid="{00000000-0005-0000-0000-0000B48C0000}"/>
    <cellStyle name="Normal 67 3 2 3 2 3" xfId="9065" xr:uid="{00000000-0005-0000-0000-0000B58C0000}"/>
    <cellStyle name="Normal 67 3 2 3 2 3 2" xfId="39399" xr:uid="{00000000-0005-0000-0000-0000B68C0000}"/>
    <cellStyle name="Normal 67 3 2 3 2 3 3" xfId="24166" xr:uid="{00000000-0005-0000-0000-0000B78C0000}"/>
    <cellStyle name="Normal 67 3 2 3 2 4" xfId="34386" xr:uid="{00000000-0005-0000-0000-0000B88C0000}"/>
    <cellStyle name="Normal 67 3 2 3 2 5" xfId="19153" xr:uid="{00000000-0005-0000-0000-0000B98C0000}"/>
    <cellStyle name="Normal 67 3 2 3 3" xfId="5704" xr:uid="{00000000-0005-0000-0000-0000BA8C0000}"/>
    <cellStyle name="Normal 67 3 2 3 3 2" xfId="15756" xr:uid="{00000000-0005-0000-0000-0000BB8C0000}"/>
    <cellStyle name="Normal 67 3 2 3 3 2 2" xfId="46087" xr:uid="{00000000-0005-0000-0000-0000BC8C0000}"/>
    <cellStyle name="Normal 67 3 2 3 3 2 3" xfId="30854" xr:uid="{00000000-0005-0000-0000-0000BD8C0000}"/>
    <cellStyle name="Normal 67 3 2 3 3 3" xfId="10736" xr:uid="{00000000-0005-0000-0000-0000BE8C0000}"/>
    <cellStyle name="Normal 67 3 2 3 3 3 2" xfId="41070" xr:uid="{00000000-0005-0000-0000-0000BF8C0000}"/>
    <cellStyle name="Normal 67 3 2 3 3 3 3" xfId="25837" xr:uid="{00000000-0005-0000-0000-0000C08C0000}"/>
    <cellStyle name="Normal 67 3 2 3 3 4" xfId="36057" xr:uid="{00000000-0005-0000-0000-0000C18C0000}"/>
    <cellStyle name="Normal 67 3 2 3 3 5" xfId="20824" xr:uid="{00000000-0005-0000-0000-0000C28C0000}"/>
    <cellStyle name="Normal 67 3 2 3 4" xfId="12414" xr:uid="{00000000-0005-0000-0000-0000C38C0000}"/>
    <cellStyle name="Normal 67 3 2 3 4 2" xfId="42745" xr:uid="{00000000-0005-0000-0000-0000C48C0000}"/>
    <cellStyle name="Normal 67 3 2 3 4 3" xfId="27512" xr:uid="{00000000-0005-0000-0000-0000C58C0000}"/>
    <cellStyle name="Normal 67 3 2 3 5" xfId="7393" xr:uid="{00000000-0005-0000-0000-0000C68C0000}"/>
    <cellStyle name="Normal 67 3 2 3 5 2" xfId="37728" xr:uid="{00000000-0005-0000-0000-0000C78C0000}"/>
    <cellStyle name="Normal 67 3 2 3 5 3" xfId="22495" xr:uid="{00000000-0005-0000-0000-0000C88C0000}"/>
    <cellStyle name="Normal 67 3 2 3 6" xfId="32716" xr:uid="{00000000-0005-0000-0000-0000C98C0000}"/>
    <cellStyle name="Normal 67 3 2 3 7" xfId="17482" xr:uid="{00000000-0005-0000-0000-0000CA8C0000}"/>
    <cellStyle name="Normal 67 3 2 4" xfId="3175" xr:uid="{00000000-0005-0000-0000-0000CB8C0000}"/>
    <cellStyle name="Normal 67 3 2 4 2" xfId="13249" xr:uid="{00000000-0005-0000-0000-0000CC8C0000}"/>
    <cellStyle name="Normal 67 3 2 4 2 2" xfId="43580" xr:uid="{00000000-0005-0000-0000-0000CD8C0000}"/>
    <cellStyle name="Normal 67 3 2 4 2 3" xfId="28347" xr:uid="{00000000-0005-0000-0000-0000CE8C0000}"/>
    <cellStyle name="Normal 67 3 2 4 3" xfId="8229" xr:uid="{00000000-0005-0000-0000-0000CF8C0000}"/>
    <cellStyle name="Normal 67 3 2 4 3 2" xfId="38563" xr:uid="{00000000-0005-0000-0000-0000D08C0000}"/>
    <cellStyle name="Normal 67 3 2 4 3 3" xfId="23330" xr:uid="{00000000-0005-0000-0000-0000D18C0000}"/>
    <cellStyle name="Normal 67 3 2 4 4" xfId="33550" xr:uid="{00000000-0005-0000-0000-0000D28C0000}"/>
    <cellStyle name="Normal 67 3 2 4 5" xfId="18317" xr:uid="{00000000-0005-0000-0000-0000D38C0000}"/>
    <cellStyle name="Normal 67 3 2 5" xfId="4868" xr:uid="{00000000-0005-0000-0000-0000D48C0000}"/>
    <cellStyle name="Normal 67 3 2 5 2" xfId="14920" xr:uid="{00000000-0005-0000-0000-0000D58C0000}"/>
    <cellStyle name="Normal 67 3 2 5 2 2" xfId="45251" xr:uid="{00000000-0005-0000-0000-0000D68C0000}"/>
    <cellStyle name="Normal 67 3 2 5 2 3" xfId="30018" xr:uid="{00000000-0005-0000-0000-0000D78C0000}"/>
    <cellStyle name="Normal 67 3 2 5 3" xfId="9900" xr:uid="{00000000-0005-0000-0000-0000D88C0000}"/>
    <cellStyle name="Normal 67 3 2 5 3 2" xfId="40234" xr:uid="{00000000-0005-0000-0000-0000D98C0000}"/>
    <cellStyle name="Normal 67 3 2 5 3 3" xfId="25001" xr:uid="{00000000-0005-0000-0000-0000DA8C0000}"/>
    <cellStyle name="Normal 67 3 2 5 4" xfId="35221" xr:uid="{00000000-0005-0000-0000-0000DB8C0000}"/>
    <cellStyle name="Normal 67 3 2 5 5" xfId="19988" xr:uid="{00000000-0005-0000-0000-0000DC8C0000}"/>
    <cellStyle name="Normal 67 3 2 6" xfId="11578" xr:uid="{00000000-0005-0000-0000-0000DD8C0000}"/>
    <cellStyle name="Normal 67 3 2 6 2" xfId="41909" xr:uid="{00000000-0005-0000-0000-0000DE8C0000}"/>
    <cellStyle name="Normal 67 3 2 6 3" xfId="26676" xr:uid="{00000000-0005-0000-0000-0000DF8C0000}"/>
    <cellStyle name="Normal 67 3 2 7" xfId="6557" xr:uid="{00000000-0005-0000-0000-0000E08C0000}"/>
    <cellStyle name="Normal 67 3 2 7 2" xfId="36892" xr:uid="{00000000-0005-0000-0000-0000E18C0000}"/>
    <cellStyle name="Normal 67 3 2 7 3" xfId="21659" xr:uid="{00000000-0005-0000-0000-0000E28C0000}"/>
    <cellStyle name="Normal 67 3 2 8" xfId="31880" xr:uid="{00000000-0005-0000-0000-0000E38C0000}"/>
    <cellStyle name="Normal 67 3 2 9" xfId="16646" xr:uid="{00000000-0005-0000-0000-0000E48C0000}"/>
    <cellStyle name="Normal 67 3 3" xfId="1693" xr:uid="{00000000-0005-0000-0000-0000E58C0000}"/>
    <cellStyle name="Normal 67 3 3 2" xfId="2532" xr:uid="{00000000-0005-0000-0000-0000E68C0000}"/>
    <cellStyle name="Normal 67 3 3 2 2" xfId="4222" xr:uid="{00000000-0005-0000-0000-0000E78C0000}"/>
    <cellStyle name="Normal 67 3 3 2 2 2" xfId="14295" xr:uid="{00000000-0005-0000-0000-0000E88C0000}"/>
    <cellStyle name="Normal 67 3 3 2 2 2 2" xfId="44626" xr:uid="{00000000-0005-0000-0000-0000E98C0000}"/>
    <cellStyle name="Normal 67 3 3 2 2 2 3" xfId="29393" xr:uid="{00000000-0005-0000-0000-0000EA8C0000}"/>
    <cellStyle name="Normal 67 3 3 2 2 3" xfId="9275" xr:uid="{00000000-0005-0000-0000-0000EB8C0000}"/>
    <cellStyle name="Normal 67 3 3 2 2 3 2" xfId="39609" xr:uid="{00000000-0005-0000-0000-0000EC8C0000}"/>
    <cellStyle name="Normal 67 3 3 2 2 3 3" xfId="24376" xr:uid="{00000000-0005-0000-0000-0000ED8C0000}"/>
    <cellStyle name="Normal 67 3 3 2 2 4" xfId="34596" xr:uid="{00000000-0005-0000-0000-0000EE8C0000}"/>
    <cellStyle name="Normal 67 3 3 2 2 5" xfId="19363" xr:uid="{00000000-0005-0000-0000-0000EF8C0000}"/>
    <cellStyle name="Normal 67 3 3 2 3" xfId="5914" xr:uid="{00000000-0005-0000-0000-0000F08C0000}"/>
    <cellStyle name="Normal 67 3 3 2 3 2" xfId="15966" xr:uid="{00000000-0005-0000-0000-0000F18C0000}"/>
    <cellStyle name="Normal 67 3 3 2 3 2 2" xfId="46297" xr:uid="{00000000-0005-0000-0000-0000F28C0000}"/>
    <cellStyle name="Normal 67 3 3 2 3 2 3" xfId="31064" xr:uid="{00000000-0005-0000-0000-0000F38C0000}"/>
    <cellStyle name="Normal 67 3 3 2 3 3" xfId="10946" xr:uid="{00000000-0005-0000-0000-0000F48C0000}"/>
    <cellStyle name="Normal 67 3 3 2 3 3 2" xfId="41280" xr:uid="{00000000-0005-0000-0000-0000F58C0000}"/>
    <cellStyle name="Normal 67 3 3 2 3 3 3" xfId="26047" xr:uid="{00000000-0005-0000-0000-0000F68C0000}"/>
    <cellStyle name="Normal 67 3 3 2 3 4" xfId="36267" xr:uid="{00000000-0005-0000-0000-0000F78C0000}"/>
    <cellStyle name="Normal 67 3 3 2 3 5" xfId="21034" xr:uid="{00000000-0005-0000-0000-0000F88C0000}"/>
    <cellStyle name="Normal 67 3 3 2 4" xfId="12624" xr:uid="{00000000-0005-0000-0000-0000F98C0000}"/>
    <cellStyle name="Normal 67 3 3 2 4 2" xfId="42955" xr:uid="{00000000-0005-0000-0000-0000FA8C0000}"/>
    <cellStyle name="Normal 67 3 3 2 4 3" xfId="27722" xr:uid="{00000000-0005-0000-0000-0000FB8C0000}"/>
    <cellStyle name="Normal 67 3 3 2 5" xfId="7603" xr:uid="{00000000-0005-0000-0000-0000FC8C0000}"/>
    <cellStyle name="Normal 67 3 3 2 5 2" xfId="37938" xr:uid="{00000000-0005-0000-0000-0000FD8C0000}"/>
    <cellStyle name="Normal 67 3 3 2 5 3" xfId="22705" xr:uid="{00000000-0005-0000-0000-0000FE8C0000}"/>
    <cellStyle name="Normal 67 3 3 2 6" xfId="32926" xr:uid="{00000000-0005-0000-0000-0000FF8C0000}"/>
    <cellStyle name="Normal 67 3 3 2 7" xfId="17692" xr:uid="{00000000-0005-0000-0000-0000008D0000}"/>
    <cellStyle name="Normal 67 3 3 3" xfId="3385" xr:uid="{00000000-0005-0000-0000-0000018D0000}"/>
    <cellStyle name="Normal 67 3 3 3 2" xfId="13459" xr:uid="{00000000-0005-0000-0000-0000028D0000}"/>
    <cellStyle name="Normal 67 3 3 3 2 2" xfId="43790" xr:uid="{00000000-0005-0000-0000-0000038D0000}"/>
    <cellStyle name="Normal 67 3 3 3 2 3" xfId="28557" xr:uid="{00000000-0005-0000-0000-0000048D0000}"/>
    <cellStyle name="Normal 67 3 3 3 3" xfId="8439" xr:uid="{00000000-0005-0000-0000-0000058D0000}"/>
    <cellStyle name="Normal 67 3 3 3 3 2" xfId="38773" xr:uid="{00000000-0005-0000-0000-0000068D0000}"/>
    <cellStyle name="Normal 67 3 3 3 3 3" xfId="23540" xr:uid="{00000000-0005-0000-0000-0000078D0000}"/>
    <cellStyle name="Normal 67 3 3 3 4" xfId="33760" xr:uid="{00000000-0005-0000-0000-0000088D0000}"/>
    <cellStyle name="Normal 67 3 3 3 5" xfId="18527" xr:uid="{00000000-0005-0000-0000-0000098D0000}"/>
    <cellStyle name="Normal 67 3 3 4" xfId="5078" xr:uid="{00000000-0005-0000-0000-00000A8D0000}"/>
    <cellStyle name="Normal 67 3 3 4 2" xfId="15130" xr:uid="{00000000-0005-0000-0000-00000B8D0000}"/>
    <cellStyle name="Normal 67 3 3 4 2 2" xfId="45461" xr:uid="{00000000-0005-0000-0000-00000C8D0000}"/>
    <cellStyle name="Normal 67 3 3 4 2 3" xfId="30228" xr:uid="{00000000-0005-0000-0000-00000D8D0000}"/>
    <cellStyle name="Normal 67 3 3 4 3" xfId="10110" xr:uid="{00000000-0005-0000-0000-00000E8D0000}"/>
    <cellStyle name="Normal 67 3 3 4 3 2" xfId="40444" xr:uid="{00000000-0005-0000-0000-00000F8D0000}"/>
    <cellStyle name="Normal 67 3 3 4 3 3" xfId="25211" xr:uid="{00000000-0005-0000-0000-0000108D0000}"/>
    <cellStyle name="Normal 67 3 3 4 4" xfId="35431" xr:uid="{00000000-0005-0000-0000-0000118D0000}"/>
    <cellStyle name="Normal 67 3 3 4 5" xfId="20198" xr:uid="{00000000-0005-0000-0000-0000128D0000}"/>
    <cellStyle name="Normal 67 3 3 5" xfId="11788" xr:uid="{00000000-0005-0000-0000-0000138D0000}"/>
    <cellStyle name="Normal 67 3 3 5 2" xfId="42119" xr:uid="{00000000-0005-0000-0000-0000148D0000}"/>
    <cellStyle name="Normal 67 3 3 5 3" xfId="26886" xr:uid="{00000000-0005-0000-0000-0000158D0000}"/>
    <cellStyle name="Normal 67 3 3 6" xfId="6767" xr:uid="{00000000-0005-0000-0000-0000168D0000}"/>
    <cellStyle name="Normal 67 3 3 6 2" xfId="37102" xr:uid="{00000000-0005-0000-0000-0000178D0000}"/>
    <cellStyle name="Normal 67 3 3 6 3" xfId="21869" xr:uid="{00000000-0005-0000-0000-0000188D0000}"/>
    <cellStyle name="Normal 67 3 3 7" xfId="32090" xr:uid="{00000000-0005-0000-0000-0000198D0000}"/>
    <cellStyle name="Normal 67 3 3 8" xfId="16856" xr:uid="{00000000-0005-0000-0000-00001A8D0000}"/>
    <cellStyle name="Normal 67 3 4" xfId="2114" xr:uid="{00000000-0005-0000-0000-00001B8D0000}"/>
    <cellStyle name="Normal 67 3 4 2" xfId="3804" xr:uid="{00000000-0005-0000-0000-00001C8D0000}"/>
    <cellStyle name="Normal 67 3 4 2 2" xfId="13877" xr:uid="{00000000-0005-0000-0000-00001D8D0000}"/>
    <cellStyle name="Normal 67 3 4 2 2 2" xfId="44208" xr:uid="{00000000-0005-0000-0000-00001E8D0000}"/>
    <cellStyle name="Normal 67 3 4 2 2 3" xfId="28975" xr:uid="{00000000-0005-0000-0000-00001F8D0000}"/>
    <cellStyle name="Normal 67 3 4 2 3" xfId="8857" xr:uid="{00000000-0005-0000-0000-0000208D0000}"/>
    <cellStyle name="Normal 67 3 4 2 3 2" xfId="39191" xr:uid="{00000000-0005-0000-0000-0000218D0000}"/>
    <cellStyle name="Normal 67 3 4 2 3 3" xfId="23958" xr:uid="{00000000-0005-0000-0000-0000228D0000}"/>
    <cellStyle name="Normal 67 3 4 2 4" xfId="34178" xr:uid="{00000000-0005-0000-0000-0000238D0000}"/>
    <cellStyle name="Normal 67 3 4 2 5" xfId="18945" xr:uid="{00000000-0005-0000-0000-0000248D0000}"/>
    <cellStyle name="Normal 67 3 4 3" xfId="5496" xr:uid="{00000000-0005-0000-0000-0000258D0000}"/>
    <cellStyle name="Normal 67 3 4 3 2" xfId="15548" xr:uid="{00000000-0005-0000-0000-0000268D0000}"/>
    <cellStyle name="Normal 67 3 4 3 2 2" xfId="45879" xr:uid="{00000000-0005-0000-0000-0000278D0000}"/>
    <cellStyle name="Normal 67 3 4 3 2 3" xfId="30646" xr:uid="{00000000-0005-0000-0000-0000288D0000}"/>
    <cellStyle name="Normal 67 3 4 3 3" xfId="10528" xr:uid="{00000000-0005-0000-0000-0000298D0000}"/>
    <cellStyle name="Normal 67 3 4 3 3 2" xfId="40862" xr:uid="{00000000-0005-0000-0000-00002A8D0000}"/>
    <cellStyle name="Normal 67 3 4 3 3 3" xfId="25629" xr:uid="{00000000-0005-0000-0000-00002B8D0000}"/>
    <cellStyle name="Normal 67 3 4 3 4" xfId="35849" xr:uid="{00000000-0005-0000-0000-00002C8D0000}"/>
    <cellStyle name="Normal 67 3 4 3 5" xfId="20616" xr:uid="{00000000-0005-0000-0000-00002D8D0000}"/>
    <cellStyle name="Normal 67 3 4 4" xfId="12206" xr:uid="{00000000-0005-0000-0000-00002E8D0000}"/>
    <cellStyle name="Normal 67 3 4 4 2" xfId="42537" xr:uid="{00000000-0005-0000-0000-00002F8D0000}"/>
    <cellStyle name="Normal 67 3 4 4 3" xfId="27304" xr:uid="{00000000-0005-0000-0000-0000308D0000}"/>
    <cellStyle name="Normal 67 3 4 5" xfId="7185" xr:uid="{00000000-0005-0000-0000-0000318D0000}"/>
    <cellStyle name="Normal 67 3 4 5 2" xfId="37520" xr:uid="{00000000-0005-0000-0000-0000328D0000}"/>
    <cellStyle name="Normal 67 3 4 5 3" xfId="22287" xr:uid="{00000000-0005-0000-0000-0000338D0000}"/>
    <cellStyle name="Normal 67 3 4 6" xfId="32508" xr:uid="{00000000-0005-0000-0000-0000348D0000}"/>
    <cellStyle name="Normal 67 3 4 7" xfId="17274" xr:uid="{00000000-0005-0000-0000-0000358D0000}"/>
    <cellStyle name="Normal 67 3 5" xfId="2967" xr:uid="{00000000-0005-0000-0000-0000368D0000}"/>
    <cellStyle name="Normal 67 3 5 2" xfId="13041" xr:uid="{00000000-0005-0000-0000-0000378D0000}"/>
    <cellStyle name="Normal 67 3 5 2 2" xfId="43372" xr:uid="{00000000-0005-0000-0000-0000388D0000}"/>
    <cellStyle name="Normal 67 3 5 2 3" xfId="28139" xr:uid="{00000000-0005-0000-0000-0000398D0000}"/>
    <cellStyle name="Normal 67 3 5 3" xfId="8021" xr:uid="{00000000-0005-0000-0000-00003A8D0000}"/>
    <cellStyle name="Normal 67 3 5 3 2" xfId="38355" xr:uid="{00000000-0005-0000-0000-00003B8D0000}"/>
    <cellStyle name="Normal 67 3 5 3 3" xfId="23122" xr:uid="{00000000-0005-0000-0000-00003C8D0000}"/>
    <cellStyle name="Normal 67 3 5 4" xfId="33342" xr:uid="{00000000-0005-0000-0000-00003D8D0000}"/>
    <cellStyle name="Normal 67 3 5 5" xfId="18109" xr:uid="{00000000-0005-0000-0000-00003E8D0000}"/>
    <cellStyle name="Normal 67 3 6" xfId="4660" xr:uid="{00000000-0005-0000-0000-00003F8D0000}"/>
    <cellStyle name="Normal 67 3 6 2" xfId="14712" xr:uid="{00000000-0005-0000-0000-0000408D0000}"/>
    <cellStyle name="Normal 67 3 6 2 2" xfId="45043" xr:uid="{00000000-0005-0000-0000-0000418D0000}"/>
    <cellStyle name="Normal 67 3 6 2 3" xfId="29810" xr:uid="{00000000-0005-0000-0000-0000428D0000}"/>
    <cellStyle name="Normal 67 3 6 3" xfId="9692" xr:uid="{00000000-0005-0000-0000-0000438D0000}"/>
    <cellStyle name="Normal 67 3 6 3 2" xfId="40026" xr:uid="{00000000-0005-0000-0000-0000448D0000}"/>
    <cellStyle name="Normal 67 3 6 3 3" xfId="24793" xr:uid="{00000000-0005-0000-0000-0000458D0000}"/>
    <cellStyle name="Normal 67 3 6 4" xfId="35013" xr:uid="{00000000-0005-0000-0000-0000468D0000}"/>
    <cellStyle name="Normal 67 3 6 5" xfId="19780" xr:uid="{00000000-0005-0000-0000-0000478D0000}"/>
    <cellStyle name="Normal 67 3 7" xfId="11370" xr:uid="{00000000-0005-0000-0000-0000488D0000}"/>
    <cellStyle name="Normal 67 3 7 2" xfId="41701" xr:uid="{00000000-0005-0000-0000-0000498D0000}"/>
    <cellStyle name="Normal 67 3 7 3" xfId="26468" xr:uid="{00000000-0005-0000-0000-00004A8D0000}"/>
    <cellStyle name="Normal 67 3 8" xfId="6349" xr:uid="{00000000-0005-0000-0000-00004B8D0000}"/>
    <cellStyle name="Normal 67 3 8 2" xfId="36684" xr:uid="{00000000-0005-0000-0000-00004C8D0000}"/>
    <cellStyle name="Normal 67 3 8 3" xfId="21451" xr:uid="{00000000-0005-0000-0000-00004D8D0000}"/>
    <cellStyle name="Normal 67 3 9" xfId="31673" xr:uid="{00000000-0005-0000-0000-00004E8D0000}"/>
    <cellStyle name="Normal 67 4" xfId="1374" xr:uid="{00000000-0005-0000-0000-00004F8D0000}"/>
    <cellStyle name="Normal 67 4 2" xfId="1797" xr:uid="{00000000-0005-0000-0000-0000508D0000}"/>
    <cellStyle name="Normal 67 4 2 2" xfId="2636" xr:uid="{00000000-0005-0000-0000-0000518D0000}"/>
    <cellStyle name="Normal 67 4 2 2 2" xfId="4326" xr:uid="{00000000-0005-0000-0000-0000528D0000}"/>
    <cellStyle name="Normal 67 4 2 2 2 2" xfId="14399" xr:uid="{00000000-0005-0000-0000-0000538D0000}"/>
    <cellStyle name="Normal 67 4 2 2 2 2 2" xfId="44730" xr:uid="{00000000-0005-0000-0000-0000548D0000}"/>
    <cellStyle name="Normal 67 4 2 2 2 2 3" xfId="29497" xr:uid="{00000000-0005-0000-0000-0000558D0000}"/>
    <cellStyle name="Normal 67 4 2 2 2 3" xfId="9379" xr:uid="{00000000-0005-0000-0000-0000568D0000}"/>
    <cellStyle name="Normal 67 4 2 2 2 3 2" xfId="39713" xr:uid="{00000000-0005-0000-0000-0000578D0000}"/>
    <cellStyle name="Normal 67 4 2 2 2 3 3" xfId="24480" xr:uid="{00000000-0005-0000-0000-0000588D0000}"/>
    <cellStyle name="Normal 67 4 2 2 2 4" xfId="34700" xr:uid="{00000000-0005-0000-0000-0000598D0000}"/>
    <cellStyle name="Normal 67 4 2 2 2 5" xfId="19467" xr:uid="{00000000-0005-0000-0000-00005A8D0000}"/>
    <cellStyle name="Normal 67 4 2 2 3" xfId="6018" xr:uid="{00000000-0005-0000-0000-00005B8D0000}"/>
    <cellStyle name="Normal 67 4 2 2 3 2" xfId="16070" xr:uid="{00000000-0005-0000-0000-00005C8D0000}"/>
    <cellStyle name="Normal 67 4 2 2 3 2 2" xfId="46401" xr:uid="{00000000-0005-0000-0000-00005D8D0000}"/>
    <cellStyle name="Normal 67 4 2 2 3 2 3" xfId="31168" xr:uid="{00000000-0005-0000-0000-00005E8D0000}"/>
    <cellStyle name="Normal 67 4 2 2 3 3" xfId="11050" xr:uid="{00000000-0005-0000-0000-00005F8D0000}"/>
    <cellStyle name="Normal 67 4 2 2 3 3 2" xfId="41384" xr:uid="{00000000-0005-0000-0000-0000608D0000}"/>
    <cellStyle name="Normal 67 4 2 2 3 3 3" xfId="26151" xr:uid="{00000000-0005-0000-0000-0000618D0000}"/>
    <cellStyle name="Normal 67 4 2 2 3 4" xfId="36371" xr:uid="{00000000-0005-0000-0000-0000628D0000}"/>
    <cellStyle name="Normal 67 4 2 2 3 5" xfId="21138" xr:uid="{00000000-0005-0000-0000-0000638D0000}"/>
    <cellStyle name="Normal 67 4 2 2 4" xfId="12728" xr:uid="{00000000-0005-0000-0000-0000648D0000}"/>
    <cellStyle name="Normal 67 4 2 2 4 2" xfId="43059" xr:uid="{00000000-0005-0000-0000-0000658D0000}"/>
    <cellStyle name="Normal 67 4 2 2 4 3" xfId="27826" xr:uid="{00000000-0005-0000-0000-0000668D0000}"/>
    <cellStyle name="Normal 67 4 2 2 5" xfId="7707" xr:uid="{00000000-0005-0000-0000-0000678D0000}"/>
    <cellStyle name="Normal 67 4 2 2 5 2" xfId="38042" xr:uid="{00000000-0005-0000-0000-0000688D0000}"/>
    <cellStyle name="Normal 67 4 2 2 5 3" xfId="22809" xr:uid="{00000000-0005-0000-0000-0000698D0000}"/>
    <cellStyle name="Normal 67 4 2 2 6" xfId="33030" xr:uid="{00000000-0005-0000-0000-00006A8D0000}"/>
    <cellStyle name="Normal 67 4 2 2 7" xfId="17796" xr:uid="{00000000-0005-0000-0000-00006B8D0000}"/>
    <cellStyle name="Normal 67 4 2 3" xfId="3489" xr:uid="{00000000-0005-0000-0000-00006C8D0000}"/>
    <cellStyle name="Normal 67 4 2 3 2" xfId="13563" xr:uid="{00000000-0005-0000-0000-00006D8D0000}"/>
    <cellStyle name="Normal 67 4 2 3 2 2" xfId="43894" xr:uid="{00000000-0005-0000-0000-00006E8D0000}"/>
    <cellStyle name="Normal 67 4 2 3 2 3" xfId="28661" xr:uid="{00000000-0005-0000-0000-00006F8D0000}"/>
    <cellStyle name="Normal 67 4 2 3 3" xfId="8543" xr:uid="{00000000-0005-0000-0000-0000708D0000}"/>
    <cellStyle name="Normal 67 4 2 3 3 2" xfId="38877" xr:uid="{00000000-0005-0000-0000-0000718D0000}"/>
    <cellStyle name="Normal 67 4 2 3 3 3" xfId="23644" xr:uid="{00000000-0005-0000-0000-0000728D0000}"/>
    <cellStyle name="Normal 67 4 2 3 4" xfId="33864" xr:uid="{00000000-0005-0000-0000-0000738D0000}"/>
    <cellStyle name="Normal 67 4 2 3 5" xfId="18631" xr:uid="{00000000-0005-0000-0000-0000748D0000}"/>
    <cellStyle name="Normal 67 4 2 4" xfId="5182" xr:uid="{00000000-0005-0000-0000-0000758D0000}"/>
    <cellStyle name="Normal 67 4 2 4 2" xfId="15234" xr:uid="{00000000-0005-0000-0000-0000768D0000}"/>
    <cellStyle name="Normal 67 4 2 4 2 2" xfId="45565" xr:uid="{00000000-0005-0000-0000-0000778D0000}"/>
    <cellStyle name="Normal 67 4 2 4 2 3" xfId="30332" xr:uid="{00000000-0005-0000-0000-0000788D0000}"/>
    <cellStyle name="Normal 67 4 2 4 3" xfId="10214" xr:uid="{00000000-0005-0000-0000-0000798D0000}"/>
    <cellStyle name="Normal 67 4 2 4 3 2" xfId="40548" xr:uid="{00000000-0005-0000-0000-00007A8D0000}"/>
    <cellStyle name="Normal 67 4 2 4 3 3" xfId="25315" xr:uid="{00000000-0005-0000-0000-00007B8D0000}"/>
    <cellStyle name="Normal 67 4 2 4 4" xfId="35535" xr:uid="{00000000-0005-0000-0000-00007C8D0000}"/>
    <cellStyle name="Normal 67 4 2 4 5" xfId="20302" xr:uid="{00000000-0005-0000-0000-00007D8D0000}"/>
    <cellStyle name="Normal 67 4 2 5" xfId="11892" xr:uid="{00000000-0005-0000-0000-00007E8D0000}"/>
    <cellStyle name="Normal 67 4 2 5 2" xfId="42223" xr:uid="{00000000-0005-0000-0000-00007F8D0000}"/>
    <cellStyle name="Normal 67 4 2 5 3" xfId="26990" xr:uid="{00000000-0005-0000-0000-0000808D0000}"/>
    <cellStyle name="Normal 67 4 2 6" xfId="6871" xr:uid="{00000000-0005-0000-0000-0000818D0000}"/>
    <cellStyle name="Normal 67 4 2 6 2" xfId="37206" xr:uid="{00000000-0005-0000-0000-0000828D0000}"/>
    <cellStyle name="Normal 67 4 2 6 3" xfId="21973" xr:uid="{00000000-0005-0000-0000-0000838D0000}"/>
    <cellStyle name="Normal 67 4 2 7" xfId="32194" xr:uid="{00000000-0005-0000-0000-0000848D0000}"/>
    <cellStyle name="Normal 67 4 2 8" xfId="16960" xr:uid="{00000000-0005-0000-0000-0000858D0000}"/>
    <cellStyle name="Normal 67 4 3" xfId="2218" xr:uid="{00000000-0005-0000-0000-0000868D0000}"/>
    <cellStyle name="Normal 67 4 3 2" xfId="3908" xr:uid="{00000000-0005-0000-0000-0000878D0000}"/>
    <cellStyle name="Normal 67 4 3 2 2" xfId="13981" xr:uid="{00000000-0005-0000-0000-0000888D0000}"/>
    <cellStyle name="Normal 67 4 3 2 2 2" xfId="44312" xr:uid="{00000000-0005-0000-0000-0000898D0000}"/>
    <cellStyle name="Normal 67 4 3 2 2 3" xfId="29079" xr:uid="{00000000-0005-0000-0000-00008A8D0000}"/>
    <cellStyle name="Normal 67 4 3 2 3" xfId="8961" xr:uid="{00000000-0005-0000-0000-00008B8D0000}"/>
    <cellStyle name="Normal 67 4 3 2 3 2" xfId="39295" xr:uid="{00000000-0005-0000-0000-00008C8D0000}"/>
    <cellStyle name="Normal 67 4 3 2 3 3" xfId="24062" xr:uid="{00000000-0005-0000-0000-00008D8D0000}"/>
    <cellStyle name="Normal 67 4 3 2 4" xfId="34282" xr:uid="{00000000-0005-0000-0000-00008E8D0000}"/>
    <cellStyle name="Normal 67 4 3 2 5" xfId="19049" xr:uid="{00000000-0005-0000-0000-00008F8D0000}"/>
    <cellStyle name="Normal 67 4 3 3" xfId="5600" xr:uid="{00000000-0005-0000-0000-0000908D0000}"/>
    <cellStyle name="Normal 67 4 3 3 2" xfId="15652" xr:uid="{00000000-0005-0000-0000-0000918D0000}"/>
    <cellStyle name="Normal 67 4 3 3 2 2" xfId="45983" xr:uid="{00000000-0005-0000-0000-0000928D0000}"/>
    <cellStyle name="Normal 67 4 3 3 2 3" xfId="30750" xr:uid="{00000000-0005-0000-0000-0000938D0000}"/>
    <cellStyle name="Normal 67 4 3 3 3" xfId="10632" xr:uid="{00000000-0005-0000-0000-0000948D0000}"/>
    <cellStyle name="Normal 67 4 3 3 3 2" xfId="40966" xr:uid="{00000000-0005-0000-0000-0000958D0000}"/>
    <cellStyle name="Normal 67 4 3 3 3 3" xfId="25733" xr:uid="{00000000-0005-0000-0000-0000968D0000}"/>
    <cellStyle name="Normal 67 4 3 3 4" xfId="35953" xr:uid="{00000000-0005-0000-0000-0000978D0000}"/>
    <cellStyle name="Normal 67 4 3 3 5" xfId="20720" xr:uid="{00000000-0005-0000-0000-0000988D0000}"/>
    <cellStyle name="Normal 67 4 3 4" xfId="12310" xr:uid="{00000000-0005-0000-0000-0000998D0000}"/>
    <cellStyle name="Normal 67 4 3 4 2" xfId="42641" xr:uid="{00000000-0005-0000-0000-00009A8D0000}"/>
    <cellStyle name="Normal 67 4 3 4 3" xfId="27408" xr:uid="{00000000-0005-0000-0000-00009B8D0000}"/>
    <cellStyle name="Normal 67 4 3 5" xfId="7289" xr:uid="{00000000-0005-0000-0000-00009C8D0000}"/>
    <cellStyle name="Normal 67 4 3 5 2" xfId="37624" xr:uid="{00000000-0005-0000-0000-00009D8D0000}"/>
    <cellStyle name="Normal 67 4 3 5 3" xfId="22391" xr:uid="{00000000-0005-0000-0000-00009E8D0000}"/>
    <cellStyle name="Normal 67 4 3 6" xfId="32612" xr:uid="{00000000-0005-0000-0000-00009F8D0000}"/>
    <cellStyle name="Normal 67 4 3 7" xfId="17378" xr:uid="{00000000-0005-0000-0000-0000A08D0000}"/>
    <cellStyle name="Normal 67 4 4" xfId="3071" xr:uid="{00000000-0005-0000-0000-0000A18D0000}"/>
    <cellStyle name="Normal 67 4 4 2" xfId="13145" xr:uid="{00000000-0005-0000-0000-0000A28D0000}"/>
    <cellStyle name="Normal 67 4 4 2 2" xfId="43476" xr:uid="{00000000-0005-0000-0000-0000A38D0000}"/>
    <cellStyle name="Normal 67 4 4 2 3" xfId="28243" xr:uid="{00000000-0005-0000-0000-0000A48D0000}"/>
    <cellStyle name="Normal 67 4 4 3" xfId="8125" xr:uid="{00000000-0005-0000-0000-0000A58D0000}"/>
    <cellStyle name="Normal 67 4 4 3 2" xfId="38459" xr:uid="{00000000-0005-0000-0000-0000A68D0000}"/>
    <cellStyle name="Normal 67 4 4 3 3" xfId="23226" xr:uid="{00000000-0005-0000-0000-0000A78D0000}"/>
    <cellStyle name="Normal 67 4 4 4" xfId="33446" xr:uid="{00000000-0005-0000-0000-0000A88D0000}"/>
    <cellStyle name="Normal 67 4 4 5" xfId="18213" xr:uid="{00000000-0005-0000-0000-0000A98D0000}"/>
    <cellStyle name="Normal 67 4 5" xfId="4764" xr:uid="{00000000-0005-0000-0000-0000AA8D0000}"/>
    <cellStyle name="Normal 67 4 5 2" xfId="14816" xr:uid="{00000000-0005-0000-0000-0000AB8D0000}"/>
    <cellStyle name="Normal 67 4 5 2 2" xfId="45147" xr:uid="{00000000-0005-0000-0000-0000AC8D0000}"/>
    <cellStyle name="Normal 67 4 5 2 3" xfId="29914" xr:uid="{00000000-0005-0000-0000-0000AD8D0000}"/>
    <cellStyle name="Normal 67 4 5 3" xfId="9796" xr:uid="{00000000-0005-0000-0000-0000AE8D0000}"/>
    <cellStyle name="Normal 67 4 5 3 2" xfId="40130" xr:uid="{00000000-0005-0000-0000-0000AF8D0000}"/>
    <cellStyle name="Normal 67 4 5 3 3" xfId="24897" xr:uid="{00000000-0005-0000-0000-0000B08D0000}"/>
    <cellStyle name="Normal 67 4 5 4" xfId="35117" xr:uid="{00000000-0005-0000-0000-0000B18D0000}"/>
    <cellStyle name="Normal 67 4 5 5" xfId="19884" xr:uid="{00000000-0005-0000-0000-0000B28D0000}"/>
    <cellStyle name="Normal 67 4 6" xfId="11474" xr:uid="{00000000-0005-0000-0000-0000B38D0000}"/>
    <cellStyle name="Normal 67 4 6 2" xfId="41805" xr:uid="{00000000-0005-0000-0000-0000B48D0000}"/>
    <cellStyle name="Normal 67 4 6 3" xfId="26572" xr:uid="{00000000-0005-0000-0000-0000B58D0000}"/>
    <cellStyle name="Normal 67 4 7" xfId="6453" xr:uid="{00000000-0005-0000-0000-0000B68D0000}"/>
    <cellStyle name="Normal 67 4 7 2" xfId="36788" xr:uid="{00000000-0005-0000-0000-0000B78D0000}"/>
    <cellStyle name="Normal 67 4 7 3" xfId="21555" xr:uid="{00000000-0005-0000-0000-0000B88D0000}"/>
    <cellStyle name="Normal 67 4 8" xfId="31776" xr:uid="{00000000-0005-0000-0000-0000B98D0000}"/>
    <cellStyle name="Normal 67 4 9" xfId="16542" xr:uid="{00000000-0005-0000-0000-0000BA8D0000}"/>
    <cellStyle name="Normal 67 5" xfId="1587" xr:uid="{00000000-0005-0000-0000-0000BB8D0000}"/>
    <cellStyle name="Normal 67 5 2" xfId="2428" xr:uid="{00000000-0005-0000-0000-0000BC8D0000}"/>
    <cellStyle name="Normal 67 5 2 2" xfId="4118" xr:uid="{00000000-0005-0000-0000-0000BD8D0000}"/>
    <cellStyle name="Normal 67 5 2 2 2" xfId="14191" xr:uid="{00000000-0005-0000-0000-0000BE8D0000}"/>
    <cellStyle name="Normal 67 5 2 2 2 2" xfId="44522" xr:uid="{00000000-0005-0000-0000-0000BF8D0000}"/>
    <cellStyle name="Normal 67 5 2 2 2 3" xfId="29289" xr:uid="{00000000-0005-0000-0000-0000C08D0000}"/>
    <cellStyle name="Normal 67 5 2 2 3" xfId="9171" xr:uid="{00000000-0005-0000-0000-0000C18D0000}"/>
    <cellStyle name="Normal 67 5 2 2 3 2" xfId="39505" xr:uid="{00000000-0005-0000-0000-0000C28D0000}"/>
    <cellStyle name="Normal 67 5 2 2 3 3" xfId="24272" xr:uid="{00000000-0005-0000-0000-0000C38D0000}"/>
    <cellStyle name="Normal 67 5 2 2 4" xfId="34492" xr:uid="{00000000-0005-0000-0000-0000C48D0000}"/>
    <cellStyle name="Normal 67 5 2 2 5" xfId="19259" xr:uid="{00000000-0005-0000-0000-0000C58D0000}"/>
    <cellStyle name="Normal 67 5 2 3" xfId="5810" xr:uid="{00000000-0005-0000-0000-0000C68D0000}"/>
    <cellStyle name="Normal 67 5 2 3 2" xfId="15862" xr:uid="{00000000-0005-0000-0000-0000C78D0000}"/>
    <cellStyle name="Normal 67 5 2 3 2 2" xfId="46193" xr:uid="{00000000-0005-0000-0000-0000C88D0000}"/>
    <cellStyle name="Normal 67 5 2 3 2 3" xfId="30960" xr:uid="{00000000-0005-0000-0000-0000C98D0000}"/>
    <cellStyle name="Normal 67 5 2 3 3" xfId="10842" xr:uid="{00000000-0005-0000-0000-0000CA8D0000}"/>
    <cellStyle name="Normal 67 5 2 3 3 2" xfId="41176" xr:uid="{00000000-0005-0000-0000-0000CB8D0000}"/>
    <cellStyle name="Normal 67 5 2 3 3 3" xfId="25943" xr:uid="{00000000-0005-0000-0000-0000CC8D0000}"/>
    <cellStyle name="Normal 67 5 2 3 4" xfId="36163" xr:uid="{00000000-0005-0000-0000-0000CD8D0000}"/>
    <cellStyle name="Normal 67 5 2 3 5" xfId="20930" xr:uid="{00000000-0005-0000-0000-0000CE8D0000}"/>
    <cellStyle name="Normal 67 5 2 4" xfId="12520" xr:uid="{00000000-0005-0000-0000-0000CF8D0000}"/>
    <cellStyle name="Normal 67 5 2 4 2" xfId="42851" xr:uid="{00000000-0005-0000-0000-0000D08D0000}"/>
    <cellStyle name="Normal 67 5 2 4 3" xfId="27618" xr:uid="{00000000-0005-0000-0000-0000D18D0000}"/>
    <cellStyle name="Normal 67 5 2 5" xfId="7499" xr:uid="{00000000-0005-0000-0000-0000D28D0000}"/>
    <cellStyle name="Normal 67 5 2 5 2" xfId="37834" xr:uid="{00000000-0005-0000-0000-0000D38D0000}"/>
    <cellStyle name="Normal 67 5 2 5 3" xfId="22601" xr:uid="{00000000-0005-0000-0000-0000D48D0000}"/>
    <cellStyle name="Normal 67 5 2 6" xfId="32822" xr:uid="{00000000-0005-0000-0000-0000D58D0000}"/>
    <cellStyle name="Normal 67 5 2 7" xfId="17588" xr:uid="{00000000-0005-0000-0000-0000D68D0000}"/>
    <cellStyle name="Normal 67 5 3" xfId="3281" xr:uid="{00000000-0005-0000-0000-0000D78D0000}"/>
    <cellStyle name="Normal 67 5 3 2" xfId="13355" xr:uid="{00000000-0005-0000-0000-0000D88D0000}"/>
    <cellStyle name="Normal 67 5 3 2 2" xfId="43686" xr:uid="{00000000-0005-0000-0000-0000D98D0000}"/>
    <cellStyle name="Normal 67 5 3 2 3" xfId="28453" xr:uid="{00000000-0005-0000-0000-0000DA8D0000}"/>
    <cellStyle name="Normal 67 5 3 3" xfId="8335" xr:uid="{00000000-0005-0000-0000-0000DB8D0000}"/>
    <cellStyle name="Normal 67 5 3 3 2" xfId="38669" xr:uid="{00000000-0005-0000-0000-0000DC8D0000}"/>
    <cellStyle name="Normal 67 5 3 3 3" xfId="23436" xr:uid="{00000000-0005-0000-0000-0000DD8D0000}"/>
    <cellStyle name="Normal 67 5 3 4" xfId="33656" xr:uid="{00000000-0005-0000-0000-0000DE8D0000}"/>
    <cellStyle name="Normal 67 5 3 5" xfId="18423" xr:uid="{00000000-0005-0000-0000-0000DF8D0000}"/>
    <cellStyle name="Normal 67 5 4" xfId="4974" xr:uid="{00000000-0005-0000-0000-0000E08D0000}"/>
    <cellStyle name="Normal 67 5 4 2" xfId="15026" xr:uid="{00000000-0005-0000-0000-0000E18D0000}"/>
    <cellStyle name="Normal 67 5 4 2 2" xfId="45357" xr:uid="{00000000-0005-0000-0000-0000E28D0000}"/>
    <cellStyle name="Normal 67 5 4 2 3" xfId="30124" xr:uid="{00000000-0005-0000-0000-0000E38D0000}"/>
    <cellStyle name="Normal 67 5 4 3" xfId="10006" xr:uid="{00000000-0005-0000-0000-0000E48D0000}"/>
    <cellStyle name="Normal 67 5 4 3 2" xfId="40340" xr:uid="{00000000-0005-0000-0000-0000E58D0000}"/>
    <cellStyle name="Normal 67 5 4 3 3" xfId="25107" xr:uid="{00000000-0005-0000-0000-0000E68D0000}"/>
    <cellStyle name="Normal 67 5 4 4" xfId="35327" xr:uid="{00000000-0005-0000-0000-0000E78D0000}"/>
    <cellStyle name="Normal 67 5 4 5" xfId="20094" xr:uid="{00000000-0005-0000-0000-0000E88D0000}"/>
    <cellStyle name="Normal 67 5 5" xfId="11684" xr:uid="{00000000-0005-0000-0000-0000E98D0000}"/>
    <cellStyle name="Normal 67 5 5 2" xfId="42015" xr:uid="{00000000-0005-0000-0000-0000EA8D0000}"/>
    <cellStyle name="Normal 67 5 5 3" xfId="26782" xr:uid="{00000000-0005-0000-0000-0000EB8D0000}"/>
    <cellStyle name="Normal 67 5 6" xfId="6663" xr:uid="{00000000-0005-0000-0000-0000EC8D0000}"/>
    <cellStyle name="Normal 67 5 6 2" xfId="36998" xr:uid="{00000000-0005-0000-0000-0000ED8D0000}"/>
    <cellStyle name="Normal 67 5 6 3" xfId="21765" xr:uid="{00000000-0005-0000-0000-0000EE8D0000}"/>
    <cellStyle name="Normal 67 5 7" xfId="31986" xr:uid="{00000000-0005-0000-0000-0000EF8D0000}"/>
    <cellStyle name="Normal 67 5 8" xfId="16752" xr:uid="{00000000-0005-0000-0000-0000F08D0000}"/>
    <cellStyle name="Normal 67 6" xfId="2008" xr:uid="{00000000-0005-0000-0000-0000F18D0000}"/>
    <cellStyle name="Normal 67 6 2" xfId="3700" xr:uid="{00000000-0005-0000-0000-0000F28D0000}"/>
    <cellStyle name="Normal 67 6 2 2" xfId="13773" xr:uid="{00000000-0005-0000-0000-0000F38D0000}"/>
    <cellStyle name="Normal 67 6 2 2 2" xfId="44104" xr:uid="{00000000-0005-0000-0000-0000F48D0000}"/>
    <cellStyle name="Normal 67 6 2 2 3" xfId="28871" xr:uid="{00000000-0005-0000-0000-0000F58D0000}"/>
    <cellStyle name="Normal 67 6 2 3" xfId="8753" xr:uid="{00000000-0005-0000-0000-0000F68D0000}"/>
    <cellStyle name="Normal 67 6 2 3 2" xfId="39087" xr:uid="{00000000-0005-0000-0000-0000F78D0000}"/>
    <cellStyle name="Normal 67 6 2 3 3" xfId="23854" xr:uid="{00000000-0005-0000-0000-0000F88D0000}"/>
    <cellStyle name="Normal 67 6 2 4" xfId="34074" xr:uid="{00000000-0005-0000-0000-0000F98D0000}"/>
    <cellStyle name="Normal 67 6 2 5" xfId="18841" xr:uid="{00000000-0005-0000-0000-0000FA8D0000}"/>
    <cellStyle name="Normal 67 6 3" xfId="5392" xr:uid="{00000000-0005-0000-0000-0000FB8D0000}"/>
    <cellStyle name="Normal 67 6 3 2" xfId="15444" xr:uid="{00000000-0005-0000-0000-0000FC8D0000}"/>
    <cellStyle name="Normal 67 6 3 2 2" xfId="45775" xr:uid="{00000000-0005-0000-0000-0000FD8D0000}"/>
    <cellStyle name="Normal 67 6 3 2 3" xfId="30542" xr:uid="{00000000-0005-0000-0000-0000FE8D0000}"/>
    <cellStyle name="Normal 67 6 3 3" xfId="10424" xr:uid="{00000000-0005-0000-0000-0000FF8D0000}"/>
    <cellStyle name="Normal 67 6 3 3 2" xfId="40758" xr:uid="{00000000-0005-0000-0000-0000008E0000}"/>
    <cellStyle name="Normal 67 6 3 3 3" xfId="25525" xr:uid="{00000000-0005-0000-0000-0000018E0000}"/>
    <cellStyle name="Normal 67 6 3 4" xfId="35745" xr:uid="{00000000-0005-0000-0000-0000028E0000}"/>
    <cellStyle name="Normal 67 6 3 5" xfId="20512" xr:uid="{00000000-0005-0000-0000-0000038E0000}"/>
    <cellStyle name="Normal 67 6 4" xfId="12102" xr:uid="{00000000-0005-0000-0000-0000048E0000}"/>
    <cellStyle name="Normal 67 6 4 2" xfId="42433" xr:uid="{00000000-0005-0000-0000-0000058E0000}"/>
    <cellStyle name="Normal 67 6 4 3" xfId="27200" xr:uid="{00000000-0005-0000-0000-0000068E0000}"/>
    <cellStyle name="Normal 67 6 5" xfId="7081" xr:uid="{00000000-0005-0000-0000-0000078E0000}"/>
    <cellStyle name="Normal 67 6 5 2" xfId="37416" xr:uid="{00000000-0005-0000-0000-0000088E0000}"/>
    <cellStyle name="Normal 67 6 5 3" xfId="22183" xr:uid="{00000000-0005-0000-0000-0000098E0000}"/>
    <cellStyle name="Normal 67 6 6" xfId="32404" xr:uid="{00000000-0005-0000-0000-00000A8E0000}"/>
    <cellStyle name="Normal 67 6 7" xfId="17170" xr:uid="{00000000-0005-0000-0000-00000B8E0000}"/>
    <cellStyle name="Normal 67 7" xfId="2860" xr:uid="{00000000-0005-0000-0000-00000C8E0000}"/>
    <cellStyle name="Normal 67 7 2" xfId="12937" xr:uid="{00000000-0005-0000-0000-00000D8E0000}"/>
    <cellStyle name="Normal 67 7 2 2" xfId="43268" xr:uid="{00000000-0005-0000-0000-00000E8E0000}"/>
    <cellStyle name="Normal 67 7 2 3" xfId="28035" xr:uid="{00000000-0005-0000-0000-00000F8E0000}"/>
    <cellStyle name="Normal 67 7 3" xfId="7917" xr:uid="{00000000-0005-0000-0000-0000108E0000}"/>
    <cellStyle name="Normal 67 7 3 2" xfId="38251" xr:uid="{00000000-0005-0000-0000-0000118E0000}"/>
    <cellStyle name="Normal 67 7 3 3" xfId="23018" xr:uid="{00000000-0005-0000-0000-0000128E0000}"/>
    <cellStyle name="Normal 67 7 4" xfId="33238" xr:uid="{00000000-0005-0000-0000-0000138E0000}"/>
    <cellStyle name="Normal 67 7 5" xfId="18005" xr:uid="{00000000-0005-0000-0000-0000148E0000}"/>
    <cellStyle name="Normal 67 8" xfId="4554" xr:uid="{00000000-0005-0000-0000-0000158E0000}"/>
    <cellStyle name="Normal 67 8 2" xfId="14608" xr:uid="{00000000-0005-0000-0000-0000168E0000}"/>
    <cellStyle name="Normal 67 8 2 2" xfId="44939" xr:uid="{00000000-0005-0000-0000-0000178E0000}"/>
    <cellStyle name="Normal 67 8 2 3" xfId="29706" xr:uid="{00000000-0005-0000-0000-0000188E0000}"/>
    <cellStyle name="Normal 67 8 3" xfId="9588" xr:uid="{00000000-0005-0000-0000-0000198E0000}"/>
    <cellStyle name="Normal 67 8 3 2" xfId="39922" xr:uid="{00000000-0005-0000-0000-00001A8E0000}"/>
    <cellStyle name="Normal 67 8 3 3" xfId="24689" xr:uid="{00000000-0005-0000-0000-00001B8E0000}"/>
    <cellStyle name="Normal 67 8 4" xfId="34909" xr:uid="{00000000-0005-0000-0000-00001C8E0000}"/>
    <cellStyle name="Normal 67 8 5" xfId="19676" xr:uid="{00000000-0005-0000-0000-00001D8E0000}"/>
    <cellStyle name="Normal 67 9" xfId="11264" xr:uid="{00000000-0005-0000-0000-00001E8E0000}"/>
    <cellStyle name="Normal 67 9 2" xfId="41597" xr:uid="{00000000-0005-0000-0000-00001F8E0000}"/>
    <cellStyle name="Normal 67 9 3" xfId="26364" xr:uid="{00000000-0005-0000-0000-0000208E0000}"/>
    <cellStyle name="Normal 68" xfId="901" xr:uid="{00000000-0005-0000-0000-0000218E0000}"/>
    <cellStyle name="Normal 69" xfId="902" xr:uid="{00000000-0005-0000-0000-0000228E0000}"/>
    <cellStyle name="Normal 7" xfId="179" xr:uid="{00000000-0005-0000-0000-0000238E0000}"/>
    <cellStyle name="Normal 7 10" xfId="31486" xr:uid="{00000000-0005-0000-0000-0000248E0000}"/>
    <cellStyle name="Normal 7 11" xfId="46803" xr:uid="{00000000-0005-0000-0000-0000258E0000}"/>
    <cellStyle name="Normal 7 2" xfId="904" xr:uid="{00000000-0005-0000-0000-0000268E0000}"/>
    <cellStyle name="Normal 7 3" xfId="905" xr:uid="{00000000-0005-0000-0000-0000278E0000}"/>
    <cellStyle name="Normal 7 4" xfId="906" xr:uid="{00000000-0005-0000-0000-0000288E0000}"/>
    <cellStyle name="Normal 7 5" xfId="907" xr:uid="{00000000-0005-0000-0000-0000298E0000}"/>
    <cellStyle name="Normal 7 6" xfId="908" xr:uid="{00000000-0005-0000-0000-00002A8E0000}"/>
    <cellStyle name="Normal 7 6 10" xfId="6244" xr:uid="{00000000-0005-0000-0000-00002B8E0000}"/>
    <cellStyle name="Normal 7 6 10 2" xfId="36581" xr:uid="{00000000-0005-0000-0000-00002C8E0000}"/>
    <cellStyle name="Normal 7 6 10 3" xfId="21348" xr:uid="{00000000-0005-0000-0000-00002D8E0000}"/>
    <cellStyle name="Normal 7 6 11" xfId="31572" xr:uid="{00000000-0005-0000-0000-00002E8E0000}"/>
    <cellStyle name="Normal 7 6 12" xfId="16333" xr:uid="{00000000-0005-0000-0000-00002F8E0000}"/>
    <cellStyle name="Normal 7 6 2" xfId="1208" xr:uid="{00000000-0005-0000-0000-0000308E0000}"/>
    <cellStyle name="Normal 7 6 2 10" xfId="31623" xr:uid="{00000000-0005-0000-0000-0000318E0000}"/>
    <cellStyle name="Normal 7 6 2 11" xfId="16387" xr:uid="{00000000-0005-0000-0000-0000328E0000}"/>
    <cellStyle name="Normal 7 6 2 2" xfId="1316" xr:uid="{00000000-0005-0000-0000-0000338E0000}"/>
    <cellStyle name="Normal 7 6 2 2 10" xfId="16491" xr:uid="{00000000-0005-0000-0000-0000348E0000}"/>
    <cellStyle name="Normal 7 6 2 2 2" xfId="1533" xr:uid="{00000000-0005-0000-0000-0000358E0000}"/>
    <cellStyle name="Normal 7 6 2 2 2 2" xfId="1954" xr:uid="{00000000-0005-0000-0000-0000368E0000}"/>
    <cellStyle name="Normal 7 6 2 2 2 2 2" xfId="2793" xr:uid="{00000000-0005-0000-0000-0000378E0000}"/>
    <cellStyle name="Normal 7 6 2 2 2 2 2 2" xfId="4483" xr:uid="{00000000-0005-0000-0000-0000388E0000}"/>
    <cellStyle name="Normal 7 6 2 2 2 2 2 2 2" xfId="14556" xr:uid="{00000000-0005-0000-0000-0000398E0000}"/>
    <cellStyle name="Normal 7 6 2 2 2 2 2 2 2 2" xfId="44887" xr:uid="{00000000-0005-0000-0000-00003A8E0000}"/>
    <cellStyle name="Normal 7 6 2 2 2 2 2 2 2 3" xfId="29654" xr:uid="{00000000-0005-0000-0000-00003B8E0000}"/>
    <cellStyle name="Normal 7 6 2 2 2 2 2 2 3" xfId="9536" xr:uid="{00000000-0005-0000-0000-00003C8E0000}"/>
    <cellStyle name="Normal 7 6 2 2 2 2 2 2 3 2" xfId="39870" xr:uid="{00000000-0005-0000-0000-00003D8E0000}"/>
    <cellStyle name="Normal 7 6 2 2 2 2 2 2 3 3" xfId="24637" xr:uid="{00000000-0005-0000-0000-00003E8E0000}"/>
    <cellStyle name="Normal 7 6 2 2 2 2 2 2 4" xfId="34857" xr:uid="{00000000-0005-0000-0000-00003F8E0000}"/>
    <cellStyle name="Normal 7 6 2 2 2 2 2 2 5" xfId="19624" xr:uid="{00000000-0005-0000-0000-0000408E0000}"/>
    <cellStyle name="Normal 7 6 2 2 2 2 2 3" xfId="6175" xr:uid="{00000000-0005-0000-0000-0000418E0000}"/>
    <cellStyle name="Normal 7 6 2 2 2 2 2 3 2" xfId="16227" xr:uid="{00000000-0005-0000-0000-0000428E0000}"/>
    <cellStyle name="Normal 7 6 2 2 2 2 2 3 2 2" xfId="46558" xr:uid="{00000000-0005-0000-0000-0000438E0000}"/>
    <cellStyle name="Normal 7 6 2 2 2 2 2 3 2 3" xfId="31325" xr:uid="{00000000-0005-0000-0000-0000448E0000}"/>
    <cellStyle name="Normal 7 6 2 2 2 2 2 3 3" xfId="11207" xr:uid="{00000000-0005-0000-0000-0000458E0000}"/>
    <cellStyle name="Normal 7 6 2 2 2 2 2 3 3 2" xfId="41541" xr:uid="{00000000-0005-0000-0000-0000468E0000}"/>
    <cellStyle name="Normal 7 6 2 2 2 2 2 3 3 3" xfId="26308" xr:uid="{00000000-0005-0000-0000-0000478E0000}"/>
    <cellStyle name="Normal 7 6 2 2 2 2 2 3 4" xfId="36528" xr:uid="{00000000-0005-0000-0000-0000488E0000}"/>
    <cellStyle name="Normal 7 6 2 2 2 2 2 3 5" xfId="21295" xr:uid="{00000000-0005-0000-0000-0000498E0000}"/>
    <cellStyle name="Normal 7 6 2 2 2 2 2 4" xfId="12885" xr:uid="{00000000-0005-0000-0000-00004A8E0000}"/>
    <cellStyle name="Normal 7 6 2 2 2 2 2 4 2" xfId="43216" xr:uid="{00000000-0005-0000-0000-00004B8E0000}"/>
    <cellStyle name="Normal 7 6 2 2 2 2 2 4 3" xfId="27983" xr:uid="{00000000-0005-0000-0000-00004C8E0000}"/>
    <cellStyle name="Normal 7 6 2 2 2 2 2 5" xfId="7864" xr:uid="{00000000-0005-0000-0000-00004D8E0000}"/>
    <cellStyle name="Normal 7 6 2 2 2 2 2 5 2" xfId="38199" xr:uid="{00000000-0005-0000-0000-00004E8E0000}"/>
    <cellStyle name="Normal 7 6 2 2 2 2 2 5 3" xfId="22966" xr:uid="{00000000-0005-0000-0000-00004F8E0000}"/>
    <cellStyle name="Normal 7 6 2 2 2 2 2 6" xfId="33187" xr:uid="{00000000-0005-0000-0000-0000508E0000}"/>
    <cellStyle name="Normal 7 6 2 2 2 2 2 7" xfId="17953" xr:uid="{00000000-0005-0000-0000-0000518E0000}"/>
    <cellStyle name="Normal 7 6 2 2 2 2 3" xfId="3646" xr:uid="{00000000-0005-0000-0000-0000528E0000}"/>
    <cellStyle name="Normal 7 6 2 2 2 2 3 2" xfId="13720" xr:uid="{00000000-0005-0000-0000-0000538E0000}"/>
    <cellStyle name="Normal 7 6 2 2 2 2 3 2 2" xfId="44051" xr:uid="{00000000-0005-0000-0000-0000548E0000}"/>
    <cellStyle name="Normal 7 6 2 2 2 2 3 2 3" xfId="28818" xr:uid="{00000000-0005-0000-0000-0000558E0000}"/>
    <cellStyle name="Normal 7 6 2 2 2 2 3 3" xfId="8700" xr:uid="{00000000-0005-0000-0000-0000568E0000}"/>
    <cellStyle name="Normal 7 6 2 2 2 2 3 3 2" xfId="39034" xr:uid="{00000000-0005-0000-0000-0000578E0000}"/>
    <cellStyle name="Normal 7 6 2 2 2 2 3 3 3" xfId="23801" xr:uid="{00000000-0005-0000-0000-0000588E0000}"/>
    <cellStyle name="Normal 7 6 2 2 2 2 3 4" xfId="34021" xr:uid="{00000000-0005-0000-0000-0000598E0000}"/>
    <cellStyle name="Normal 7 6 2 2 2 2 3 5" xfId="18788" xr:uid="{00000000-0005-0000-0000-00005A8E0000}"/>
    <cellStyle name="Normal 7 6 2 2 2 2 4" xfId="5339" xr:uid="{00000000-0005-0000-0000-00005B8E0000}"/>
    <cellStyle name="Normal 7 6 2 2 2 2 4 2" xfId="15391" xr:uid="{00000000-0005-0000-0000-00005C8E0000}"/>
    <cellStyle name="Normal 7 6 2 2 2 2 4 2 2" xfId="45722" xr:uid="{00000000-0005-0000-0000-00005D8E0000}"/>
    <cellStyle name="Normal 7 6 2 2 2 2 4 2 3" xfId="30489" xr:uid="{00000000-0005-0000-0000-00005E8E0000}"/>
    <cellStyle name="Normal 7 6 2 2 2 2 4 3" xfId="10371" xr:uid="{00000000-0005-0000-0000-00005F8E0000}"/>
    <cellStyle name="Normal 7 6 2 2 2 2 4 3 2" xfId="40705" xr:uid="{00000000-0005-0000-0000-0000608E0000}"/>
    <cellStyle name="Normal 7 6 2 2 2 2 4 3 3" xfId="25472" xr:uid="{00000000-0005-0000-0000-0000618E0000}"/>
    <cellStyle name="Normal 7 6 2 2 2 2 4 4" xfId="35692" xr:uid="{00000000-0005-0000-0000-0000628E0000}"/>
    <cellStyle name="Normal 7 6 2 2 2 2 4 5" xfId="20459" xr:uid="{00000000-0005-0000-0000-0000638E0000}"/>
    <cellStyle name="Normal 7 6 2 2 2 2 5" xfId="12049" xr:uid="{00000000-0005-0000-0000-0000648E0000}"/>
    <cellStyle name="Normal 7 6 2 2 2 2 5 2" xfId="42380" xr:uid="{00000000-0005-0000-0000-0000658E0000}"/>
    <cellStyle name="Normal 7 6 2 2 2 2 5 3" xfId="27147" xr:uid="{00000000-0005-0000-0000-0000668E0000}"/>
    <cellStyle name="Normal 7 6 2 2 2 2 6" xfId="7028" xr:uid="{00000000-0005-0000-0000-0000678E0000}"/>
    <cellStyle name="Normal 7 6 2 2 2 2 6 2" xfId="37363" xr:uid="{00000000-0005-0000-0000-0000688E0000}"/>
    <cellStyle name="Normal 7 6 2 2 2 2 6 3" xfId="22130" xr:uid="{00000000-0005-0000-0000-0000698E0000}"/>
    <cellStyle name="Normal 7 6 2 2 2 2 7" xfId="32351" xr:uid="{00000000-0005-0000-0000-00006A8E0000}"/>
    <cellStyle name="Normal 7 6 2 2 2 2 8" xfId="17117" xr:uid="{00000000-0005-0000-0000-00006B8E0000}"/>
    <cellStyle name="Normal 7 6 2 2 2 3" xfId="2375" xr:uid="{00000000-0005-0000-0000-00006C8E0000}"/>
    <cellStyle name="Normal 7 6 2 2 2 3 2" xfId="4065" xr:uid="{00000000-0005-0000-0000-00006D8E0000}"/>
    <cellStyle name="Normal 7 6 2 2 2 3 2 2" xfId="14138" xr:uid="{00000000-0005-0000-0000-00006E8E0000}"/>
    <cellStyle name="Normal 7 6 2 2 2 3 2 2 2" xfId="44469" xr:uid="{00000000-0005-0000-0000-00006F8E0000}"/>
    <cellStyle name="Normal 7 6 2 2 2 3 2 2 3" xfId="29236" xr:uid="{00000000-0005-0000-0000-0000708E0000}"/>
    <cellStyle name="Normal 7 6 2 2 2 3 2 3" xfId="9118" xr:uid="{00000000-0005-0000-0000-0000718E0000}"/>
    <cellStyle name="Normal 7 6 2 2 2 3 2 3 2" xfId="39452" xr:uid="{00000000-0005-0000-0000-0000728E0000}"/>
    <cellStyle name="Normal 7 6 2 2 2 3 2 3 3" xfId="24219" xr:uid="{00000000-0005-0000-0000-0000738E0000}"/>
    <cellStyle name="Normal 7 6 2 2 2 3 2 4" xfId="34439" xr:uid="{00000000-0005-0000-0000-0000748E0000}"/>
    <cellStyle name="Normal 7 6 2 2 2 3 2 5" xfId="19206" xr:uid="{00000000-0005-0000-0000-0000758E0000}"/>
    <cellStyle name="Normal 7 6 2 2 2 3 3" xfId="5757" xr:uid="{00000000-0005-0000-0000-0000768E0000}"/>
    <cellStyle name="Normal 7 6 2 2 2 3 3 2" xfId="15809" xr:uid="{00000000-0005-0000-0000-0000778E0000}"/>
    <cellStyle name="Normal 7 6 2 2 2 3 3 2 2" xfId="46140" xr:uid="{00000000-0005-0000-0000-0000788E0000}"/>
    <cellStyle name="Normal 7 6 2 2 2 3 3 2 3" xfId="30907" xr:uid="{00000000-0005-0000-0000-0000798E0000}"/>
    <cellStyle name="Normal 7 6 2 2 2 3 3 3" xfId="10789" xr:uid="{00000000-0005-0000-0000-00007A8E0000}"/>
    <cellStyle name="Normal 7 6 2 2 2 3 3 3 2" xfId="41123" xr:uid="{00000000-0005-0000-0000-00007B8E0000}"/>
    <cellStyle name="Normal 7 6 2 2 2 3 3 3 3" xfId="25890" xr:uid="{00000000-0005-0000-0000-00007C8E0000}"/>
    <cellStyle name="Normal 7 6 2 2 2 3 3 4" xfId="36110" xr:uid="{00000000-0005-0000-0000-00007D8E0000}"/>
    <cellStyle name="Normal 7 6 2 2 2 3 3 5" xfId="20877" xr:uid="{00000000-0005-0000-0000-00007E8E0000}"/>
    <cellStyle name="Normal 7 6 2 2 2 3 4" xfId="12467" xr:uid="{00000000-0005-0000-0000-00007F8E0000}"/>
    <cellStyle name="Normal 7 6 2 2 2 3 4 2" xfId="42798" xr:uid="{00000000-0005-0000-0000-0000808E0000}"/>
    <cellStyle name="Normal 7 6 2 2 2 3 4 3" xfId="27565" xr:uid="{00000000-0005-0000-0000-0000818E0000}"/>
    <cellStyle name="Normal 7 6 2 2 2 3 5" xfId="7446" xr:uid="{00000000-0005-0000-0000-0000828E0000}"/>
    <cellStyle name="Normal 7 6 2 2 2 3 5 2" xfId="37781" xr:uid="{00000000-0005-0000-0000-0000838E0000}"/>
    <cellStyle name="Normal 7 6 2 2 2 3 5 3" xfId="22548" xr:uid="{00000000-0005-0000-0000-0000848E0000}"/>
    <cellStyle name="Normal 7 6 2 2 2 3 6" xfId="32769" xr:uid="{00000000-0005-0000-0000-0000858E0000}"/>
    <cellStyle name="Normal 7 6 2 2 2 3 7" xfId="17535" xr:uid="{00000000-0005-0000-0000-0000868E0000}"/>
    <cellStyle name="Normal 7 6 2 2 2 4" xfId="3228" xr:uid="{00000000-0005-0000-0000-0000878E0000}"/>
    <cellStyle name="Normal 7 6 2 2 2 4 2" xfId="13302" xr:uid="{00000000-0005-0000-0000-0000888E0000}"/>
    <cellStyle name="Normal 7 6 2 2 2 4 2 2" xfId="43633" xr:uid="{00000000-0005-0000-0000-0000898E0000}"/>
    <cellStyle name="Normal 7 6 2 2 2 4 2 3" xfId="28400" xr:uid="{00000000-0005-0000-0000-00008A8E0000}"/>
    <cellStyle name="Normal 7 6 2 2 2 4 3" xfId="8282" xr:uid="{00000000-0005-0000-0000-00008B8E0000}"/>
    <cellStyle name="Normal 7 6 2 2 2 4 3 2" xfId="38616" xr:uid="{00000000-0005-0000-0000-00008C8E0000}"/>
    <cellStyle name="Normal 7 6 2 2 2 4 3 3" xfId="23383" xr:uid="{00000000-0005-0000-0000-00008D8E0000}"/>
    <cellStyle name="Normal 7 6 2 2 2 4 4" xfId="33603" xr:uid="{00000000-0005-0000-0000-00008E8E0000}"/>
    <cellStyle name="Normal 7 6 2 2 2 4 5" xfId="18370" xr:uid="{00000000-0005-0000-0000-00008F8E0000}"/>
    <cellStyle name="Normal 7 6 2 2 2 5" xfId="4921" xr:uid="{00000000-0005-0000-0000-0000908E0000}"/>
    <cellStyle name="Normal 7 6 2 2 2 5 2" xfId="14973" xr:uid="{00000000-0005-0000-0000-0000918E0000}"/>
    <cellStyle name="Normal 7 6 2 2 2 5 2 2" xfId="45304" xr:uid="{00000000-0005-0000-0000-0000928E0000}"/>
    <cellStyle name="Normal 7 6 2 2 2 5 2 3" xfId="30071" xr:uid="{00000000-0005-0000-0000-0000938E0000}"/>
    <cellStyle name="Normal 7 6 2 2 2 5 3" xfId="9953" xr:uid="{00000000-0005-0000-0000-0000948E0000}"/>
    <cellStyle name="Normal 7 6 2 2 2 5 3 2" xfId="40287" xr:uid="{00000000-0005-0000-0000-0000958E0000}"/>
    <cellStyle name="Normal 7 6 2 2 2 5 3 3" xfId="25054" xr:uid="{00000000-0005-0000-0000-0000968E0000}"/>
    <cellStyle name="Normal 7 6 2 2 2 5 4" xfId="35274" xr:uid="{00000000-0005-0000-0000-0000978E0000}"/>
    <cellStyle name="Normal 7 6 2 2 2 5 5" xfId="20041" xr:uid="{00000000-0005-0000-0000-0000988E0000}"/>
    <cellStyle name="Normal 7 6 2 2 2 6" xfId="11631" xr:uid="{00000000-0005-0000-0000-0000998E0000}"/>
    <cellStyle name="Normal 7 6 2 2 2 6 2" xfId="41962" xr:uid="{00000000-0005-0000-0000-00009A8E0000}"/>
    <cellStyle name="Normal 7 6 2 2 2 6 3" xfId="26729" xr:uid="{00000000-0005-0000-0000-00009B8E0000}"/>
    <cellStyle name="Normal 7 6 2 2 2 7" xfId="6610" xr:uid="{00000000-0005-0000-0000-00009C8E0000}"/>
    <cellStyle name="Normal 7 6 2 2 2 7 2" xfId="36945" xr:uid="{00000000-0005-0000-0000-00009D8E0000}"/>
    <cellStyle name="Normal 7 6 2 2 2 7 3" xfId="21712" xr:uid="{00000000-0005-0000-0000-00009E8E0000}"/>
    <cellStyle name="Normal 7 6 2 2 2 8" xfId="31933" xr:uid="{00000000-0005-0000-0000-00009F8E0000}"/>
    <cellStyle name="Normal 7 6 2 2 2 9" xfId="16699" xr:uid="{00000000-0005-0000-0000-0000A08E0000}"/>
    <cellStyle name="Normal 7 6 2 2 3" xfId="1746" xr:uid="{00000000-0005-0000-0000-0000A18E0000}"/>
    <cellStyle name="Normal 7 6 2 2 3 2" xfId="2585" xr:uid="{00000000-0005-0000-0000-0000A28E0000}"/>
    <cellStyle name="Normal 7 6 2 2 3 2 2" xfId="4275" xr:uid="{00000000-0005-0000-0000-0000A38E0000}"/>
    <cellStyle name="Normal 7 6 2 2 3 2 2 2" xfId="14348" xr:uid="{00000000-0005-0000-0000-0000A48E0000}"/>
    <cellStyle name="Normal 7 6 2 2 3 2 2 2 2" xfId="44679" xr:uid="{00000000-0005-0000-0000-0000A58E0000}"/>
    <cellStyle name="Normal 7 6 2 2 3 2 2 2 3" xfId="29446" xr:uid="{00000000-0005-0000-0000-0000A68E0000}"/>
    <cellStyle name="Normal 7 6 2 2 3 2 2 3" xfId="9328" xr:uid="{00000000-0005-0000-0000-0000A78E0000}"/>
    <cellStyle name="Normal 7 6 2 2 3 2 2 3 2" xfId="39662" xr:uid="{00000000-0005-0000-0000-0000A88E0000}"/>
    <cellStyle name="Normal 7 6 2 2 3 2 2 3 3" xfId="24429" xr:uid="{00000000-0005-0000-0000-0000A98E0000}"/>
    <cellStyle name="Normal 7 6 2 2 3 2 2 4" xfId="34649" xr:uid="{00000000-0005-0000-0000-0000AA8E0000}"/>
    <cellStyle name="Normal 7 6 2 2 3 2 2 5" xfId="19416" xr:uid="{00000000-0005-0000-0000-0000AB8E0000}"/>
    <cellStyle name="Normal 7 6 2 2 3 2 3" xfId="5967" xr:uid="{00000000-0005-0000-0000-0000AC8E0000}"/>
    <cellStyle name="Normal 7 6 2 2 3 2 3 2" xfId="16019" xr:uid="{00000000-0005-0000-0000-0000AD8E0000}"/>
    <cellStyle name="Normal 7 6 2 2 3 2 3 2 2" xfId="46350" xr:uid="{00000000-0005-0000-0000-0000AE8E0000}"/>
    <cellStyle name="Normal 7 6 2 2 3 2 3 2 3" xfId="31117" xr:uid="{00000000-0005-0000-0000-0000AF8E0000}"/>
    <cellStyle name="Normal 7 6 2 2 3 2 3 3" xfId="10999" xr:uid="{00000000-0005-0000-0000-0000B08E0000}"/>
    <cellStyle name="Normal 7 6 2 2 3 2 3 3 2" xfId="41333" xr:uid="{00000000-0005-0000-0000-0000B18E0000}"/>
    <cellStyle name="Normal 7 6 2 2 3 2 3 3 3" xfId="26100" xr:uid="{00000000-0005-0000-0000-0000B28E0000}"/>
    <cellStyle name="Normal 7 6 2 2 3 2 3 4" xfId="36320" xr:uid="{00000000-0005-0000-0000-0000B38E0000}"/>
    <cellStyle name="Normal 7 6 2 2 3 2 3 5" xfId="21087" xr:uid="{00000000-0005-0000-0000-0000B48E0000}"/>
    <cellStyle name="Normal 7 6 2 2 3 2 4" xfId="12677" xr:uid="{00000000-0005-0000-0000-0000B58E0000}"/>
    <cellStyle name="Normal 7 6 2 2 3 2 4 2" xfId="43008" xr:uid="{00000000-0005-0000-0000-0000B68E0000}"/>
    <cellStyle name="Normal 7 6 2 2 3 2 4 3" xfId="27775" xr:uid="{00000000-0005-0000-0000-0000B78E0000}"/>
    <cellStyle name="Normal 7 6 2 2 3 2 5" xfId="7656" xr:uid="{00000000-0005-0000-0000-0000B88E0000}"/>
    <cellStyle name="Normal 7 6 2 2 3 2 5 2" xfId="37991" xr:uid="{00000000-0005-0000-0000-0000B98E0000}"/>
    <cellStyle name="Normal 7 6 2 2 3 2 5 3" xfId="22758" xr:uid="{00000000-0005-0000-0000-0000BA8E0000}"/>
    <cellStyle name="Normal 7 6 2 2 3 2 6" xfId="32979" xr:uid="{00000000-0005-0000-0000-0000BB8E0000}"/>
    <cellStyle name="Normal 7 6 2 2 3 2 7" xfId="17745" xr:uid="{00000000-0005-0000-0000-0000BC8E0000}"/>
    <cellStyle name="Normal 7 6 2 2 3 3" xfId="3438" xr:uid="{00000000-0005-0000-0000-0000BD8E0000}"/>
    <cellStyle name="Normal 7 6 2 2 3 3 2" xfId="13512" xr:uid="{00000000-0005-0000-0000-0000BE8E0000}"/>
    <cellStyle name="Normal 7 6 2 2 3 3 2 2" xfId="43843" xr:uid="{00000000-0005-0000-0000-0000BF8E0000}"/>
    <cellStyle name="Normal 7 6 2 2 3 3 2 3" xfId="28610" xr:uid="{00000000-0005-0000-0000-0000C08E0000}"/>
    <cellStyle name="Normal 7 6 2 2 3 3 3" xfId="8492" xr:uid="{00000000-0005-0000-0000-0000C18E0000}"/>
    <cellStyle name="Normal 7 6 2 2 3 3 3 2" xfId="38826" xr:uid="{00000000-0005-0000-0000-0000C28E0000}"/>
    <cellStyle name="Normal 7 6 2 2 3 3 3 3" xfId="23593" xr:uid="{00000000-0005-0000-0000-0000C38E0000}"/>
    <cellStyle name="Normal 7 6 2 2 3 3 4" xfId="33813" xr:uid="{00000000-0005-0000-0000-0000C48E0000}"/>
    <cellStyle name="Normal 7 6 2 2 3 3 5" xfId="18580" xr:uid="{00000000-0005-0000-0000-0000C58E0000}"/>
    <cellStyle name="Normal 7 6 2 2 3 4" xfId="5131" xr:uid="{00000000-0005-0000-0000-0000C68E0000}"/>
    <cellStyle name="Normal 7 6 2 2 3 4 2" xfId="15183" xr:uid="{00000000-0005-0000-0000-0000C78E0000}"/>
    <cellStyle name="Normal 7 6 2 2 3 4 2 2" xfId="45514" xr:uid="{00000000-0005-0000-0000-0000C88E0000}"/>
    <cellStyle name="Normal 7 6 2 2 3 4 2 3" xfId="30281" xr:uid="{00000000-0005-0000-0000-0000C98E0000}"/>
    <cellStyle name="Normal 7 6 2 2 3 4 3" xfId="10163" xr:uid="{00000000-0005-0000-0000-0000CA8E0000}"/>
    <cellStyle name="Normal 7 6 2 2 3 4 3 2" xfId="40497" xr:uid="{00000000-0005-0000-0000-0000CB8E0000}"/>
    <cellStyle name="Normal 7 6 2 2 3 4 3 3" xfId="25264" xr:uid="{00000000-0005-0000-0000-0000CC8E0000}"/>
    <cellStyle name="Normal 7 6 2 2 3 4 4" xfId="35484" xr:uid="{00000000-0005-0000-0000-0000CD8E0000}"/>
    <cellStyle name="Normal 7 6 2 2 3 4 5" xfId="20251" xr:uid="{00000000-0005-0000-0000-0000CE8E0000}"/>
    <cellStyle name="Normal 7 6 2 2 3 5" xfId="11841" xr:uid="{00000000-0005-0000-0000-0000CF8E0000}"/>
    <cellStyle name="Normal 7 6 2 2 3 5 2" xfId="42172" xr:uid="{00000000-0005-0000-0000-0000D08E0000}"/>
    <cellStyle name="Normal 7 6 2 2 3 5 3" xfId="26939" xr:uid="{00000000-0005-0000-0000-0000D18E0000}"/>
    <cellStyle name="Normal 7 6 2 2 3 6" xfId="6820" xr:uid="{00000000-0005-0000-0000-0000D28E0000}"/>
    <cellStyle name="Normal 7 6 2 2 3 6 2" xfId="37155" xr:uid="{00000000-0005-0000-0000-0000D38E0000}"/>
    <cellStyle name="Normal 7 6 2 2 3 6 3" xfId="21922" xr:uid="{00000000-0005-0000-0000-0000D48E0000}"/>
    <cellStyle name="Normal 7 6 2 2 3 7" xfId="32143" xr:uid="{00000000-0005-0000-0000-0000D58E0000}"/>
    <cellStyle name="Normal 7 6 2 2 3 8" xfId="16909" xr:uid="{00000000-0005-0000-0000-0000D68E0000}"/>
    <cellStyle name="Normal 7 6 2 2 4" xfId="2167" xr:uid="{00000000-0005-0000-0000-0000D78E0000}"/>
    <cellStyle name="Normal 7 6 2 2 4 2" xfId="3857" xr:uid="{00000000-0005-0000-0000-0000D88E0000}"/>
    <cellStyle name="Normal 7 6 2 2 4 2 2" xfId="13930" xr:uid="{00000000-0005-0000-0000-0000D98E0000}"/>
    <cellStyle name="Normal 7 6 2 2 4 2 2 2" xfId="44261" xr:uid="{00000000-0005-0000-0000-0000DA8E0000}"/>
    <cellStyle name="Normal 7 6 2 2 4 2 2 3" xfId="29028" xr:uid="{00000000-0005-0000-0000-0000DB8E0000}"/>
    <cellStyle name="Normal 7 6 2 2 4 2 3" xfId="8910" xr:uid="{00000000-0005-0000-0000-0000DC8E0000}"/>
    <cellStyle name="Normal 7 6 2 2 4 2 3 2" xfId="39244" xr:uid="{00000000-0005-0000-0000-0000DD8E0000}"/>
    <cellStyle name="Normal 7 6 2 2 4 2 3 3" xfId="24011" xr:uid="{00000000-0005-0000-0000-0000DE8E0000}"/>
    <cellStyle name="Normal 7 6 2 2 4 2 4" xfId="34231" xr:uid="{00000000-0005-0000-0000-0000DF8E0000}"/>
    <cellStyle name="Normal 7 6 2 2 4 2 5" xfId="18998" xr:uid="{00000000-0005-0000-0000-0000E08E0000}"/>
    <cellStyle name="Normal 7 6 2 2 4 3" xfId="5549" xr:uid="{00000000-0005-0000-0000-0000E18E0000}"/>
    <cellStyle name="Normal 7 6 2 2 4 3 2" xfId="15601" xr:uid="{00000000-0005-0000-0000-0000E28E0000}"/>
    <cellStyle name="Normal 7 6 2 2 4 3 2 2" xfId="45932" xr:uid="{00000000-0005-0000-0000-0000E38E0000}"/>
    <cellStyle name="Normal 7 6 2 2 4 3 2 3" xfId="30699" xr:uid="{00000000-0005-0000-0000-0000E48E0000}"/>
    <cellStyle name="Normal 7 6 2 2 4 3 3" xfId="10581" xr:uid="{00000000-0005-0000-0000-0000E58E0000}"/>
    <cellStyle name="Normal 7 6 2 2 4 3 3 2" xfId="40915" xr:uid="{00000000-0005-0000-0000-0000E68E0000}"/>
    <cellStyle name="Normal 7 6 2 2 4 3 3 3" xfId="25682" xr:uid="{00000000-0005-0000-0000-0000E78E0000}"/>
    <cellStyle name="Normal 7 6 2 2 4 3 4" xfId="35902" xr:uid="{00000000-0005-0000-0000-0000E88E0000}"/>
    <cellStyle name="Normal 7 6 2 2 4 3 5" xfId="20669" xr:uid="{00000000-0005-0000-0000-0000E98E0000}"/>
    <cellStyle name="Normal 7 6 2 2 4 4" xfId="12259" xr:uid="{00000000-0005-0000-0000-0000EA8E0000}"/>
    <cellStyle name="Normal 7 6 2 2 4 4 2" xfId="42590" xr:uid="{00000000-0005-0000-0000-0000EB8E0000}"/>
    <cellStyle name="Normal 7 6 2 2 4 4 3" xfId="27357" xr:uid="{00000000-0005-0000-0000-0000EC8E0000}"/>
    <cellStyle name="Normal 7 6 2 2 4 5" xfId="7238" xr:uid="{00000000-0005-0000-0000-0000ED8E0000}"/>
    <cellStyle name="Normal 7 6 2 2 4 5 2" xfId="37573" xr:uid="{00000000-0005-0000-0000-0000EE8E0000}"/>
    <cellStyle name="Normal 7 6 2 2 4 5 3" xfId="22340" xr:uid="{00000000-0005-0000-0000-0000EF8E0000}"/>
    <cellStyle name="Normal 7 6 2 2 4 6" xfId="32561" xr:uid="{00000000-0005-0000-0000-0000F08E0000}"/>
    <cellStyle name="Normal 7 6 2 2 4 7" xfId="17327" xr:uid="{00000000-0005-0000-0000-0000F18E0000}"/>
    <cellStyle name="Normal 7 6 2 2 5" xfId="3020" xr:uid="{00000000-0005-0000-0000-0000F28E0000}"/>
    <cellStyle name="Normal 7 6 2 2 5 2" xfId="13094" xr:uid="{00000000-0005-0000-0000-0000F38E0000}"/>
    <cellStyle name="Normal 7 6 2 2 5 2 2" xfId="43425" xr:uid="{00000000-0005-0000-0000-0000F48E0000}"/>
    <cellStyle name="Normal 7 6 2 2 5 2 3" xfId="28192" xr:uid="{00000000-0005-0000-0000-0000F58E0000}"/>
    <cellStyle name="Normal 7 6 2 2 5 3" xfId="8074" xr:uid="{00000000-0005-0000-0000-0000F68E0000}"/>
    <cellStyle name="Normal 7 6 2 2 5 3 2" xfId="38408" xr:uid="{00000000-0005-0000-0000-0000F78E0000}"/>
    <cellStyle name="Normal 7 6 2 2 5 3 3" xfId="23175" xr:uid="{00000000-0005-0000-0000-0000F88E0000}"/>
    <cellStyle name="Normal 7 6 2 2 5 4" xfId="33395" xr:uid="{00000000-0005-0000-0000-0000F98E0000}"/>
    <cellStyle name="Normal 7 6 2 2 5 5" xfId="18162" xr:uid="{00000000-0005-0000-0000-0000FA8E0000}"/>
    <cellStyle name="Normal 7 6 2 2 6" xfId="4713" xr:uid="{00000000-0005-0000-0000-0000FB8E0000}"/>
    <cellStyle name="Normal 7 6 2 2 6 2" xfId="14765" xr:uid="{00000000-0005-0000-0000-0000FC8E0000}"/>
    <cellStyle name="Normal 7 6 2 2 6 2 2" xfId="45096" xr:uid="{00000000-0005-0000-0000-0000FD8E0000}"/>
    <cellStyle name="Normal 7 6 2 2 6 2 3" xfId="29863" xr:uid="{00000000-0005-0000-0000-0000FE8E0000}"/>
    <cellStyle name="Normal 7 6 2 2 6 3" xfId="9745" xr:uid="{00000000-0005-0000-0000-0000FF8E0000}"/>
    <cellStyle name="Normal 7 6 2 2 6 3 2" xfId="40079" xr:uid="{00000000-0005-0000-0000-0000008F0000}"/>
    <cellStyle name="Normal 7 6 2 2 6 3 3" xfId="24846" xr:uid="{00000000-0005-0000-0000-0000018F0000}"/>
    <cellStyle name="Normal 7 6 2 2 6 4" xfId="35066" xr:uid="{00000000-0005-0000-0000-0000028F0000}"/>
    <cellStyle name="Normal 7 6 2 2 6 5" xfId="19833" xr:uid="{00000000-0005-0000-0000-0000038F0000}"/>
    <cellStyle name="Normal 7 6 2 2 7" xfId="11423" xr:uid="{00000000-0005-0000-0000-0000048F0000}"/>
    <cellStyle name="Normal 7 6 2 2 7 2" xfId="41754" xr:uid="{00000000-0005-0000-0000-0000058F0000}"/>
    <cellStyle name="Normal 7 6 2 2 7 3" xfId="26521" xr:uid="{00000000-0005-0000-0000-0000068F0000}"/>
    <cellStyle name="Normal 7 6 2 2 8" xfId="6402" xr:uid="{00000000-0005-0000-0000-0000078F0000}"/>
    <cellStyle name="Normal 7 6 2 2 8 2" xfId="36737" xr:uid="{00000000-0005-0000-0000-0000088F0000}"/>
    <cellStyle name="Normal 7 6 2 2 8 3" xfId="21504" xr:uid="{00000000-0005-0000-0000-0000098F0000}"/>
    <cellStyle name="Normal 7 6 2 2 9" xfId="31725" xr:uid="{00000000-0005-0000-0000-00000A8F0000}"/>
    <cellStyle name="Normal 7 6 2 3" xfId="1429" xr:uid="{00000000-0005-0000-0000-00000B8F0000}"/>
    <cellStyle name="Normal 7 6 2 3 2" xfId="1850" xr:uid="{00000000-0005-0000-0000-00000C8F0000}"/>
    <cellStyle name="Normal 7 6 2 3 2 2" xfId="2689" xr:uid="{00000000-0005-0000-0000-00000D8F0000}"/>
    <cellStyle name="Normal 7 6 2 3 2 2 2" xfId="4379" xr:uid="{00000000-0005-0000-0000-00000E8F0000}"/>
    <cellStyle name="Normal 7 6 2 3 2 2 2 2" xfId="14452" xr:uid="{00000000-0005-0000-0000-00000F8F0000}"/>
    <cellStyle name="Normal 7 6 2 3 2 2 2 2 2" xfId="44783" xr:uid="{00000000-0005-0000-0000-0000108F0000}"/>
    <cellStyle name="Normal 7 6 2 3 2 2 2 2 3" xfId="29550" xr:uid="{00000000-0005-0000-0000-0000118F0000}"/>
    <cellStyle name="Normal 7 6 2 3 2 2 2 3" xfId="9432" xr:uid="{00000000-0005-0000-0000-0000128F0000}"/>
    <cellStyle name="Normal 7 6 2 3 2 2 2 3 2" xfId="39766" xr:uid="{00000000-0005-0000-0000-0000138F0000}"/>
    <cellStyle name="Normal 7 6 2 3 2 2 2 3 3" xfId="24533" xr:uid="{00000000-0005-0000-0000-0000148F0000}"/>
    <cellStyle name="Normal 7 6 2 3 2 2 2 4" xfId="34753" xr:uid="{00000000-0005-0000-0000-0000158F0000}"/>
    <cellStyle name="Normal 7 6 2 3 2 2 2 5" xfId="19520" xr:uid="{00000000-0005-0000-0000-0000168F0000}"/>
    <cellStyle name="Normal 7 6 2 3 2 2 3" xfId="6071" xr:uid="{00000000-0005-0000-0000-0000178F0000}"/>
    <cellStyle name="Normal 7 6 2 3 2 2 3 2" xfId="16123" xr:uid="{00000000-0005-0000-0000-0000188F0000}"/>
    <cellStyle name="Normal 7 6 2 3 2 2 3 2 2" xfId="46454" xr:uid="{00000000-0005-0000-0000-0000198F0000}"/>
    <cellStyle name="Normal 7 6 2 3 2 2 3 2 3" xfId="31221" xr:uid="{00000000-0005-0000-0000-00001A8F0000}"/>
    <cellStyle name="Normal 7 6 2 3 2 2 3 3" xfId="11103" xr:uid="{00000000-0005-0000-0000-00001B8F0000}"/>
    <cellStyle name="Normal 7 6 2 3 2 2 3 3 2" xfId="41437" xr:uid="{00000000-0005-0000-0000-00001C8F0000}"/>
    <cellStyle name="Normal 7 6 2 3 2 2 3 3 3" xfId="26204" xr:uid="{00000000-0005-0000-0000-00001D8F0000}"/>
    <cellStyle name="Normal 7 6 2 3 2 2 3 4" xfId="36424" xr:uid="{00000000-0005-0000-0000-00001E8F0000}"/>
    <cellStyle name="Normal 7 6 2 3 2 2 3 5" xfId="21191" xr:uid="{00000000-0005-0000-0000-00001F8F0000}"/>
    <cellStyle name="Normal 7 6 2 3 2 2 4" xfId="12781" xr:uid="{00000000-0005-0000-0000-0000208F0000}"/>
    <cellStyle name="Normal 7 6 2 3 2 2 4 2" xfId="43112" xr:uid="{00000000-0005-0000-0000-0000218F0000}"/>
    <cellStyle name="Normal 7 6 2 3 2 2 4 3" xfId="27879" xr:uid="{00000000-0005-0000-0000-0000228F0000}"/>
    <cellStyle name="Normal 7 6 2 3 2 2 5" xfId="7760" xr:uid="{00000000-0005-0000-0000-0000238F0000}"/>
    <cellStyle name="Normal 7 6 2 3 2 2 5 2" xfId="38095" xr:uid="{00000000-0005-0000-0000-0000248F0000}"/>
    <cellStyle name="Normal 7 6 2 3 2 2 5 3" xfId="22862" xr:uid="{00000000-0005-0000-0000-0000258F0000}"/>
    <cellStyle name="Normal 7 6 2 3 2 2 6" xfId="33083" xr:uid="{00000000-0005-0000-0000-0000268F0000}"/>
    <cellStyle name="Normal 7 6 2 3 2 2 7" xfId="17849" xr:uid="{00000000-0005-0000-0000-0000278F0000}"/>
    <cellStyle name="Normal 7 6 2 3 2 3" xfId="3542" xr:uid="{00000000-0005-0000-0000-0000288F0000}"/>
    <cellStyle name="Normal 7 6 2 3 2 3 2" xfId="13616" xr:uid="{00000000-0005-0000-0000-0000298F0000}"/>
    <cellStyle name="Normal 7 6 2 3 2 3 2 2" xfId="43947" xr:uid="{00000000-0005-0000-0000-00002A8F0000}"/>
    <cellStyle name="Normal 7 6 2 3 2 3 2 3" xfId="28714" xr:uid="{00000000-0005-0000-0000-00002B8F0000}"/>
    <cellStyle name="Normal 7 6 2 3 2 3 3" xfId="8596" xr:uid="{00000000-0005-0000-0000-00002C8F0000}"/>
    <cellStyle name="Normal 7 6 2 3 2 3 3 2" xfId="38930" xr:uid="{00000000-0005-0000-0000-00002D8F0000}"/>
    <cellStyle name="Normal 7 6 2 3 2 3 3 3" xfId="23697" xr:uid="{00000000-0005-0000-0000-00002E8F0000}"/>
    <cellStyle name="Normal 7 6 2 3 2 3 4" xfId="33917" xr:uid="{00000000-0005-0000-0000-00002F8F0000}"/>
    <cellStyle name="Normal 7 6 2 3 2 3 5" xfId="18684" xr:uid="{00000000-0005-0000-0000-0000308F0000}"/>
    <cellStyle name="Normal 7 6 2 3 2 4" xfId="5235" xr:uid="{00000000-0005-0000-0000-0000318F0000}"/>
    <cellStyle name="Normal 7 6 2 3 2 4 2" xfId="15287" xr:uid="{00000000-0005-0000-0000-0000328F0000}"/>
    <cellStyle name="Normal 7 6 2 3 2 4 2 2" xfId="45618" xr:uid="{00000000-0005-0000-0000-0000338F0000}"/>
    <cellStyle name="Normal 7 6 2 3 2 4 2 3" xfId="30385" xr:uid="{00000000-0005-0000-0000-0000348F0000}"/>
    <cellStyle name="Normal 7 6 2 3 2 4 3" xfId="10267" xr:uid="{00000000-0005-0000-0000-0000358F0000}"/>
    <cellStyle name="Normal 7 6 2 3 2 4 3 2" xfId="40601" xr:uid="{00000000-0005-0000-0000-0000368F0000}"/>
    <cellStyle name="Normal 7 6 2 3 2 4 3 3" xfId="25368" xr:uid="{00000000-0005-0000-0000-0000378F0000}"/>
    <cellStyle name="Normal 7 6 2 3 2 4 4" xfId="35588" xr:uid="{00000000-0005-0000-0000-0000388F0000}"/>
    <cellStyle name="Normal 7 6 2 3 2 4 5" xfId="20355" xr:uid="{00000000-0005-0000-0000-0000398F0000}"/>
    <cellStyle name="Normal 7 6 2 3 2 5" xfId="11945" xr:uid="{00000000-0005-0000-0000-00003A8F0000}"/>
    <cellStyle name="Normal 7 6 2 3 2 5 2" xfId="42276" xr:uid="{00000000-0005-0000-0000-00003B8F0000}"/>
    <cellStyle name="Normal 7 6 2 3 2 5 3" xfId="27043" xr:uid="{00000000-0005-0000-0000-00003C8F0000}"/>
    <cellStyle name="Normal 7 6 2 3 2 6" xfId="6924" xr:uid="{00000000-0005-0000-0000-00003D8F0000}"/>
    <cellStyle name="Normal 7 6 2 3 2 6 2" xfId="37259" xr:uid="{00000000-0005-0000-0000-00003E8F0000}"/>
    <cellStyle name="Normal 7 6 2 3 2 6 3" xfId="22026" xr:uid="{00000000-0005-0000-0000-00003F8F0000}"/>
    <cellStyle name="Normal 7 6 2 3 2 7" xfId="32247" xr:uid="{00000000-0005-0000-0000-0000408F0000}"/>
    <cellStyle name="Normal 7 6 2 3 2 8" xfId="17013" xr:uid="{00000000-0005-0000-0000-0000418F0000}"/>
    <cellStyle name="Normal 7 6 2 3 3" xfId="2271" xr:uid="{00000000-0005-0000-0000-0000428F0000}"/>
    <cellStyle name="Normal 7 6 2 3 3 2" xfId="3961" xr:uid="{00000000-0005-0000-0000-0000438F0000}"/>
    <cellStyle name="Normal 7 6 2 3 3 2 2" xfId="14034" xr:uid="{00000000-0005-0000-0000-0000448F0000}"/>
    <cellStyle name="Normal 7 6 2 3 3 2 2 2" xfId="44365" xr:uid="{00000000-0005-0000-0000-0000458F0000}"/>
    <cellStyle name="Normal 7 6 2 3 3 2 2 3" xfId="29132" xr:uid="{00000000-0005-0000-0000-0000468F0000}"/>
    <cellStyle name="Normal 7 6 2 3 3 2 3" xfId="9014" xr:uid="{00000000-0005-0000-0000-0000478F0000}"/>
    <cellStyle name="Normal 7 6 2 3 3 2 3 2" xfId="39348" xr:uid="{00000000-0005-0000-0000-0000488F0000}"/>
    <cellStyle name="Normal 7 6 2 3 3 2 3 3" xfId="24115" xr:uid="{00000000-0005-0000-0000-0000498F0000}"/>
    <cellStyle name="Normal 7 6 2 3 3 2 4" xfId="34335" xr:uid="{00000000-0005-0000-0000-00004A8F0000}"/>
    <cellStyle name="Normal 7 6 2 3 3 2 5" xfId="19102" xr:uid="{00000000-0005-0000-0000-00004B8F0000}"/>
    <cellStyle name="Normal 7 6 2 3 3 3" xfId="5653" xr:uid="{00000000-0005-0000-0000-00004C8F0000}"/>
    <cellStyle name="Normal 7 6 2 3 3 3 2" xfId="15705" xr:uid="{00000000-0005-0000-0000-00004D8F0000}"/>
    <cellStyle name="Normal 7 6 2 3 3 3 2 2" xfId="46036" xr:uid="{00000000-0005-0000-0000-00004E8F0000}"/>
    <cellStyle name="Normal 7 6 2 3 3 3 2 3" xfId="30803" xr:uid="{00000000-0005-0000-0000-00004F8F0000}"/>
    <cellStyle name="Normal 7 6 2 3 3 3 3" xfId="10685" xr:uid="{00000000-0005-0000-0000-0000508F0000}"/>
    <cellStyle name="Normal 7 6 2 3 3 3 3 2" xfId="41019" xr:uid="{00000000-0005-0000-0000-0000518F0000}"/>
    <cellStyle name="Normal 7 6 2 3 3 3 3 3" xfId="25786" xr:uid="{00000000-0005-0000-0000-0000528F0000}"/>
    <cellStyle name="Normal 7 6 2 3 3 3 4" xfId="36006" xr:uid="{00000000-0005-0000-0000-0000538F0000}"/>
    <cellStyle name="Normal 7 6 2 3 3 3 5" xfId="20773" xr:uid="{00000000-0005-0000-0000-0000548F0000}"/>
    <cellStyle name="Normal 7 6 2 3 3 4" xfId="12363" xr:uid="{00000000-0005-0000-0000-0000558F0000}"/>
    <cellStyle name="Normal 7 6 2 3 3 4 2" xfId="42694" xr:uid="{00000000-0005-0000-0000-0000568F0000}"/>
    <cellStyle name="Normal 7 6 2 3 3 4 3" xfId="27461" xr:uid="{00000000-0005-0000-0000-0000578F0000}"/>
    <cellStyle name="Normal 7 6 2 3 3 5" xfId="7342" xr:uid="{00000000-0005-0000-0000-0000588F0000}"/>
    <cellStyle name="Normal 7 6 2 3 3 5 2" xfId="37677" xr:uid="{00000000-0005-0000-0000-0000598F0000}"/>
    <cellStyle name="Normal 7 6 2 3 3 5 3" xfId="22444" xr:uid="{00000000-0005-0000-0000-00005A8F0000}"/>
    <cellStyle name="Normal 7 6 2 3 3 6" xfId="32665" xr:uid="{00000000-0005-0000-0000-00005B8F0000}"/>
    <cellStyle name="Normal 7 6 2 3 3 7" xfId="17431" xr:uid="{00000000-0005-0000-0000-00005C8F0000}"/>
    <cellStyle name="Normal 7 6 2 3 4" xfId="3124" xr:uid="{00000000-0005-0000-0000-00005D8F0000}"/>
    <cellStyle name="Normal 7 6 2 3 4 2" xfId="13198" xr:uid="{00000000-0005-0000-0000-00005E8F0000}"/>
    <cellStyle name="Normal 7 6 2 3 4 2 2" xfId="43529" xr:uid="{00000000-0005-0000-0000-00005F8F0000}"/>
    <cellStyle name="Normal 7 6 2 3 4 2 3" xfId="28296" xr:uid="{00000000-0005-0000-0000-0000608F0000}"/>
    <cellStyle name="Normal 7 6 2 3 4 3" xfId="8178" xr:uid="{00000000-0005-0000-0000-0000618F0000}"/>
    <cellStyle name="Normal 7 6 2 3 4 3 2" xfId="38512" xr:uid="{00000000-0005-0000-0000-0000628F0000}"/>
    <cellStyle name="Normal 7 6 2 3 4 3 3" xfId="23279" xr:uid="{00000000-0005-0000-0000-0000638F0000}"/>
    <cellStyle name="Normal 7 6 2 3 4 4" xfId="33499" xr:uid="{00000000-0005-0000-0000-0000648F0000}"/>
    <cellStyle name="Normal 7 6 2 3 4 5" xfId="18266" xr:uid="{00000000-0005-0000-0000-0000658F0000}"/>
    <cellStyle name="Normal 7 6 2 3 5" xfId="4817" xr:uid="{00000000-0005-0000-0000-0000668F0000}"/>
    <cellStyle name="Normal 7 6 2 3 5 2" xfId="14869" xr:uid="{00000000-0005-0000-0000-0000678F0000}"/>
    <cellStyle name="Normal 7 6 2 3 5 2 2" xfId="45200" xr:uid="{00000000-0005-0000-0000-0000688F0000}"/>
    <cellStyle name="Normal 7 6 2 3 5 2 3" xfId="29967" xr:uid="{00000000-0005-0000-0000-0000698F0000}"/>
    <cellStyle name="Normal 7 6 2 3 5 3" xfId="9849" xr:uid="{00000000-0005-0000-0000-00006A8F0000}"/>
    <cellStyle name="Normal 7 6 2 3 5 3 2" xfId="40183" xr:uid="{00000000-0005-0000-0000-00006B8F0000}"/>
    <cellStyle name="Normal 7 6 2 3 5 3 3" xfId="24950" xr:uid="{00000000-0005-0000-0000-00006C8F0000}"/>
    <cellStyle name="Normal 7 6 2 3 5 4" xfId="35170" xr:uid="{00000000-0005-0000-0000-00006D8F0000}"/>
    <cellStyle name="Normal 7 6 2 3 5 5" xfId="19937" xr:uid="{00000000-0005-0000-0000-00006E8F0000}"/>
    <cellStyle name="Normal 7 6 2 3 6" xfId="11527" xr:uid="{00000000-0005-0000-0000-00006F8F0000}"/>
    <cellStyle name="Normal 7 6 2 3 6 2" xfId="41858" xr:uid="{00000000-0005-0000-0000-0000708F0000}"/>
    <cellStyle name="Normal 7 6 2 3 6 3" xfId="26625" xr:uid="{00000000-0005-0000-0000-0000718F0000}"/>
    <cellStyle name="Normal 7 6 2 3 7" xfId="6506" xr:uid="{00000000-0005-0000-0000-0000728F0000}"/>
    <cellStyle name="Normal 7 6 2 3 7 2" xfId="36841" xr:uid="{00000000-0005-0000-0000-0000738F0000}"/>
    <cellStyle name="Normal 7 6 2 3 7 3" xfId="21608" xr:uid="{00000000-0005-0000-0000-0000748F0000}"/>
    <cellStyle name="Normal 7 6 2 3 8" xfId="31829" xr:uid="{00000000-0005-0000-0000-0000758F0000}"/>
    <cellStyle name="Normal 7 6 2 3 9" xfId="16595" xr:uid="{00000000-0005-0000-0000-0000768F0000}"/>
    <cellStyle name="Normal 7 6 2 4" xfId="1642" xr:uid="{00000000-0005-0000-0000-0000778F0000}"/>
    <cellStyle name="Normal 7 6 2 4 2" xfId="2481" xr:uid="{00000000-0005-0000-0000-0000788F0000}"/>
    <cellStyle name="Normal 7 6 2 4 2 2" xfId="4171" xr:uid="{00000000-0005-0000-0000-0000798F0000}"/>
    <cellStyle name="Normal 7 6 2 4 2 2 2" xfId="14244" xr:uid="{00000000-0005-0000-0000-00007A8F0000}"/>
    <cellStyle name="Normal 7 6 2 4 2 2 2 2" xfId="44575" xr:uid="{00000000-0005-0000-0000-00007B8F0000}"/>
    <cellStyle name="Normal 7 6 2 4 2 2 2 3" xfId="29342" xr:uid="{00000000-0005-0000-0000-00007C8F0000}"/>
    <cellStyle name="Normal 7 6 2 4 2 2 3" xfId="9224" xr:uid="{00000000-0005-0000-0000-00007D8F0000}"/>
    <cellStyle name="Normal 7 6 2 4 2 2 3 2" xfId="39558" xr:uid="{00000000-0005-0000-0000-00007E8F0000}"/>
    <cellStyle name="Normal 7 6 2 4 2 2 3 3" xfId="24325" xr:uid="{00000000-0005-0000-0000-00007F8F0000}"/>
    <cellStyle name="Normal 7 6 2 4 2 2 4" xfId="34545" xr:uid="{00000000-0005-0000-0000-0000808F0000}"/>
    <cellStyle name="Normal 7 6 2 4 2 2 5" xfId="19312" xr:uid="{00000000-0005-0000-0000-0000818F0000}"/>
    <cellStyle name="Normal 7 6 2 4 2 3" xfId="5863" xr:uid="{00000000-0005-0000-0000-0000828F0000}"/>
    <cellStyle name="Normal 7 6 2 4 2 3 2" xfId="15915" xr:uid="{00000000-0005-0000-0000-0000838F0000}"/>
    <cellStyle name="Normal 7 6 2 4 2 3 2 2" xfId="46246" xr:uid="{00000000-0005-0000-0000-0000848F0000}"/>
    <cellStyle name="Normal 7 6 2 4 2 3 2 3" xfId="31013" xr:uid="{00000000-0005-0000-0000-0000858F0000}"/>
    <cellStyle name="Normal 7 6 2 4 2 3 3" xfId="10895" xr:uid="{00000000-0005-0000-0000-0000868F0000}"/>
    <cellStyle name="Normal 7 6 2 4 2 3 3 2" xfId="41229" xr:uid="{00000000-0005-0000-0000-0000878F0000}"/>
    <cellStyle name="Normal 7 6 2 4 2 3 3 3" xfId="25996" xr:uid="{00000000-0005-0000-0000-0000888F0000}"/>
    <cellStyle name="Normal 7 6 2 4 2 3 4" xfId="36216" xr:uid="{00000000-0005-0000-0000-0000898F0000}"/>
    <cellStyle name="Normal 7 6 2 4 2 3 5" xfId="20983" xr:uid="{00000000-0005-0000-0000-00008A8F0000}"/>
    <cellStyle name="Normal 7 6 2 4 2 4" xfId="12573" xr:uid="{00000000-0005-0000-0000-00008B8F0000}"/>
    <cellStyle name="Normal 7 6 2 4 2 4 2" xfId="42904" xr:uid="{00000000-0005-0000-0000-00008C8F0000}"/>
    <cellStyle name="Normal 7 6 2 4 2 4 3" xfId="27671" xr:uid="{00000000-0005-0000-0000-00008D8F0000}"/>
    <cellStyle name="Normal 7 6 2 4 2 5" xfId="7552" xr:uid="{00000000-0005-0000-0000-00008E8F0000}"/>
    <cellStyle name="Normal 7 6 2 4 2 5 2" xfId="37887" xr:uid="{00000000-0005-0000-0000-00008F8F0000}"/>
    <cellStyle name="Normal 7 6 2 4 2 5 3" xfId="22654" xr:uid="{00000000-0005-0000-0000-0000908F0000}"/>
    <cellStyle name="Normal 7 6 2 4 2 6" xfId="32875" xr:uid="{00000000-0005-0000-0000-0000918F0000}"/>
    <cellStyle name="Normal 7 6 2 4 2 7" xfId="17641" xr:uid="{00000000-0005-0000-0000-0000928F0000}"/>
    <cellStyle name="Normal 7 6 2 4 3" xfId="3334" xr:uid="{00000000-0005-0000-0000-0000938F0000}"/>
    <cellStyle name="Normal 7 6 2 4 3 2" xfId="13408" xr:uid="{00000000-0005-0000-0000-0000948F0000}"/>
    <cellStyle name="Normal 7 6 2 4 3 2 2" xfId="43739" xr:uid="{00000000-0005-0000-0000-0000958F0000}"/>
    <cellStyle name="Normal 7 6 2 4 3 2 3" xfId="28506" xr:uid="{00000000-0005-0000-0000-0000968F0000}"/>
    <cellStyle name="Normal 7 6 2 4 3 3" xfId="8388" xr:uid="{00000000-0005-0000-0000-0000978F0000}"/>
    <cellStyle name="Normal 7 6 2 4 3 3 2" xfId="38722" xr:uid="{00000000-0005-0000-0000-0000988F0000}"/>
    <cellStyle name="Normal 7 6 2 4 3 3 3" xfId="23489" xr:uid="{00000000-0005-0000-0000-0000998F0000}"/>
    <cellStyle name="Normal 7 6 2 4 3 4" xfId="33709" xr:uid="{00000000-0005-0000-0000-00009A8F0000}"/>
    <cellStyle name="Normal 7 6 2 4 3 5" xfId="18476" xr:uid="{00000000-0005-0000-0000-00009B8F0000}"/>
    <cellStyle name="Normal 7 6 2 4 4" xfId="5027" xr:uid="{00000000-0005-0000-0000-00009C8F0000}"/>
    <cellStyle name="Normal 7 6 2 4 4 2" xfId="15079" xr:uid="{00000000-0005-0000-0000-00009D8F0000}"/>
    <cellStyle name="Normal 7 6 2 4 4 2 2" xfId="45410" xr:uid="{00000000-0005-0000-0000-00009E8F0000}"/>
    <cellStyle name="Normal 7 6 2 4 4 2 3" xfId="30177" xr:uid="{00000000-0005-0000-0000-00009F8F0000}"/>
    <cellStyle name="Normal 7 6 2 4 4 3" xfId="10059" xr:uid="{00000000-0005-0000-0000-0000A08F0000}"/>
    <cellStyle name="Normal 7 6 2 4 4 3 2" xfId="40393" xr:uid="{00000000-0005-0000-0000-0000A18F0000}"/>
    <cellStyle name="Normal 7 6 2 4 4 3 3" xfId="25160" xr:uid="{00000000-0005-0000-0000-0000A28F0000}"/>
    <cellStyle name="Normal 7 6 2 4 4 4" xfId="35380" xr:uid="{00000000-0005-0000-0000-0000A38F0000}"/>
    <cellStyle name="Normal 7 6 2 4 4 5" xfId="20147" xr:uid="{00000000-0005-0000-0000-0000A48F0000}"/>
    <cellStyle name="Normal 7 6 2 4 5" xfId="11737" xr:uid="{00000000-0005-0000-0000-0000A58F0000}"/>
    <cellStyle name="Normal 7 6 2 4 5 2" xfId="42068" xr:uid="{00000000-0005-0000-0000-0000A68F0000}"/>
    <cellStyle name="Normal 7 6 2 4 5 3" xfId="26835" xr:uid="{00000000-0005-0000-0000-0000A78F0000}"/>
    <cellStyle name="Normal 7 6 2 4 6" xfId="6716" xr:uid="{00000000-0005-0000-0000-0000A88F0000}"/>
    <cellStyle name="Normal 7 6 2 4 6 2" xfId="37051" xr:uid="{00000000-0005-0000-0000-0000A98F0000}"/>
    <cellStyle name="Normal 7 6 2 4 6 3" xfId="21818" xr:uid="{00000000-0005-0000-0000-0000AA8F0000}"/>
    <cellStyle name="Normal 7 6 2 4 7" xfId="32039" xr:uid="{00000000-0005-0000-0000-0000AB8F0000}"/>
    <cellStyle name="Normal 7 6 2 4 8" xfId="16805" xr:uid="{00000000-0005-0000-0000-0000AC8F0000}"/>
    <cellStyle name="Normal 7 6 2 5" xfId="2063" xr:uid="{00000000-0005-0000-0000-0000AD8F0000}"/>
    <cellStyle name="Normal 7 6 2 5 2" xfId="3753" xr:uid="{00000000-0005-0000-0000-0000AE8F0000}"/>
    <cellStyle name="Normal 7 6 2 5 2 2" xfId="13826" xr:uid="{00000000-0005-0000-0000-0000AF8F0000}"/>
    <cellStyle name="Normal 7 6 2 5 2 2 2" xfId="44157" xr:uid="{00000000-0005-0000-0000-0000B08F0000}"/>
    <cellStyle name="Normal 7 6 2 5 2 2 3" xfId="28924" xr:uid="{00000000-0005-0000-0000-0000B18F0000}"/>
    <cellStyle name="Normal 7 6 2 5 2 3" xfId="8806" xr:uid="{00000000-0005-0000-0000-0000B28F0000}"/>
    <cellStyle name="Normal 7 6 2 5 2 3 2" xfId="39140" xr:uid="{00000000-0005-0000-0000-0000B38F0000}"/>
    <cellStyle name="Normal 7 6 2 5 2 3 3" xfId="23907" xr:uid="{00000000-0005-0000-0000-0000B48F0000}"/>
    <cellStyle name="Normal 7 6 2 5 2 4" xfId="34127" xr:uid="{00000000-0005-0000-0000-0000B58F0000}"/>
    <cellStyle name="Normal 7 6 2 5 2 5" xfId="18894" xr:uid="{00000000-0005-0000-0000-0000B68F0000}"/>
    <cellStyle name="Normal 7 6 2 5 3" xfId="5445" xr:uid="{00000000-0005-0000-0000-0000B78F0000}"/>
    <cellStyle name="Normal 7 6 2 5 3 2" xfId="15497" xr:uid="{00000000-0005-0000-0000-0000B88F0000}"/>
    <cellStyle name="Normal 7 6 2 5 3 2 2" xfId="45828" xr:uid="{00000000-0005-0000-0000-0000B98F0000}"/>
    <cellStyle name="Normal 7 6 2 5 3 2 3" xfId="30595" xr:uid="{00000000-0005-0000-0000-0000BA8F0000}"/>
    <cellStyle name="Normal 7 6 2 5 3 3" xfId="10477" xr:uid="{00000000-0005-0000-0000-0000BB8F0000}"/>
    <cellStyle name="Normal 7 6 2 5 3 3 2" xfId="40811" xr:uid="{00000000-0005-0000-0000-0000BC8F0000}"/>
    <cellStyle name="Normal 7 6 2 5 3 3 3" xfId="25578" xr:uid="{00000000-0005-0000-0000-0000BD8F0000}"/>
    <cellStyle name="Normal 7 6 2 5 3 4" xfId="35798" xr:uid="{00000000-0005-0000-0000-0000BE8F0000}"/>
    <cellStyle name="Normal 7 6 2 5 3 5" xfId="20565" xr:uid="{00000000-0005-0000-0000-0000BF8F0000}"/>
    <cellStyle name="Normal 7 6 2 5 4" xfId="12155" xr:uid="{00000000-0005-0000-0000-0000C08F0000}"/>
    <cellStyle name="Normal 7 6 2 5 4 2" xfId="42486" xr:uid="{00000000-0005-0000-0000-0000C18F0000}"/>
    <cellStyle name="Normal 7 6 2 5 4 3" xfId="27253" xr:uid="{00000000-0005-0000-0000-0000C28F0000}"/>
    <cellStyle name="Normal 7 6 2 5 5" xfId="7134" xr:uid="{00000000-0005-0000-0000-0000C38F0000}"/>
    <cellStyle name="Normal 7 6 2 5 5 2" xfId="37469" xr:uid="{00000000-0005-0000-0000-0000C48F0000}"/>
    <cellStyle name="Normal 7 6 2 5 5 3" xfId="22236" xr:uid="{00000000-0005-0000-0000-0000C58F0000}"/>
    <cellStyle name="Normal 7 6 2 5 6" xfId="32457" xr:uid="{00000000-0005-0000-0000-0000C68F0000}"/>
    <cellStyle name="Normal 7 6 2 5 7" xfId="17223" xr:uid="{00000000-0005-0000-0000-0000C78F0000}"/>
    <cellStyle name="Normal 7 6 2 6" xfId="2916" xr:uid="{00000000-0005-0000-0000-0000C88F0000}"/>
    <cellStyle name="Normal 7 6 2 6 2" xfId="12990" xr:uid="{00000000-0005-0000-0000-0000C98F0000}"/>
    <cellStyle name="Normal 7 6 2 6 2 2" xfId="43321" xr:uid="{00000000-0005-0000-0000-0000CA8F0000}"/>
    <cellStyle name="Normal 7 6 2 6 2 3" xfId="28088" xr:uid="{00000000-0005-0000-0000-0000CB8F0000}"/>
    <cellStyle name="Normal 7 6 2 6 3" xfId="7970" xr:uid="{00000000-0005-0000-0000-0000CC8F0000}"/>
    <cellStyle name="Normal 7 6 2 6 3 2" xfId="38304" xr:uid="{00000000-0005-0000-0000-0000CD8F0000}"/>
    <cellStyle name="Normal 7 6 2 6 3 3" xfId="23071" xr:uid="{00000000-0005-0000-0000-0000CE8F0000}"/>
    <cellStyle name="Normal 7 6 2 6 4" xfId="33291" xr:uid="{00000000-0005-0000-0000-0000CF8F0000}"/>
    <cellStyle name="Normal 7 6 2 6 5" xfId="18058" xr:uid="{00000000-0005-0000-0000-0000D08F0000}"/>
    <cellStyle name="Normal 7 6 2 7" xfId="4609" xr:uid="{00000000-0005-0000-0000-0000D18F0000}"/>
    <cellStyle name="Normal 7 6 2 7 2" xfId="14661" xr:uid="{00000000-0005-0000-0000-0000D28F0000}"/>
    <cellStyle name="Normal 7 6 2 7 2 2" xfId="44992" xr:uid="{00000000-0005-0000-0000-0000D38F0000}"/>
    <cellStyle name="Normal 7 6 2 7 2 3" xfId="29759" xr:uid="{00000000-0005-0000-0000-0000D48F0000}"/>
    <cellStyle name="Normal 7 6 2 7 3" xfId="9641" xr:uid="{00000000-0005-0000-0000-0000D58F0000}"/>
    <cellStyle name="Normal 7 6 2 7 3 2" xfId="39975" xr:uid="{00000000-0005-0000-0000-0000D68F0000}"/>
    <cellStyle name="Normal 7 6 2 7 3 3" xfId="24742" xr:uid="{00000000-0005-0000-0000-0000D78F0000}"/>
    <cellStyle name="Normal 7 6 2 7 4" xfId="34962" xr:uid="{00000000-0005-0000-0000-0000D88F0000}"/>
    <cellStyle name="Normal 7 6 2 7 5" xfId="19729" xr:uid="{00000000-0005-0000-0000-0000D98F0000}"/>
    <cellStyle name="Normal 7 6 2 8" xfId="11319" xr:uid="{00000000-0005-0000-0000-0000DA8F0000}"/>
    <cellStyle name="Normal 7 6 2 8 2" xfId="41650" xr:uid="{00000000-0005-0000-0000-0000DB8F0000}"/>
    <cellStyle name="Normal 7 6 2 8 3" xfId="26417" xr:uid="{00000000-0005-0000-0000-0000DC8F0000}"/>
    <cellStyle name="Normal 7 6 2 9" xfId="6298" xr:uid="{00000000-0005-0000-0000-0000DD8F0000}"/>
    <cellStyle name="Normal 7 6 2 9 2" xfId="36633" xr:uid="{00000000-0005-0000-0000-0000DE8F0000}"/>
    <cellStyle name="Normal 7 6 2 9 3" xfId="21400" xr:uid="{00000000-0005-0000-0000-0000DF8F0000}"/>
    <cellStyle name="Normal 7 6 3" xfId="1262" xr:uid="{00000000-0005-0000-0000-0000E08F0000}"/>
    <cellStyle name="Normal 7 6 3 10" xfId="16439" xr:uid="{00000000-0005-0000-0000-0000E18F0000}"/>
    <cellStyle name="Normal 7 6 3 2" xfId="1481" xr:uid="{00000000-0005-0000-0000-0000E28F0000}"/>
    <cellStyle name="Normal 7 6 3 2 2" xfId="1902" xr:uid="{00000000-0005-0000-0000-0000E38F0000}"/>
    <cellStyle name="Normal 7 6 3 2 2 2" xfId="2741" xr:uid="{00000000-0005-0000-0000-0000E48F0000}"/>
    <cellStyle name="Normal 7 6 3 2 2 2 2" xfId="4431" xr:uid="{00000000-0005-0000-0000-0000E58F0000}"/>
    <cellStyle name="Normal 7 6 3 2 2 2 2 2" xfId="14504" xr:uid="{00000000-0005-0000-0000-0000E68F0000}"/>
    <cellStyle name="Normal 7 6 3 2 2 2 2 2 2" xfId="44835" xr:uid="{00000000-0005-0000-0000-0000E78F0000}"/>
    <cellStyle name="Normal 7 6 3 2 2 2 2 2 3" xfId="29602" xr:uid="{00000000-0005-0000-0000-0000E88F0000}"/>
    <cellStyle name="Normal 7 6 3 2 2 2 2 3" xfId="9484" xr:uid="{00000000-0005-0000-0000-0000E98F0000}"/>
    <cellStyle name="Normal 7 6 3 2 2 2 2 3 2" xfId="39818" xr:uid="{00000000-0005-0000-0000-0000EA8F0000}"/>
    <cellStyle name="Normal 7 6 3 2 2 2 2 3 3" xfId="24585" xr:uid="{00000000-0005-0000-0000-0000EB8F0000}"/>
    <cellStyle name="Normal 7 6 3 2 2 2 2 4" xfId="34805" xr:uid="{00000000-0005-0000-0000-0000EC8F0000}"/>
    <cellStyle name="Normal 7 6 3 2 2 2 2 5" xfId="19572" xr:uid="{00000000-0005-0000-0000-0000ED8F0000}"/>
    <cellStyle name="Normal 7 6 3 2 2 2 3" xfId="6123" xr:uid="{00000000-0005-0000-0000-0000EE8F0000}"/>
    <cellStyle name="Normal 7 6 3 2 2 2 3 2" xfId="16175" xr:uid="{00000000-0005-0000-0000-0000EF8F0000}"/>
    <cellStyle name="Normal 7 6 3 2 2 2 3 2 2" xfId="46506" xr:uid="{00000000-0005-0000-0000-0000F08F0000}"/>
    <cellStyle name="Normal 7 6 3 2 2 2 3 2 3" xfId="31273" xr:uid="{00000000-0005-0000-0000-0000F18F0000}"/>
    <cellStyle name="Normal 7 6 3 2 2 2 3 3" xfId="11155" xr:uid="{00000000-0005-0000-0000-0000F28F0000}"/>
    <cellStyle name="Normal 7 6 3 2 2 2 3 3 2" xfId="41489" xr:uid="{00000000-0005-0000-0000-0000F38F0000}"/>
    <cellStyle name="Normal 7 6 3 2 2 2 3 3 3" xfId="26256" xr:uid="{00000000-0005-0000-0000-0000F48F0000}"/>
    <cellStyle name="Normal 7 6 3 2 2 2 3 4" xfId="36476" xr:uid="{00000000-0005-0000-0000-0000F58F0000}"/>
    <cellStyle name="Normal 7 6 3 2 2 2 3 5" xfId="21243" xr:uid="{00000000-0005-0000-0000-0000F68F0000}"/>
    <cellStyle name="Normal 7 6 3 2 2 2 4" xfId="12833" xr:uid="{00000000-0005-0000-0000-0000F78F0000}"/>
    <cellStyle name="Normal 7 6 3 2 2 2 4 2" xfId="43164" xr:uid="{00000000-0005-0000-0000-0000F88F0000}"/>
    <cellStyle name="Normal 7 6 3 2 2 2 4 3" xfId="27931" xr:uid="{00000000-0005-0000-0000-0000F98F0000}"/>
    <cellStyle name="Normal 7 6 3 2 2 2 5" xfId="7812" xr:uid="{00000000-0005-0000-0000-0000FA8F0000}"/>
    <cellStyle name="Normal 7 6 3 2 2 2 5 2" xfId="38147" xr:uid="{00000000-0005-0000-0000-0000FB8F0000}"/>
    <cellStyle name="Normal 7 6 3 2 2 2 5 3" xfId="22914" xr:uid="{00000000-0005-0000-0000-0000FC8F0000}"/>
    <cellStyle name="Normal 7 6 3 2 2 2 6" xfId="33135" xr:uid="{00000000-0005-0000-0000-0000FD8F0000}"/>
    <cellStyle name="Normal 7 6 3 2 2 2 7" xfId="17901" xr:uid="{00000000-0005-0000-0000-0000FE8F0000}"/>
    <cellStyle name="Normal 7 6 3 2 2 3" xfId="3594" xr:uid="{00000000-0005-0000-0000-0000FF8F0000}"/>
    <cellStyle name="Normal 7 6 3 2 2 3 2" xfId="13668" xr:uid="{00000000-0005-0000-0000-000000900000}"/>
    <cellStyle name="Normal 7 6 3 2 2 3 2 2" xfId="43999" xr:uid="{00000000-0005-0000-0000-000001900000}"/>
    <cellStyle name="Normal 7 6 3 2 2 3 2 3" xfId="28766" xr:uid="{00000000-0005-0000-0000-000002900000}"/>
    <cellStyle name="Normal 7 6 3 2 2 3 3" xfId="8648" xr:uid="{00000000-0005-0000-0000-000003900000}"/>
    <cellStyle name="Normal 7 6 3 2 2 3 3 2" xfId="38982" xr:uid="{00000000-0005-0000-0000-000004900000}"/>
    <cellStyle name="Normal 7 6 3 2 2 3 3 3" xfId="23749" xr:uid="{00000000-0005-0000-0000-000005900000}"/>
    <cellStyle name="Normal 7 6 3 2 2 3 4" xfId="33969" xr:uid="{00000000-0005-0000-0000-000006900000}"/>
    <cellStyle name="Normal 7 6 3 2 2 3 5" xfId="18736" xr:uid="{00000000-0005-0000-0000-000007900000}"/>
    <cellStyle name="Normal 7 6 3 2 2 4" xfId="5287" xr:uid="{00000000-0005-0000-0000-000008900000}"/>
    <cellStyle name="Normal 7 6 3 2 2 4 2" xfId="15339" xr:uid="{00000000-0005-0000-0000-000009900000}"/>
    <cellStyle name="Normal 7 6 3 2 2 4 2 2" xfId="45670" xr:uid="{00000000-0005-0000-0000-00000A900000}"/>
    <cellStyle name="Normal 7 6 3 2 2 4 2 3" xfId="30437" xr:uid="{00000000-0005-0000-0000-00000B900000}"/>
    <cellStyle name="Normal 7 6 3 2 2 4 3" xfId="10319" xr:uid="{00000000-0005-0000-0000-00000C900000}"/>
    <cellStyle name="Normal 7 6 3 2 2 4 3 2" xfId="40653" xr:uid="{00000000-0005-0000-0000-00000D900000}"/>
    <cellStyle name="Normal 7 6 3 2 2 4 3 3" xfId="25420" xr:uid="{00000000-0005-0000-0000-00000E900000}"/>
    <cellStyle name="Normal 7 6 3 2 2 4 4" xfId="35640" xr:uid="{00000000-0005-0000-0000-00000F900000}"/>
    <cellStyle name="Normal 7 6 3 2 2 4 5" xfId="20407" xr:uid="{00000000-0005-0000-0000-000010900000}"/>
    <cellStyle name="Normal 7 6 3 2 2 5" xfId="11997" xr:uid="{00000000-0005-0000-0000-000011900000}"/>
    <cellStyle name="Normal 7 6 3 2 2 5 2" xfId="42328" xr:uid="{00000000-0005-0000-0000-000012900000}"/>
    <cellStyle name="Normal 7 6 3 2 2 5 3" xfId="27095" xr:uid="{00000000-0005-0000-0000-000013900000}"/>
    <cellStyle name="Normal 7 6 3 2 2 6" xfId="6976" xr:uid="{00000000-0005-0000-0000-000014900000}"/>
    <cellStyle name="Normal 7 6 3 2 2 6 2" xfId="37311" xr:uid="{00000000-0005-0000-0000-000015900000}"/>
    <cellStyle name="Normal 7 6 3 2 2 6 3" xfId="22078" xr:uid="{00000000-0005-0000-0000-000016900000}"/>
    <cellStyle name="Normal 7 6 3 2 2 7" xfId="32299" xr:uid="{00000000-0005-0000-0000-000017900000}"/>
    <cellStyle name="Normal 7 6 3 2 2 8" xfId="17065" xr:uid="{00000000-0005-0000-0000-000018900000}"/>
    <cellStyle name="Normal 7 6 3 2 3" xfId="2323" xr:uid="{00000000-0005-0000-0000-000019900000}"/>
    <cellStyle name="Normal 7 6 3 2 3 2" xfId="4013" xr:uid="{00000000-0005-0000-0000-00001A900000}"/>
    <cellStyle name="Normal 7 6 3 2 3 2 2" xfId="14086" xr:uid="{00000000-0005-0000-0000-00001B900000}"/>
    <cellStyle name="Normal 7 6 3 2 3 2 2 2" xfId="44417" xr:uid="{00000000-0005-0000-0000-00001C900000}"/>
    <cellStyle name="Normal 7 6 3 2 3 2 2 3" xfId="29184" xr:uid="{00000000-0005-0000-0000-00001D900000}"/>
    <cellStyle name="Normal 7 6 3 2 3 2 3" xfId="9066" xr:uid="{00000000-0005-0000-0000-00001E900000}"/>
    <cellStyle name="Normal 7 6 3 2 3 2 3 2" xfId="39400" xr:uid="{00000000-0005-0000-0000-00001F900000}"/>
    <cellStyle name="Normal 7 6 3 2 3 2 3 3" xfId="24167" xr:uid="{00000000-0005-0000-0000-000020900000}"/>
    <cellStyle name="Normal 7 6 3 2 3 2 4" xfId="34387" xr:uid="{00000000-0005-0000-0000-000021900000}"/>
    <cellStyle name="Normal 7 6 3 2 3 2 5" xfId="19154" xr:uid="{00000000-0005-0000-0000-000022900000}"/>
    <cellStyle name="Normal 7 6 3 2 3 3" xfId="5705" xr:uid="{00000000-0005-0000-0000-000023900000}"/>
    <cellStyle name="Normal 7 6 3 2 3 3 2" xfId="15757" xr:uid="{00000000-0005-0000-0000-000024900000}"/>
    <cellStyle name="Normal 7 6 3 2 3 3 2 2" xfId="46088" xr:uid="{00000000-0005-0000-0000-000025900000}"/>
    <cellStyle name="Normal 7 6 3 2 3 3 2 3" xfId="30855" xr:uid="{00000000-0005-0000-0000-000026900000}"/>
    <cellStyle name="Normal 7 6 3 2 3 3 3" xfId="10737" xr:uid="{00000000-0005-0000-0000-000027900000}"/>
    <cellStyle name="Normal 7 6 3 2 3 3 3 2" xfId="41071" xr:uid="{00000000-0005-0000-0000-000028900000}"/>
    <cellStyle name="Normal 7 6 3 2 3 3 3 3" xfId="25838" xr:uid="{00000000-0005-0000-0000-000029900000}"/>
    <cellStyle name="Normal 7 6 3 2 3 3 4" xfId="36058" xr:uid="{00000000-0005-0000-0000-00002A900000}"/>
    <cellStyle name="Normal 7 6 3 2 3 3 5" xfId="20825" xr:uid="{00000000-0005-0000-0000-00002B900000}"/>
    <cellStyle name="Normal 7 6 3 2 3 4" xfId="12415" xr:uid="{00000000-0005-0000-0000-00002C900000}"/>
    <cellStyle name="Normal 7 6 3 2 3 4 2" xfId="42746" xr:uid="{00000000-0005-0000-0000-00002D900000}"/>
    <cellStyle name="Normal 7 6 3 2 3 4 3" xfId="27513" xr:uid="{00000000-0005-0000-0000-00002E900000}"/>
    <cellStyle name="Normal 7 6 3 2 3 5" xfId="7394" xr:uid="{00000000-0005-0000-0000-00002F900000}"/>
    <cellStyle name="Normal 7 6 3 2 3 5 2" xfId="37729" xr:uid="{00000000-0005-0000-0000-000030900000}"/>
    <cellStyle name="Normal 7 6 3 2 3 5 3" xfId="22496" xr:uid="{00000000-0005-0000-0000-000031900000}"/>
    <cellStyle name="Normal 7 6 3 2 3 6" xfId="32717" xr:uid="{00000000-0005-0000-0000-000032900000}"/>
    <cellStyle name="Normal 7 6 3 2 3 7" xfId="17483" xr:uid="{00000000-0005-0000-0000-000033900000}"/>
    <cellStyle name="Normal 7 6 3 2 4" xfId="3176" xr:uid="{00000000-0005-0000-0000-000034900000}"/>
    <cellStyle name="Normal 7 6 3 2 4 2" xfId="13250" xr:uid="{00000000-0005-0000-0000-000035900000}"/>
    <cellStyle name="Normal 7 6 3 2 4 2 2" xfId="43581" xr:uid="{00000000-0005-0000-0000-000036900000}"/>
    <cellStyle name="Normal 7 6 3 2 4 2 3" xfId="28348" xr:uid="{00000000-0005-0000-0000-000037900000}"/>
    <cellStyle name="Normal 7 6 3 2 4 3" xfId="8230" xr:uid="{00000000-0005-0000-0000-000038900000}"/>
    <cellStyle name="Normal 7 6 3 2 4 3 2" xfId="38564" xr:uid="{00000000-0005-0000-0000-000039900000}"/>
    <cellStyle name="Normal 7 6 3 2 4 3 3" xfId="23331" xr:uid="{00000000-0005-0000-0000-00003A900000}"/>
    <cellStyle name="Normal 7 6 3 2 4 4" xfId="33551" xr:uid="{00000000-0005-0000-0000-00003B900000}"/>
    <cellStyle name="Normal 7 6 3 2 4 5" xfId="18318" xr:uid="{00000000-0005-0000-0000-00003C900000}"/>
    <cellStyle name="Normal 7 6 3 2 5" xfId="4869" xr:uid="{00000000-0005-0000-0000-00003D900000}"/>
    <cellStyle name="Normal 7 6 3 2 5 2" xfId="14921" xr:uid="{00000000-0005-0000-0000-00003E900000}"/>
    <cellStyle name="Normal 7 6 3 2 5 2 2" xfId="45252" xr:uid="{00000000-0005-0000-0000-00003F900000}"/>
    <cellStyle name="Normal 7 6 3 2 5 2 3" xfId="30019" xr:uid="{00000000-0005-0000-0000-000040900000}"/>
    <cellStyle name="Normal 7 6 3 2 5 3" xfId="9901" xr:uid="{00000000-0005-0000-0000-000041900000}"/>
    <cellStyle name="Normal 7 6 3 2 5 3 2" xfId="40235" xr:uid="{00000000-0005-0000-0000-000042900000}"/>
    <cellStyle name="Normal 7 6 3 2 5 3 3" xfId="25002" xr:uid="{00000000-0005-0000-0000-000043900000}"/>
    <cellStyle name="Normal 7 6 3 2 5 4" xfId="35222" xr:uid="{00000000-0005-0000-0000-000044900000}"/>
    <cellStyle name="Normal 7 6 3 2 5 5" xfId="19989" xr:uid="{00000000-0005-0000-0000-000045900000}"/>
    <cellStyle name="Normal 7 6 3 2 6" xfId="11579" xr:uid="{00000000-0005-0000-0000-000046900000}"/>
    <cellStyle name="Normal 7 6 3 2 6 2" xfId="41910" xr:uid="{00000000-0005-0000-0000-000047900000}"/>
    <cellStyle name="Normal 7 6 3 2 6 3" xfId="26677" xr:uid="{00000000-0005-0000-0000-000048900000}"/>
    <cellStyle name="Normal 7 6 3 2 7" xfId="6558" xr:uid="{00000000-0005-0000-0000-000049900000}"/>
    <cellStyle name="Normal 7 6 3 2 7 2" xfId="36893" xr:uid="{00000000-0005-0000-0000-00004A900000}"/>
    <cellStyle name="Normal 7 6 3 2 7 3" xfId="21660" xr:uid="{00000000-0005-0000-0000-00004B900000}"/>
    <cellStyle name="Normal 7 6 3 2 8" xfId="31881" xr:uid="{00000000-0005-0000-0000-00004C900000}"/>
    <cellStyle name="Normal 7 6 3 2 9" xfId="16647" xr:uid="{00000000-0005-0000-0000-00004D900000}"/>
    <cellStyle name="Normal 7 6 3 3" xfId="1694" xr:uid="{00000000-0005-0000-0000-00004E900000}"/>
    <cellStyle name="Normal 7 6 3 3 2" xfId="2533" xr:uid="{00000000-0005-0000-0000-00004F900000}"/>
    <cellStyle name="Normal 7 6 3 3 2 2" xfId="4223" xr:uid="{00000000-0005-0000-0000-000050900000}"/>
    <cellStyle name="Normal 7 6 3 3 2 2 2" xfId="14296" xr:uid="{00000000-0005-0000-0000-000051900000}"/>
    <cellStyle name="Normal 7 6 3 3 2 2 2 2" xfId="44627" xr:uid="{00000000-0005-0000-0000-000052900000}"/>
    <cellStyle name="Normal 7 6 3 3 2 2 2 3" xfId="29394" xr:uid="{00000000-0005-0000-0000-000053900000}"/>
    <cellStyle name="Normal 7 6 3 3 2 2 3" xfId="9276" xr:uid="{00000000-0005-0000-0000-000054900000}"/>
    <cellStyle name="Normal 7 6 3 3 2 2 3 2" xfId="39610" xr:uid="{00000000-0005-0000-0000-000055900000}"/>
    <cellStyle name="Normal 7 6 3 3 2 2 3 3" xfId="24377" xr:uid="{00000000-0005-0000-0000-000056900000}"/>
    <cellStyle name="Normal 7 6 3 3 2 2 4" xfId="34597" xr:uid="{00000000-0005-0000-0000-000057900000}"/>
    <cellStyle name="Normal 7 6 3 3 2 2 5" xfId="19364" xr:uid="{00000000-0005-0000-0000-000058900000}"/>
    <cellStyle name="Normal 7 6 3 3 2 3" xfId="5915" xr:uid="{00000000-0005-0000-0000-000059900000}"/>
    <cellStyle name="Normal 7 6 3 3 2 3 2" xfId="15967" xr:uid="{00000000-0005-0000-0000-00005A900000}"/>
    <cellStyle name="Normal 7 6 3 3 2 3 2 2" xfId="46298" xr:uid="{00000000-0005-0000-0000-00005B900000}"/>
    <cellStyle name="Normal 7 6 3 3 2 3 2 3" xfId="31065" xr:uid="{00000000-0005-0000-0000-00005C900000}"/>
    <cellStyle name="Normal 7 6 3 3 2 3 3" xfId="10947" xr:uid="{00000000-0005-0000-0000-00005D900000}"/>
    <cellStyle name="Normal 7 6 3 3 2 3 3 2" xfId="41281" xr:uid="{00000000-0005-0000-0000-00005E900000}"/>
    <cellStyle name="Normal 7 6 3 3 2 3 3 3" xfId="26048" xr:uid="{00000000-0005-0000-0000-00005F900000}"/>
    <cellStyle name="Normal 7 6 3 3 2 3 4" xfId="36268" xr:uid="{00000000-0005-0000-0000-000060900000}"/>
    <cellStyle name="Normal 7 6 3 3 2 3 5" xfId="21035" xr:uid="{00000000-0005-0000-0000-000061900000}"/>
    <cellStyle name="Normal 7 6 3 3 2 4" xfId="12625" xr:uid="{00000000-0005-0000-0000-000062900000}"/>
    <cellStyle name="Normal 7 6 3 3 2 4 2" xfId="42956" xr:uid="{00000000-0005-0000-0000-000063900000}"/>
    <cellStyle name="Normal 7 6 3 3 2 4 3" xfId="27723" xr:uid="{00000000-0005-0000-0000-000064900000}"/>
    <cellStyle name="Normal 7 6 3 3 2 5" xfId="7604" xr:uid="{00000000-0005-0000-0000-000065900000}"/>
    <cellStyle name="Normal 7 6 3 3 2 5 2" xfId="37939" xr:uid="{00000000-0005-0000-0000-000066900000}"/>
    <cellStyle name="Normal 7 6 3 3 2 5 3" xfId="22706" xr:uid="{00000000-0005-0000-0000-000067900000}"/>
    <cellStyle name="Normal 7 6 3 3 2 6" xfId="32927" xr:uid="{00000000-0005-0000-0000-000068900000}"/>
    <cellStyle name="Normal 7 6 3 3 2 7" xfId="17693" xr:uid="{00000000-0005-0000-0000-000069900000}"/>
    <cellStyle name="Normal 7 6 3 3 3" xfId="3386" xr:uid="{00000000-0005-0000-0000-00006A900000}"/>
    <cellStyle name="Normal 7 6 3 3 3 2" xfId="13460" xr:uid="{00000000-0005-0000-0000-00006B900000}"/>
    <cellStyle name="Normal 7 6 3 3 3 2 2" xfId="43791" xr:uid="{00000000-0005-0000-0000-00006C900000}"/>
    <cellStyle name="Normal 7 6 3 3 3 2 3" xfId="28558" xr:uid="{00000000-0005-0000-0000-00006D900000}"/>
    <cellStyle name="Normal 7 6 3 3 3 3" xfId="8440" xr:uid="{00000000-0005-0000-0000-00006E900000}"/>
    <cellStyle name="Normal 7 6 3 3 3 3 2" xfId="38774" xr:uid="{00000000-0005-0000-0000-00006F900000}"/>
    <cellStyle name="Normal 7 6 3 3 3 3 3" xfId="23541" xr:uid="{00000000-0005-0000-0000-000070900000}"/>
    <cellStyle name="Normal 7 6 3 3 3 4" xfId="33761" xr:uid="{00000000-0005-0000-0000-000071900000}"/>
    <cellStyle name="Normal 7 6 3 3 3 5" xfId="18528" xr:uid="{00000000-0005-0000-0000-000072900000}"/>
    <cellStyle name="Normal 7 6 3 3 4" xfId="5079" xr:uid="{00000000-0005-0000-0000-000073900000}"/>
    <cellStyle name="Normal 7 6 3 3 4 2" xfId="15131" xr:uid="{00000000-0005-0000-0000-000074900000}"/>
    <cellStyle name="Normal 7 6 3 3 4 2 2" xfId="45462" xr:uid="{00000000-0005-0000-0000-000075900000}"/>
    <cellStyle name="Normal 7 6 3 3 4 2 3" xfId="30229" xr:uid="{00000000-0005-0000-0000-000076900000}"/>
    <cellStyle name="Normal 7 6 3 3 4 3" xfId="10111" xr:uid="{00000000-0005-0000-0000-000077900000}"/>
    <cellStyle name="Normal 7 6 3 3 4 3 2" xfId="40445" xr:uid="{00000000-0005-0000-0000-000078900000}"/>
    <cellStyle name="Normal 7 6 3 3 4 3 3" xfId="25212" xr:uid="{00000000-0005-0000-0000-000079900000}"/>
    <cellStyle name="Normal 7 6 3 3 4 4" xfId="35432" xr:uid="{00000000-0005-0000-0000-00007A900000}"/>
    <cellStyle name="Normal 7 6 3 3 4 5" xfId="20199" xr:uid="{00000000-0005-0000-0000-00007B900000}"/>
    <cellStyle name="Normal 7 6 3 3 5" xfId="11789" xr:uid="{00000000-0005-0000-0000-00007C900000}"/>
    <cellStyle name="Normal 7 6 3 3 5 2" xfId="42120" xr:uid="{00000000-0005-0000-0000-00007D900000}"/>
    <cellStyle name="Normal 7 6 3 3 5 3" xfId="26887" xr:uid="{00000000-0005-0000-0000-00007E900000}"/>
    <cellStyle name="Normal 7 6 3 3 6" xfId="6768" xr:uid="{00000000-0005-0000-0000-00007F900000}"/>
    <cellStyle name="Normal 7 6 3 3 6 2" xfId="37103" xr:uid="{00000000-0005-0000-0000-000080900000}"/>
    <cellStyle name="Normal 7 6 3 3 6 3" xfId="21870" xr:uid="{00000000-0005-0000-0000-000081900000}"/>
    <cellStyle name="Normal 7 6 3 3 7" xfId="32091" xr:uid="{00000000-0005-0000-0000-000082900000}"/>
    <cellStyle name="Normal 7 6 3 3 8" xfId="16857" xr:uid="{00000000-0005-0000-0000-000083900000}"/>
    <cellStyle name="Normal 7 6 3 4" xfId="2115" xr:uid="{00000000-0005-0000-0000-000084900000}"/>
    <cellStyle name="Normal 7 6 3 4 2" xfId="3805" xr:uid="{00000000-0005-0000-0000-000085900000}"/>
    <cellStyle name="Normal 7 6 3 4 2 2" xfId="13878" xr:uid="{00000000-0005-0000-0000-000086900000}"/>
    <cellStyle name="Normal 7 6 3 4 2 2 2" xfId="44209" xr:uid="{00000000-0005-0000-0000-000087900000}"/>
    <cellStyle name="Normal 7 6 3 4 2 2 3" xfId="28976" xr:uid="{00000000-0005-0000-0000-000088900000}"/>
    <cellStyle name="Normal 7 6 3 4 2 3" xfId="8858" xr:uid="{00000000-0005-0000-0000-000089900000}"/>
    <cellStyle name="Normal 7 6 3 4 2 3 2" xfId="39192" xr:uid="{00000000-0005-0000-0000-00008A900000}"/>
    <cellStyle name="Normal 7 6 3 4 2 3 3" xfId="23959" xr:uid="{00000000-0005-0000-0000-00008B900000}"/>
    <cellStyle name="Normal 7 6 3 4 2 4" xfId="34179" xr:uid="{00000000-0005-0000-0000-00008C900000}"/>
    <cellStyle name="Normal 7 6 3 4 2 5" xfId="18946" xr:uid="{00000000-0005-0000-0000-00008D900000}"/>
    <cellStyle name="Normal 7 6 3 4 3" xfId="5497" xr:uid="{00000000-0005-0000-0000-00008E900000}"/>
    <cellStyle name="Normal 7 6 3 4 3 2" xfId="15549" xr:uid="{00000000-0005-0000-0000-00008F900000}"/>
    <cellStyle name="Normal 7 6 3 4 3 2 2" xfId="45880" xr:uid="{00000000-0005-0000-0000-000090900000}"/>
    <cellStyle name="Normal 7 6 3 4 3 2 3" xfId="30647" xr:uid="{00000000-0005-0000-0000-000091900000}"/>
    <cellStyle name="Normal 7 6 3 4 3 3" xfId="10529" xr:uid="{00000000-0005-0000-0000-000092900000}"/>
    <cellStyle name="Normal 7 6 3 4 3 3 2" xfId="40863" xr:uid="{00000000-0005-0000-0000-000093900000}"/>
    <cellStyle name="Normal 7 6 3 4 3 3 3" xfId="25630" xr:uid="{00000000-0005-0000-0000-000094900000}"/>
    <cellStyle name="Normal 7 6 3 4 3 4" xfId="35850" xr:uid="{00000000-0005-0000-0000-000095900000}"/>
    <cellStyle name="Normal 7 6 3 4 3 5" xfId="20617" xr:uid="{00000000-0005-0000-0000-000096900000}"/>
    <cellStyle name="Normal 7 6 3 4 4" xfId="12207" xr:uid="{00000000-0005-0000-0000-000097900000}"/>
    <cellStyle name="Normal 7 6 3 4 4 2" xfId="42538" xr:uid="{00000000-0005-0000-0000-000098900000}"/>
    <cellStyle name="Normal 7 6 3 4 4 3" xfId="27305" xr:uid="{00000000-0005-0000-0000-000099900000}"/>
    <cellStyle name="Normal 7 6 3 4 5" xfId="7186" xr:uid="{00000000-0005-0000-0000-00009A900000}"/>
    <cellStyle name="Normal 7 6 3 4 5 2" xfId="37521" xr:uid="{00000000-0005-0000-0000-00009B900000}"/>
    <cellStyle name="Normal 7 6 3 4 5 3" xfId="22288" xr:uid="{00000000-0005-0000-0000-00009C900000}"/>
    <cellStyle name="Normal 7 6 3 4 6" xfId="32509" xr:uid="{00000000-0005-0000-0000-00009D900000}"/>
    <cellStyle name="Normal 7 6 3 4 7" xfId="17275" xr:uid="{00000000-0005-0000-0000-00009E900000}"/>
    <cellStyle name="Normal 7 6 3 5" xfId="2968" xr:uid="{00000000-0005-0000-0000-00009F900000}"/>
    <cellStyle name="Normal 7 6 3 5 2" xfId="13042" xr:uid="{00000000-0005-0000-0000-0000A0900000}"/>
    <cellStyle name="Normal 7 6 3 5 2 2" xfId="43373" xr:uid="{00000000-0005-0000-0000-0000A1900000}"/>
    <cellStyle name="Normal 7 6 3 5 2 3" xfId="28140" xr:uid="{00000000-0005-0000-0000-0000A2900000}"/>
    <cellStyle name="Normal 7 6 3 5 3" xfId="8022" xr:uid="{00000000-0005-0000-0000-0000A3900000}"/>
    <cellStyle name="Normal 7 6 3 5 3 2" xfId="38356" xr:uid="{00000000-0005-0000-0000-0000A4900000}"/>
    <cellStyle name="Normal 7 6 3 5 3 3" xfId="23123" xr:uid="{00000000-0005-0000-0000-0000A5900000}"/>
    <cellStyle name="Normal 7 6 3 5 4" xfId="33343" xr:uid="{00000000-0005-0000-0000-0000A6900000}"/>
    <cellStyle name="Normal 7 6 3 5 5" xfId="18110" xr:uid="{00000000-0005-0000-0000-0000A7900000}"/>
    <cellStyle name="Normal 7 6 3 6" xfId="4661" xr:uid="{00000000-0005-0000-0000-0000A8900000}"/>
    <cellStyle name="Normal 7 6 3 6 2" xfId="14713" xr:uid="{00000000-0005-0000-0000-0000A9900000}"/>
    <cellStyle name="Normal 7 6 3 6 2 2" xfId="45044" xr:uid="{00000000-0005-0000-0000-0000AA900000}"/>
    <cellStyle name="Normal 7 6 3 6 2 3" xfId="29811" xr:uid="{00000000-0005-0000-0000-0000AB900000}"/>
    <cellStyle name="Normal 7 6 3 6 3" xfId="9693" xr:uid="{00000000-0005-0000-0000-0000AC900000}"/>
    <cellStyle name="Normal 7 6 3 6 3 2" xfId="40027" xr:uid="{00000000-0005-0000-0000-0000AD900000}"/>
    <cellStyle name="Normal 7 6 3 6 3 3" xfId="24794" xr:uid="{00000000-0005-0000-0000-0000AE900000}"/>
    <cellStyle name="Normal 7 6 3 6 4" xfId="35014" xr:uid="{00000000-0005-0000-0000-0000AF900000}"/>
    <cellStyle name="Normal 7 6 3 6 5" xfId="19781" xr:uid="{00000000-0005-0000-0000-0000B0900000}"/>
    <cellStyle name="Normal 7 6 3 7" xfId="11371" xr:uid="{00000000-0005-0000-0000-0000B1900000}"/>
    <cellStyle name="Normal 7 6 3 7 2" xfId="41702" xr:uid="{00000000-0005-0000-0000-0000B2900000}"/>
    <cellStyle name="Normal 7 6 3 7 3" xfId="26469" xr:uid="{00000000-0005-0000-0000-0000B3900000}"/>
    <cellStyle name="Normal 7 6 3 8" xfId="6350" xr:uid="{00000000-0005-0000-0000-0000B4900000}"/>
    <cellStyle name="Normal 7 6 3 8 2" xfId="36685" xr:uid="{00000000-0005-0000-0000-0000B5900000}"/>
    <cellStyle name="Normal 7 6 3 8 3" xfId="21452" xr:uid="{00000000-0005-0000-0000-0000B6900000}"/>
    <cellStyle name="Normal 7 6 3 9" xfId="31674" xr:uid="{00000000-0005-0000-0000-0000B7900000}"/>
    <cellStyle name="Normal 7 6 4" xfId="1375" xr:uid="{00000000-0005-0000-0000-0000B8900000}"/>
    <cellStyle name="Normal 7 6 4 2" xfId="1798" xr:uid="{00000000-0005-0000-0000-0000B9900000}"/>
    <cellStyle name="Normal 7 6 4 2 2" xfId="2637" xr:uid="{00000000-0005-0000-0000-0000BA900000}"/>
    <cellStyle name="Normal 7 6 4 2 2 2" xfId="4327" xr:uid="{00000000-0005-0000-0000-0000BB900000}"/>
    <cellStyle name="Normal 7 6 4 2 2 2 2" xfId="14400" xr:uid="{00000000-0005-0000-0000-0000BC900000}"/>
    <cellStyle name="Normal 7 6 4 2 2 2 2 2" xfId="44731" xr:uid="{00000000-0005-0000-0000-0000BD900000}"/>
    <cellStyle name="Normal 7 6 4 2 2 2 2 3" xfId="29498" xr:uid="{00000000-0005-0000-0000-0000BE900000}"/>
    <cellStyle name="Normal 7 6 4 2 2 2 3" xfId="9380" xr:uid="{00000000-0005-0000-0000-0000BF900000}"/>
    <cellStyle name="Normal 7 6 4 2 2 2 3 2" xfId="39714" xr:uid="{00000000-0005-0000-0000-0000C0900000}"/>
    <cellStyle name="Normal 7 6 4 2 2 2 3 3" xfId="24481" xr:uid="{00000000-0005-0000-0000-0000C1900000}"/>
    <cellStyle name="Normal 7 6 4 2 2 2 4" xfId="34701" xr:uid="{00000000-0005-0000-0000-0000C2900000}"/>
    <cellStyle name="Normal 7 6 4 2 2 2 5" xfId="19468" xr:uid="{00000000-0005-0000-0000-0000C3900000}"/>
    <cellStyle name="Normal 7 6 4 2 2 3" xfId="6019" xr:uid="{00000000-0005-0000-0000-0000C4900000}"/>
    <cellStyle name="Normal 7 6 4 2 2 3 2" xfId="16071" xr:uid="{00000000-0005-0000-0000-0000C5900000}"/>
    <cellStyle name="Normal 7 6 4 2 2 3 2 2" xfId="46402" xr:uid="{00000000-0005-0000-0000-0000C6900000}"/>
    <cellStyle name="Normal 7 6 4 2 2 3 2 3" xfId="31169" xr:uid="{00000000-0005-0000-0000-0000C7900000}"/>
    <cellStyle name="Normal 7 6 4 2 2 3 3" xfId="11051" xr:uid="{00000000-0005-0000-0000-0000C8900000}"/>
    <cellStyle name="Normal 7 6 4 2 2 3 3 2" xfId="41385" xr:uid="{00000000-0005-0000-0000-0000C9900000}"/>
    <cellStyle name="Normal 7 6 4 2 2 3 3 3" xfId="26152" xr:uid="{00000000-0005-0000-0000-0000CA900000}"/>
    <cellStyle name="Normal 7 6 4 2 2 3 4" xfId="36372" xr:uid="{00000000-0005-0000-0000-0000CB900000}"/>
    <cellStyle name="Normal 7 6 4 2 2 3 5" xfId="21139" xr:uid="{00000000-0005-0000-0000-0000CC900000}"/>
    <cellStyle name="Normal 7 6 4 2 2 4" xfId="12729" xr:uid="{00000000-0005-0000-0000-0000CD900000}"/>
    <cellStyle name="Normal 7 6 4 2 2 4 2" xfId="43060" xr:uid="{00000000-0005-0000-0000-0000CE900000}"/>
    <cellStyle name="Normal 7 6 4 2 2 4 3" xfId="27827" xr:uid="{00000000-0005-0000-0000-0000CF900000}"/>
    <cellStyle name="Normal 7 6 4 2 2 5" xfId="7708" xr:uid="{00000000-0005-0000-0000-0000D0900000}"/>
    <cellStyle name="Normal 7 6 4 2 2 5 2" xfId="38043" xr:uid="{00000000-0005-0000-0000-0000D1900000}"/>
    <cellStyle name="Normal 7 6 4 2 2 5 3" xfId="22810" xr:uid="{00000000-0005-0000-0000-0000D2900000}"/>
    <cellStyle name="Normal 7 6 4 2 2 6" xfId="33031" xr:uid="{00000000-0005-0000-0000-0000D3900000}"/>
    <cellStyle name="Normal 7 6 4 2 2 7" xfId="17797" xr:uid="{00000000-0005-0000-0000-0000D4900000}"/>
    <cellStyle name="Normal 7 6 4 2 3" xfId="3490" xr:uid="{00000000-0005-0000-0000-0000D5900000}"/>
    <cellStyle name="Normal 7 6 4 2 3 2" xfId="13564" xr:uid="{00000000-0005-0000-0000-0000D6900000}"/>
    <cellStyle name="Normal 7 6 4 2 3 2 2" xfId="43895" xr:uid="{00000000-0005-0000-0000-0000D7900000}"/>
    <cellStyle name="Normal 7 6 4 2 3 2 3" xfId="28662" xr:uid="{00000000-0005-0000-0000-0000D8900000}"/>
    <cellStyle name="Normal 7 6 4 2 3 3" xfId="8544" xr:uid="{00000000-0005-0000-0000-0000D9900000}"/>
    <cellStyle name="Normal 7 6 4 2 3 3 2" xfId="38878" xr:uid="{00000000-0005-0000-0000-0000DA900000}"/>
    <cellStyle name="Normal 7 6 4 2 3 3 3" xfId="23645" xr:uid="{00000000-0005-0000-0000-0000DB900000}"/>
    <cellStyle name="Normal 7 6 4 2 3 4" xfId="33865" xr:uid="{00000000-0005-0000-0000-0000DC900000}"/>
    <cellStyle name="Normal 7 6 4 2 3 5" xfId="18632" xr:uid="{00000000-0005-0000-0000-0000DD900000}"/>
    <cellStyle name="Normal 7 6 4 2 4" xfId="5183" xr:uid="{00000000-0005-0000-0000-0000DE900000}"/>
    <cellStyle name="Normal 7 6 4 2 4 2" xfId="15235" xr:uid="{00000000-0005-0000-0000-0000DF900000}"/>
    <cellStyle name="Normal 7 6 4 2 4 2 2" xfId="45566" xr:uid="{00000000-0005-0000-0000-0000E0900000}"/>
    <cellStyle name="Normal 7 6 4 2 4 2 3" xfId="30333" xr:uid="{00000000-0005-0000-0000-0000E1900000}"/>
    <cellStyle name="Normal 7 6 4 2 4 3" xfId="10215" xr:uid="{00000000-0005-0000-0000-0000E2900000}"/>
    <cellStyle name="Normal 7 6 4 2 4 3 2" xfId="40549" xr:uid="{00000000-0005-0000-0000-0000E3900000}"/>
    <cellStyle name="Normal 7 6 4 2 4 3 3" xfId="25316" xr:uid="{00000000-0005-0000-0000-0000E4900000}"/>
    <cellStyle name="Normal 7 6 4 2 4 4" xfId="35536" xr:uid="{00000000-0005-0000-0000-0000E5900000}"/>
    <cellStyle name="Normal 7 6 4 2 4 5" xfId="20303" xr:uid="{00000000-0005-0000-0000-0000E6900000}"/>
    <cellStyle name="Normal 7 6 4 2 5" xfId="11893" xr:uid="{00000000-0005-0000-0000-0000E7900000}"/>
    <cellStyle name="Normal 7 6 4 2 5 2" xfId="42224" xr:uid="{00000000-0005-0000-0000-0000E8900000}"/>
    <cellStyle name="Normal 7 6 4 2 5 3" xfId="26991" xr:uid="{00000000-0005-0000-0000-0000E9900000}"/>
    <cellStyle name="Normal 7 6 4 2 6" xfId="6872" xr:uid="{00000000-0005-0000-0000-0000EA900000}"/>
    <cellStyle name="Normal 7 6 4 2 6 2" xfId="37207" xr:uid="{00000000-0005-0000-0000-0000EB900000}"/>
    <cellStyle name="Normal 7 6 4 2 6 3" xfId="21974" xr:uid="{00000000-0005-0000-0000-0000EC900000}"/>
    <cellStyle name="Normal 7 6 4 2 7" xfId="32195" xr:uid="{00000000-0005-0000-0000-0000ED900000}"/>
    <cellStyle name="Normal 7 6 4 2 8" xfId="16961" xr:uid="{00000000-0005-0000-0000-0000EE900000}"/>
    <cellStyle name="Normal 7 6 4 3" xfId="2219" xr:uid="{00000000-0005-0000-0000-0000EF900000}"/>
    <cellStyle name="Normal 7 6 4 3 2" xfId="3909" xr:uid="{00000000-0005-0000-0000-0000F0900000}"/>
    <cellStyle name="Normal 7 6 4 3 2 2" xfId="13982" xr:uid="{00000000-0005-0000-0000-0000F1900000}"/>
    <cellStyle name="Normal 7 6 4 3 2 2 2" xfId="44313" xr:uid="{00000000-0005-0000-0000-0000F2900000}"/>
    <cellStyle name="Normal 7 6 4 3 2 2 3" xfId="29080" xr:uid="{00000000-0005-0000-0000-0000F3900000}"/>
    <cellStyle name="Normal 7 6 4 3 2 3" xfId="8962" xr:uid="{00000000-0005-0000-0000-0000F4900000}"/>
    <cellStyle name="Normal 7 6 4 3 2 3 2" xfId="39296" xr:uid="{00000000-0005-0000-0000-0000F5900000}"/>
    <cellStyle name="Normal 7 6 4 3 2 3 3" xfId="24063" xr:uid="{00000000-0005-0000-0000-0000F6900000}"/>
    <cellStyle name="Normal 7 6 4 3 2 4" xfId="34283" xr:uid="{00000000-0005-0000-0000-0000F7900000}"/>
    <cellStyle name="Normal 7 6 4 3 2 5" xfId="19050" xr:uid="{00000000-0005-0000-0000-0000F8900000}"/>
    <cellStyle name="Normal 7 6 4 3 3" xfId="5601" xr:uid="{00000000-0005-0000-0000-0000F9900000}"/>
    <cellStyle name="Normal 7 6 4 3 3 2" xfId="15653" xr:uid="{00000000-0005-0000-0000-0000FA900000}"/>
    <cellStyle name="Normal 7 6 4 3 3 2 2" xfId="45984" xr:uid="{00000000-0005-0000-0000-0000FB900000}"/>
    <cellStyle name="Normal 7 6 4 3 3 2 3" xfId="30751" xr:uid="{00000000-0005-0000-0000-0000FC900000}"/>
    <cellStyle name="Normal 7 6 4 3 3 3" xfId="10633" xr:uid="{00000000-0005-0000-0000-0000FD900000}"/>
    <cellStyle name="Normal 7 6 4 3 3 3 2" xfId="40967" xr:uid="{00000000-0005-0000-0000-0000FE900000}"/>
    <cellStyle name="Normal 7 6 4 3 3 3 3" xfId="25734" xr:uid="{00000000-0005-0000-0000-0000FF900000}"/>
    <cellStyle name="Normal 7 6 4 3 3 4" xfId="35954" xr:uid="{00000000-0005-0000-0000-000000910000}"/>
    <cellStyle name="Normal 7 6 4 3 3 5" xfId="20721" xr:uid="{00000000-0005-0000-0000-000001910000}"/>
    <cellStyle name="Normal 7 6 4 3 4" xfId="12311" xr:uid="{00000000-0005-0000-0000-000002910000}"/>
    <cellStyle name="Normal 7 6 4 3 4 2" xfId="42642" xr:uid="{00000000-0005-0000-0000-000003910000}"/>
    <cellStyle name="Normal 7 6 4 3 4 3" xfId="27409" xr:uid="{00000000-0005-0000-0000-000004910000}"/>
    <cellStyle name="Normal 7 6 4 3 5" xfId="7290" xr:uid="{00000000-0005-0000-0000-000005910000}"/>
    <cellStyle name="Normal 7 6 4 3 5 2" xfId="37625" xr:uid="{00000000-0005-0000-0000-000006910000}"/>
    <cellStyle name="Normal 7 6 4 3 5 3" xfId="22392" xr:uid="{00000000-0005-0000-0000-000007910000}"/>
    <cellStyle name="Normal 7 6 4 3 6" xfId="32613" xr:uid="{00000000-0005-0000-0000-000008910000}"/>
    <cellStyle name="Normal 7 6 4 3 7" xfId="17379" xr:uid="{00000000-0005-0000-0000-000009910000}"/>
    <cellStyle name="Normal 7 6 4 4" xfId="3072" xr:uid="{00000000-0005-0000-0000-00000A910000}"/>
    <cellStyle name="Normal 7 6 4 4 2" xfId="13146" xr:uid="{00000000-0005-0000-0000-00000B910000}"/>
    <cellStyle name="Normal 7 6 4 4 2 2" xfId="43477" xr:uid="{00000000-0005-0000-0000-00000C910000}"/>
    <cellStyle name="Normal 7 6 4 4 2 3" xfId="28244" xr:uid="{00000000-0005-0000-0000-00000D910000}"/>
    <cellStyle name="Normal 7 6 4 4 3" xfId="8126" xr:uid="{00000000-0005-0000-0000-00000E910000}"/>
    <cellStyle name="Normal 7 6 4 4 3 2" xfId="38460" xr:uid="{00000000-0005-0000-0000-00000F910000}"/>
    <cellStyle name="Normal 7 6 4 4 3 3" xfId="23227" xr:uid="{00000000-0005-0000-0000-000010910000}"/>
    <cellStyle name="Normal 7 6 4 4 4" xfId="33447" xr:uid="{00000000-0005-0000-0000-000011910000}"/>
    <cellStyle name="Normal 7 6 4 4 5" xfId="18214" xr:uid="{00000000-0005-0000-0000-000012910000}"/>
    <cellStyle name="Normal 7 6 4 5" xfId="4765" xr:uid="{00000000-0005-0000-0000-000013910000}"/>
    <cellStyle name="Normal 7 6 4 5 2" xfId="14817" xr:uid="{00000000-0005-0000-0000-000014910000}"/>
    <cellStyle name="Normal 7 6 4 5 2 2" xfId="45148" xr:uid="{00000000-0005-0000-0000-000015910000}"/>
    <cellStyle name="Normal 7 6 4 5 2 3" xfId="29915" xr:uid="{00000000-0005-0000-0000-000016910000}"/>
    <cellStyle name="Normal 7 6 4 5 3" xfId="9797" xr:uid="{00000000-0005-0000-0000-000017910000}"/>
    <cellStyle name="Normal 7 6 4 5 3 2" xfId="40131" xr:uid="{00000000-0005-0000-0000-000018910000}"/>
    <cellStyle name="Normal 7 6 4 5 3 3" xfId="24898" xr:uid="{00000000-0005-0000-0000-000019910000}"/>
    <cellStyle name="Normal 7 6 4 5 4" xfId="35118" xr:uid="{00000000-0005-0000-0000-00001A910000}"/>
    <cellStyle name="Normal 7 6 4 5 5" xfId="19885" xr:uid="{00000000-0005-0000-0000-00001B910000}"/>
    <cellStyle name="Normal 7 6 4 6" xfId="11475" xr:uid="{00000000-0005-0000-0000-00001C910000}"/>
    <cellStyle name="Normal 7 6 4 6 2" xfId="41806" xr:uid="{00000000-0005-0000-0000-00001D910000}"/>
    <cellStyle name="Normal 7 6 4 6 3" xfId="26573" xr:uid="{00000000-0005-0000-0000-00001E910000}"/>
    <cellStyle name="Normal 7 6 4 7" xfId="6454" xr:uid="{00000000-0005-0000-0000-00001F910000}"/>
    <cellStyle name="Normal 7 6 4 7 2" xfId="36789" xr:uid="{00000000-0005-0000-0000-000020910000}"/>
    <cellStyle name="Normal 7 6 4 7 3" xfId="21556" xr:uid="{00000000-0005-0000-0000-000021910000}"/>
    <cellStyle name="Normal 7 6 4 8" xfId="31777" xr:uid="{00000000-0005-0000-0000-000022910000}"/>
    <cellStyle name="Normal 7 6 4 9" xfId="16543" xr:uid="{00000000-0005-0000-0000-000023910000}"/>
    <cellStyle name="Normal 7 6 5" xfId="1588" xr:uid="{00000000-0005-0000-0000-000024910000}"/>
    <cellStyle name="Normal 7 6 5 2" xfId="2429" xr:uid="{00000000-0005-0000-0000-000025910000}"/>
    <cellStyle name="Normal 7 6 5 2 2" xfId="4119" xr:uid="{00000000-0005-0000-0000-000026910000}"/>
    <cellStyle name="Normal 7 6 5 2 2 2" xfId="14192" xr:uid="{00000000-0005-0000-0000-000027910000}"/>
    <cellStyle name="Normal 7 6 5 2 2 2 2" xfId="44523" xr:uid="{00000000-0005-0000-0000-000028910000}"/>
    <cellStyle name="Normal 7 6 5 2 2 2 3" xfId="29290" xr:uid="{00000000-0005-0000-0000-000029910000}"/>
    <cellStyle name="Normal 7 6 5 2 2 3" xfId="9172" xr:uid="{00000000-0005-0000-0000-00002A910000}"/>
    <cellStyle name="Normal 7 6 5 2 2 3 2" xfId="39506" xr:uid="{00000000-0005-0000-0000-00002B910000}"/>
    <cellStyle name="Normal 7 6 5 2 2 3 3" xfId="24273" xr:uid="{00000000-0005-0000-0000-00002C910000}"/>
    <cellStyle name="Normal 7 6 5 2 2 4" xfId="34493" xr:uid="{00000000-0005-0000-0000-00002D910000}"/>
    <cellStyle name="Normal 7 6 5 2 2 5" xfId="19260" xr:uid="{00000000-0005-0000-0000-00002E910000}"/>
    <cellStyle name="Normal 7 6 5 2 3" xfId="5811" xr:uid="{00000000-0005-0000-0000-00002F910000}"/>
    <cellStyle name="Normal 7 6 5 2 3 2" xfId="15863" xr:uid="{00000000-0005-0000-0000-000030910000}"/>
    <cellStyle name="Normal 7 6 5 2 3 2 2" xfId="46194" xr:uid="{00000000-0005-0000-0000-000031910000}"/>
    <cellStyle name="Normal 7 6 5 2 3 2 3" xfId="30961" xr:uid="{00000000-0005-0000-0000-000032910000}"/>
    <cellStyle name="Normal 7 6 5 2 3 3" xfId="10843" xr:uid="{00000000-0005-0000-0000-000033910000}"/>
    <cellStyle name="Normal 7 6 5 2 3 3 2" xfId="41177" xr:uid="{00000000-0005-0000-0000-000034910000}"/>
    <cellStyle name="Normal 7 6 5 2 3 3 3" xfId="25944" xr:uid="{00000000-0005-0000-0000-000035910000}"/>
    <cellStyle name="Normal 7 6 5 2 3 4" xfId="36164" xr:uid="{00000000-0005-0000-0000-000036910000}"/>
    <cellStyle name="Normal 7 6 5 2 3 5" xfId="20931" xr:uid="{00000000-0005-0000-0000-000037910000}"/>
    <cellStyle name="Normal 7 6 5 2 4" xfId="12521" xr:uid="{00000000-0005-0000-0000-000038910000}"/>
    <cellStyle name="Normal 7 6 5 2 4 2" xfId="42852" xr:uid="{00000000-0005-0000-0000-000039910000}"/>
    <cellStyle name="Normal 7 6 5 2 4 3" xfId="27619" xr:uid="{00000000-0005-0000-0000-00003A910000}"/>
    <cellStyle name="Normal 7 6 5 2 5" xfId="7500" xr:uid="{00000000-0005-0000-0000-00003B910000}"/>
    <cellStyle name="Normal 7 6 5 2 5 2" xfId="37835" xr:uid="{00000000-0005-0000-0000-00003C910000}"/>
    <cellStyle name="Normal 7 6 5 2 5 3" xfId="22602" xr:uid="{00000000-0005-0000-0000-00003D910000}"/>
    <cellStyle name="Normal 7 6 5 2 6" xfId="32823" xr:uid="{00000000-0005-0000-0000-00003E910000}"/>
    <cellStyle name="Normal 7 6 5 2 7" xfId="17589" xr:uid="{00000000-0005-0000-0000-00003F910000}"/>
    <cellStyle name="Normal 7 6 5 3" xfId="3282" xr:uid="{00000000-0005-0000-0000-000040910000}"/>
    <cellStyle name="Normal 7 6 5 3 2" xfId="13356" xr:uid="{00000000-0005-0000-0000-000041910000}"/>
    <cellStyle name="Normal 7 6 5 3 2 2" xfId="43687" xr:uid="{00000000-0005-0000-0000-000042910000}"/>
    <cellStyle name="Normal 7 6 5 3 2 3" xfId="28454" xr:uid="{00000000-0005-0000-0000-000043910000}"/>
    <cellStyle name="Normal 7 6 5 3 3" xfId="8336" xr:uid="{00000000-0005-0000-0000-000044910000}"/>
    <cellStyle name="Normal 7 6 5 3 3 2" xfId="38670" xr:uid="{00000000-0005-0000-0000-000045910000}"/>
    <cellStyle name="Normal 7 6 5 3 3 3" xfId="23437" xr:uid="{00000000-0005-0000-0000-000046910000}"/>
    <cellStyle name="Normal 7 6 5 3 4" xfId="33657" xr:uid="{00000000-0005-0000-0000-000047910000}"/>
    <cellStyle name="Normal 7 6 5 3 5" xfId="18424" xr:uid="{00000000-0005-0000-0000-000048910000}"/>
    <cellStyle name="Normal 7 6 5 4" xfId="4975" xr:uid="{00000000-0005-0000-0000-000049910000}"/>
    <cellStyle name="Normal 7 6 5 4 2" xfId="15027" xr:uid="{00000000-0005-0000-0000-00004A910000}"/>
    <cellStyle name="Normal 7 6 5 4 2 2" xfId="45358" xr:uid="{00000000-0005-0000-0000-00004B910000}"/>
    <cellStyle name="Normal 7 6 5 4 2 3" xfId="30125" xr:uid="{00000000-0005-0000-0000-00004C910000}"/>
    <cellStyle name="Normal 7 6 5 4 3" xfId="10007" xr:uid="{00000000-0005-0000-0000-00004D910000}"/>
    <cellStyle name="Normal 7 6 5 4 3 2" xfId="40341" xr:uid="{00000000-0005-0000-0000-00004E910000}"/>
    <cellStyle name="Normal 7 6 5 4 3 3" xfId="25108" xr:uid="{00000000-0005-0000-0000-00004F910000}"/>
    <cellStyle name="Normal 7 6 5 4 4" xfId="35328" xr:uid="{00000000-0005-0000-0000-000050910000}"/>
    <cellStyle name="Normal 7 6 5 4 5" xfId="20095" xr:uid="{00000000-0005-0000-0000-000051910000}"/>
    <cellStyle name="Normal 7 6 5 5" xfId="11685" xr:uid="{00000000-0005-0000-0000-000052910000}"/>
    <cellStyle name="Normal 7 6 5 5 2" xfId="42016" xr:uid="{00000000-0005-0000-0000-000053910000}"/>
    <cellStyle name="Normal 7 6 5 5 3" xfId="26783" xr:uid="{00000000-0005-0000-0000-000054910000}"/>
    <cellStyle name="Normal 7 6 5 6" xfId="6664" xr:uid="{00000000-0005-0000-0000-000055910000}"/>
    <cellStyle name="Normal 7 6 5 6 2" xfId="36999" xr:uid="{00000000-0005-0000-0000-000056910000}"/>
    <cellStyle name="Normal 7 6 5 6 3" xfId="21766" xr:uid="{00000000-0005-0000-0000-000057910000}"/>
    <cellStyle name="Normal 7 6 5 7" xfId="31987" xr:uid="{00000000-0005-0000-0000-000058910000}"/>
    <cellStyle name="Normal 7 6 5 8" xfId="16753" xr:uid="{00000000-0005-0000-0000-000059910000}"/>
    <cellStyle name="Normal 7 6 6" xfId="2009" xr:uid="{00000000-0005-0000-0000-00005A910000}"/>
    <cellStyle name="Normal 7 6 6 2" xfId="3701" xr:uid="{00000000-0005-0000-0000-00005B910000}"/>
    <cellStyle name="Normal 7 6 6 2 2" xfId="13774" xr:uid="{00000000-0005-0000-0000-00005C910000}"/>
    <cellStyle name="Normal 7 6 6 2 2 2" xfId="44105" xr:uid="{00000000-0005-0000-0000-00005D910000}"/>
    <cellStyle name="Normal 7 6 6 2 2 3" xfId="28872" xr:uid="{00000000-0005-0000-0000-00005E910000}"/>
    <cellStyle name="Normal 7 6 6 2 3" xfId="8754" xr:uid="{00000000-0005-0000-0000-00005F910000}"/>
    <cellStyle name="Normal 7 6 6 2 3 2" xfId="39088" xr:uid="{00000000-0005-0000-0000-000060910000}"/>
    <cellStyle name="Normal 7 6 6 2 3 3" xfId="23855" xr:uid="{00000000-0005-0000-0000-000061910000}"/>
    <cellStyle name="Normal 7 6 6 2 4" xfId="34075" xr:uid="{00000000-0005-0000-0000-000062910000}"/>
    <cellStyle name="Normal 7 6 6 2 5" xfId="18842" xr:uid="{00000000-0005-0000-0000-000063910000}"/>
    <cellStyle name="Normal 7 6 6 3" xfId="5393" xr:uid="{00000000-0005-0000-0000-000064910000}"/>
    <cellStyle name="Normal 7 6 6 3 2" xfId="15445" xr:uid="{00000000-0005-0000-0000-000065910000}"/>
    <cellStyle name="Normal 7 6 6 3 2 2" xfId="45776" xr:uid="{00000000-0005-0000-0000-000066910000}"/>
    <cellStyle name="Normal 7 6 6 3 2 3" xfId="30543" xr:uid="{00000000-0005-0000-0000-000067910000}"/>
    <cellStyle name="Normal 7 6 6 3 3" xfId="10425" xr:uid="{00000000-0005-0000-0000-000068910000}"/>
    <cellStyle name="Normal 7 6 6 3 3 2" xfId="40759" xr:uid="{00000000-0005-0000-0000-000069910000}"/>
    <cellStyle name="Normal 7 6 6 3 3 3" xfId="25526" xr:uid="{00000000-0005-0000-0000-00006A910000}"/>
    <cellStyle name="Normal 7 6 6 3 4" xfId="35746" xr:uid="{00000000-0005-0000-0000-00006B910000}"/>
    <cellStyle name="Normal 7 6 6 3 5" xfId="20513" xr:uid="{00000000-0005-0000-0000-00006C910000}"/>
    <cellStyle name="Normal 7 6 6 4" xfId="12103" xr:uid="{00000000-0005-0000-0000-00006D910000}"/>
    <cellStyle name="Normal 7 6 6 4 2" xfId="42434" xr:uid="{00000000-0005-0000-0000-00006E910000}"/>
    <cellStyle name="Normal 7 6 6 4 3" xfId="27201" xr:uid="{00000000-0005-0000-0000-00006F910000}"/>
    <cellStyle name="Normal 7 6 6 5" xfId="7082" xr:uid="{00000000-0005-0000-0000-000070910000}"/>
    <cellStyle name="Normal 7 6 6 5 2" xfId="37417" xr:uid="{00000000-0005-0000-0000-000071910000}"/>
    <cellStyle name="Normal 7 6 6 5 3" xfId="22184" xr:uid="{00000000-0005-0000-0000-000072910000}"/>
    <cellStyle name="Normal 7 6 6 6" xfId="32405" xr:uid="{00000000-0005-0000-0000-000073910000}"/>
    <cellStyle name="Normal 7 6 6 7" xfId="17171" xr:uid="{00000000-0005-0000-0000-000074910000}"/>
    <cellStyle name="Normal 7 6 7" xfId="2861" xr:uid="{00000000-0005-0000-0000-000075910000}"/>
    <cellStyle name="Normal 7 6 7 2" xfId="12938" xr:uid="{00000000-0005-0000-0000-000076910000}"/>
    <cellStyle name="Normal 7 6 7 2 2" xfId="43269" xr:uid="{00000000-0005-0000-0000-000077910000}"/>
    <cellStyle name="Normal 7 6 7 2 3" xfId="28036" xr:uid="{00000000-0005-0000-0000-000078910000}"/>
    <cellStyle name="Normal 7 6 7 3" xfId="7918" xr:uid="{00000000-0005-0000-0000-000079910000}"/>
    <cellStyle name="Normal 7 6 7 3 2" xfId="38252" xr:uid="{00000000-0005-0000-0000-00007A910000}"/>
    <cellStyle name="Normal 7 6 7 3 3" xfId="23019" xr:uid="{00000000-0005-0000-0000-00007B910000}"/>
    <cellStyle name="Normal 7 6 7 4" xfId="33239" xr:uid="{00000000-0005-0000-0000-00007C910000}"/>
    <cellStyle name="Normal 7 6 7 5" xfId="18006" xr:uid="{00000000-0005-0000-0000-00007D910000}"/>
    <cellStyle name="Normal 7 6 8" xfId="4555" xr:uid="{00000000-0005-0000-0000-00007E910000}"/>
    <cellStyle name="Normal 7 6 8 2" xfId="14609" xr:uid="{00000000-0005-0000-0000-00007F910000}"/>
    <cellStyle name="Normal 7 6 8 2 2" xfId="44940" xr:uid="{00000000-0005-0000-0000-000080910000}"/>
    <cellStyle name="Normal 7 6 8 2 3" xfId="29707" xr:uid="{00000000-0005-0000-0000-000081910000}"/>
    <cellStyle name="Normal 7 6 8 3" xfId="9589" xr:uid="{00000000-0005-0000-0000-000082910000}"/>
    <cellStyle name="Normal 7 6 8 3 2" xfId="39923" xr:uid="{00000000-0005-0000-0000-000083910000}"/>
    <cellStyle name="Normal 7 6 8 3 3" xfId="24690" xr:uid="{00000000-0005-0000-0000-000084910000}"/>
    <cellStyle name="Normal 7 6 8 4" xfId="34910" xr:uid="{00000000-0005-0000-0000-000085910000}"/>
    <cellStyle name="Normal 7 6 8 5" xfId="19677" xr:uid="{00000000-0005-0000-0000-000086910000}"/>
    <cellStyle name="Normal 7 6 9" xfId="11265" xr:uid="{00000000-0005-0000-0000-000087910000}"/>
    <cellStyle name="Normal 7 6 9 2" xfId="41598" xr:uid="{00000000-0005-0000-0000-000088910000}"/>
    <cellStyle name="Normal 7 6 9 3" xfId="26365" xr:uid="{00000000-0005-0000-0000-000089910000}"/>
    <cellStyle name="Normal 7 7" xfId="909" xr:uid="{00000000-0005-0000-0000-00008A910000}"/>
    <cellStyle name="Normal 7 8" xfId="903" xr:uid="{00000000-0005-0000-0000-00008B910000}"/>
    <cellStyle name="Normal 7 9" xfId="371" xr:uid="{00000000-0005-0000-0000-00008C910000}"/>
    <cellStyle name="Normal 70" xfId="910" xr:uid="{00000000-0005-0000-0000-00008D910000}"/>
    <cellStyle name="Normal 71" xfId="911" xr:uid="{00000000-0005-0000-0000-00008E910000}"/>
    <cellStyle name="Normal 71 10" xfId="6245" xr:uid="{00000000-0005-0000-0000-00008F910000}"/>
    <cellStyle name="Normal 71 10 2" xfId="36582" xr:uid="{00000000-0005-0000-0000-000090910000}"/>
    <cellStyle name="Normal 71 10 3" xfId="21349" xr:uid="{00000000-0005-0000-0000-000091910000}"/>
    <cellStyle name="Normal 71 11" xfId="31573" xr:uid="{00000000-0005-0000-0000-000092910000}"/>
    <cellStyle name="Normal 71 12" xfId="16334" xr:uid="{00000000-0005-0000-0000-000093910000}"/>
    <cellStyle name="Normal 71 2" xfId="1209" xr:uid="{00000000-0005-0000-0000-000094910000}"/>
    <cellStyle name="Normal 71 2 10" xfId="31624" xr:uid="{00000000-0005-0000-0000-000095910000}"/>
    <cellStyle name="Normal 71 2 11" xfId="16388" xr:uid="{00000000-0005-0000-0000-000096910000}"/>
    <cellStyle name="Normal 71 2 2" xfId="1317" xr:uid="{00000000-0005-0000-0000-000097910000}"/>
    <cellStyle name="Normal 71 2 2 10" xfId="16492" xr:uid="{00000000-0005-0000-0000-000098910000}"/>
    <cellStyle name="Normal 71 2 2 2" xfId="1534" xr:uid="{00000000-0005-0000-0000-000099910000}"/>
    <cellStyle name="Normal 71 2 2 2 2" xfId="1955" xr:uid="{00000000-0005-0000-0000-00009A910000}"/>
    <cellStyle name="Normal 71 2 2 2 2 2" xfId="2794" xr:uid="{00000000-0005-0000-0000-00009B910000}"/>
    <cellStyle name="Normal 71 2 2 2 2 2 2" xfId="4484" xr:uid="{00000000-0005-0000-0000-00009C910000}"/>
    <cellStyle name="Normal 71 2 2 2 2 2 2 2" xfId="14557" xr:uid="{00000000-0005-0000-0000-00009D910000}"/>
    <cellStyle name="Normal 71 2 2 2 2 2 2 2 2" xfId="44888" xr:uid="{00000000-0005-0000-0000-00009E910000}"/>
    <cellStyle name="Normal 71 2 2 2 2 2 2 2 3" xfId="29655" xr:uid="{00000000-0005-0000-0000-00009F910000}"/>
    <cellStyle name="Normal 71 2 2 2 2 2 2 3" xfId="9537" xr:uid="{00000000-0005-0000-0000-0000A0910000}"/>
    <cellStyle name="Normal 71 2 2 2 2 2 2 3 2" xfId="39871" xr:uid="{00000000-0005-0000-0000-0000A1910000}"/>
    <cellStyle name="Normal 71 2 2 2 2 2 2 3 3" xfId="24638" xr:uid="{00000000-0005-0000-0000-0000A2910000}"/>
    <cellStyle name="Normal 71 2 2 2 2 2 2 4" xfId="34858" xr:uid="{00000000-0005-0000-0000-0000A3910000}"/>
    <cellStyle name="Normal 71 2 2 2 2 2 2 5" xfId="19625" xr:uid="{00000000-0005-0000-0000-0000A4910000}"/>
    <cellStyle name="Normal 71 2 2 2 2 2 3" xfId="6176" xr:uid="{00000000-0005-0000-0000-0000A5910000}"/>
    <cellStyle name="Normal 71 2 2 2 2 2 3 2" xfId="16228" xr:uid="{00000000-0005-0000-0000-0000A6910000}"/>
    <cellStyle name="Normal 71 2 2 2 2 2 3 2 2" xfId="46559" xr:uid="{00000000-0005-0000-0000-0000A7910000}"/>
    <cellStyle name="Normal 71 2 2 2 2 2 3 2 3" xfId="31326" xr:uid="{00000000-0005-0000-0000-0000A8910000}"/>
    <cellStyle name="Normal 71 2 2 2 2 2 3 3" xfId="11208" xr:uid="{00000000-0005-0000-0000-0000A9910000}"/>
    <cellStyle name="Normal 71 2 2 2 2 2 3 3 2" xfId="41542" xr:uid="{00000000-0005-0000-0000-0000AA910000}"/>
    <cellStyle name="Normal 71 2 2 2 2 2 3 3 3" xfId="26309" xr:uid="{00000000-0005-0000-0000-0000AB910000}"/>
    <cellStyle name="Normal 71 2 2 2 2 2 3 4" xfId="36529" xr:uid="{00000000-0005-0000-0000-0000AC910000}"/>
    <cellStyle name="Normal 71 2 2 2 2 2 3 5" xfId="21296" xr:uid="{00000000-0005-0000-0000-0000AD910000}"/>
    <cellStyle name="Normal 71 2 2 2 2 2 4" xfId="12886" xr:uid="{00000000-0005-0000-0000-0000AE910000}"/>
    <cellStyle name="Normal 71 2 2 2 2 2 4 2" xfId="43217" xr:uid="{00000000-0005-0000-0000-0000AF910000}"/>
    <cellStyle name="Normal 71 2 2 2 2 2 4 3" xfId="27984" xr:uid="{00000000-0005-0000-0000-0000B0910000}"/>
    <cellStyle name="Normal 71 2 2 2 2 2 5" xfId="7865" xr:uid="{00000000-0005-0000-0000-0000B1910000}"/>
    <cellStyle name="Normal 71 2 2 2 2 2 5 2" xfId="38200" xr:uid="{00000000-0005-0000-0000-0000B2910000}"/>
    <cellStyle name="Normal 71 2 2 2 2 2 5 3" xfId="22967" xr:uid="{00000000-0005-0000-0000-0000B3910000}"/>
    <cellStyle name="Normal 71 2 2 2 2 2 6" xfId="33188" xr:uid="{00000000-0005-0000-0000-0000B4910000}"/>
    <cellStyle name="Normal 71 2 2 2 2 2 7" xfId="17954" xr:uid="{00000000-0005-0000-0000-0000B5910000}"/>
    <cellStyle name="Normal 71 2 2 2 2 3" xfId="3647" xr:uid="{00000000-0005-0000-0000-0000B6910000}"/>
    <cellStyle name="Normal 71 2 2 2 2 3 2" xfId="13721" xr:uid="{00000000-0005-0000-0000-0000B7910000}"/>
    <cellStyle name="Normal 71 2 2 2 2 3 2 2" xfId="44052" xr:uid="{00000000-0005-0000-0000-0000B8910000}"/>
    <cellStyle name="Normal 71 2 2 2 2 3 2 3" xfId="28819" xr:uid="{00000000-0005-0000-0000-0000B9910000}"/>
    <cellStyle name="Normal 71 2 2 2 2 3 3" xfId="8701" xr:uid="{00000000-0005-0000-0000-0000BA910000}"/>
    <cellStyle name="Normal 71 2 2 2 2 3 3 2" xfId="39035" xr:uid="{00000000-0005-0000-0000-0000BB910000}"/>
    <cellStyle name="Normal 71 2 2 2 2 3 3 3" xfId="23802" xr:uid="{00000000-0005-0000-0000-0000BC910000}"/>
    <cellStyle name="Normal 71 2 2 2 2 3 4" xfId="34022" xr:uid="{00000000-0005-0000-0000-0000BD910000}"/>
    <cellStyle name="Normal 71 2 2 2 2 3 5" xfId="18789" xr:uid="{00000000-0005-0000-0000-0000BE910000}"/>
    <cellStyle name="Normal 71 2 2 2 2 4" xfId="5340" xr:uid="{00000000-0005-0000-0000-0000BF910000}"/>
    <cellStyle name="Normal 71 2 2 2 2 4 2" xfId="15392" xr:uid="{00000000-0005-0000-0000-0000C0910000}"/>
    <cellStyle name="Normal 71 2 2 2 2 4 2 2" xfId="45723" xr:uid="{00000000-0005-0000-0000-0000C1910000}"/>
    <cellStyle name="Normal 71 2 2 2 2 4 2 3" xfId="30490" xr:uid="{00000000-0005-0000-0000-0000C2910000}"/>
    <cellStyle name="Normal 71 2 2 2 2 4 3" xfId="10372" xr:uid="{00000000-0005-0000-0000-0000C3910000}"/>
    <cellStyle name="Normal 71 2 2 2 2 4 3 2" xfId="40706" xr:uid="{00000000-0005-0000-0000-0000C4910000}"/>
    <cellStyle name="Normal 71 2 2 2 2 4 3 3" xfId="25473" xr:uid="{00000000-0005-0000-0000-0000C5910000}"/>
    <cellStyle name="Normal 71 2 2 2 2 4 4" xfId="35693" xr:uid="{00000000-0005-0000-0000-0000C6910000}"/>
    <cellStyle name="Normal 71 2 2 2 2 4 5" xfId="20460" xr:uid="{00000000-0005-0000-0000-0000C7910000}"/>
    <cellStyle name="Normal 71 2 2 2 2 5" xfId="12050" xr:uid="{00000000-0005-0000-0000-0000C8910000}"/>
    <cellStyle name="Normal 71 2 2 2 2 5 2" xfId="42381" xr:uid="{00000000-0005-0000-0000-0000C9910000}"/>
    <cellStyle name="Normal 71 2 2 2 2 5 3" xfId="27148" xr:uid="{00000000-0005-0000-0000-0000CA910000}"/>
    <cellStyle name="Normal 71 2 2 2 2 6" xfId="7029" xr:uid="{00000000-0005-0000-0000-0000CB910000}"/>
    <cellStyle name="Normal 71 2 2 2 2 6 2" xfId="37364" xr:uid="{00000000-0005-0000-0000-0000CC910000}"/>
    <cellStyle name="Normal 71 2 2 2 2 6 3" xfId="22131" xr:uid="{00000000-0005-0000-0000-0000CD910000}"/>
    <cellStyle name="Normal 71 2 2 2 2 7" xfId="32352" xr:uid="{00000000-0005-0000-0000-0000CE910000}"/>
    <cellStyle name="Normal 71 2 2 2 2 8" xfId="17118" xr:uid="{00000000-0005-0000-0000-0000CF910000}"/>
    <cellStyle name="Normal 71 2 2 2 3" xfId="2376" xr:uid="{00000000-0005-0000-0000-0000D0910000}"/>
    <cellStyle name="Normal 71 2 2 2 3 2" xfId="4066" xr:uid="{00000000-0005-0000-0000-0000D1910000}"/>
    <cellStyle name="Normal 71 2 2 2 3 2 2" xfId="14139" xr:uid="{00000000-0005-0000-0000-0000D2910000}"/>
    <cellStyle name="Normal 71 2 2 2 3 2 2 2" xfId="44470" xr:uid="{00000000-0005-0000-0000-0000D3910000}"/>
    <cellStyle name="Normal 71 2 2 2 3 2 2 3" xfId="29237" xr:uid="{00000000-0005-0000-0000-0000D4910000}"/>
    <cellStyle name="Normal 71 2 2 2 3 2 3" xfId="9119" xr:uid="{00000000-0005-0000-0000-0000D5910000}"/>
    <cellStyle name="Normal 71 2 2 2 3 2 3 2" xfId="39453" xr:uid="{00000000-0005-0000-0000-0000D6910000}"/>
    <cellStyle name="Normal 71 2 2 2 3 2 3 3" xfId="24220" xr:uid="{00000000-0005-0000-0000-0000D7910000}"/>
    <cellStyle name="Normal 71 2 2 2 3 2 4" xfId="34440" xr:uid="{00000000-0005-0000-0000-0000D8910000}"/>
    <cellStyle name="Normal 71 2 2 2 3 2 5" xfId="19207" xr:uid="{00000000-0005-0000-0000-0000D9910000}"/>
    <cellStyle name="Normal 71 2 2 2 3 3" xfId="5758" xr:uid="{00000000-0005-0000-0000-0000DA910000}"/>
    <cellStyle name="Normal 71 2 2 2 3 3 2" xfId="15810" xr:uid="{00000000-0005-0000-0000-0000DB910000}"/>
    <cellStyle name="Normal 71 2 2 2 3 3 2 2" xfId="46141" xr:uid="{00000000-0005-0000-0000-0000DC910000}"/>
    <cellStyle name="Normal 71 2 2 2 3 3 2 3" xfId="30908" xr:uid="{00000000-0005-0000-0000-0000DD910000}"/>
    <cellStyle name="Normal 71 2 2 2 3 3 3" xfId="10790" xr:uid="{00000000-0005-0000-0000-0000DE910000}"/>
    <cellStyle name="Normal 71 2 2 2 3 3 3 2" xfId="41124" xr:uid="{00000000-0005-0000-0000-0000DF910000}"/>
    <cellStyle name="Normal 71 2 2 2 3 3 3 3" xfId="25891" xr:uid="{00000000-0005-0000-0000-0000E0910000}"/>
    <cellStyle name="Normal 71 2 2 2 3 3 4" xfId="36111" xr:uid="{00000000-0005-0000-0000-0000E1910000}"/>
    <cellStyle name="Normal 71 2 2 2 3 3 5" xfId="20878" xr:uid="{00000000-0005-0000-0000-0000E2910000}"/>
    <cellStyle name="Normal 71 2 2 2 3 4" xfId="12468" xr:uid="{00000000-0005-0000-0000-0000E3910000}"/>
    <cellStyle name="Normal 71 2 2 2 3 4 2" xfId="42799" xr:uid="{00000000-0005-0000-0000-0000E4910000}"/>
    <cellStyle name="Normal 71 2 2 2 3 4 3" xfId="27566" xr:uid="{00000000-0005-0000-0000-0000E5910000}"/>
    <cellStyle name="Normal 71 2 2 2 3 5" xfId="7447" xr:uid="{00000000-0005-0000-0000-0000E6910000}"/>
    <cellStyle name="Normal 71 2 2 2 3 5 2" xfId="37782" xr:uid="{00000000-0005-0000-0000-0000E7910000}"/>
    <cellStyle name="Normal 71 2 2 2 3 5 3" xfId="22549" xr:uid="{00000000-0005-0000-0000-0000E8910000}"/>
    <cellStyle name="Normal 71 2 2 2 3 6" xfId="32770" xr:uid="{00000000-0005-0000-0000-0000E9910000}"/>
    <cellStyle name="Normal 71 2 2 2 3 7" xfId="17536" xr:uid="{00000000-0005-0000-0000-0000EA910000}"/>
    <cellStyle name="Normal 71 2 2 2 4" xfId="3229" xr:uid="{00000000-0005-0000-0000-0000EB910000}"/>
    <cellStyle name="Normal 71 2 2 2 4 2" xfId="13303" xr:uid="{00000000-0005-0000-0000-0000EC910000}"/>
    <cellStyle name="Normal 71 2 2 2 4 2 2" xfId="43634" xr:uid="{00000000-0005-0000-0000-0000ED910000}"/>
    <cellStyle name="Normal 71 2 2 2 4 2 3" xfId="28401" xr:uid="{00000000-0005-0000-0000-0000EE910000}"/>
    <cellStyle name="Normal 71 2 2 2 4 3" xfId="8283" xr:uid="{00000000-0005-0000-0000-0000EF910000}"/>
    <cellStyle name="Normal 71 2 2 2 4 3 2" xfId="38617" xr:uid="{00000000-0005-0000-0000-0000F0910000}"/>
    <cellStyle name="Normal 71 2 2 2 4 3 3" xfId="23384" xr:uid="{00000000-0005-0000-0000-0000F1910000}"/>
    <cellStyle name="Normal 71 2 2 2 4 4" xfId="33604" xr:uid="{00000000-0005-0000-0000-0000F2910000}"/>
    <cellStyle name="Normal 71 2 2 2 4 5" xfId="18371" xr:uid="{00000000-0005-0000-0000-0000F3910000}"/>
    <cellStyle name="Normal 71 2 2 2 5" xfId="4922" xr:uid="{00000000-0005-0000-0000-0000F4910000}"/>
    <cellStyle name="Normal 71 2 2 2 5 2" xfId="14974" xr:uid="{00000000-0005-0000-0000-0000F5910000}"/>
    <cellStyle name="Normal 71 2 2 2 5 2 2" xfId="45305" xr:uid="{00000000-0005-0000-0000-0000F6910000}"/>
    <cellStyle name="Normal 71 2 2 2 5 2 3" xfId="30072" xr:uid="{00000000-0005-0000-0000-0000F7910000}"/>
    <cellStyle name="Normal 71 2 2 2 5 3" xfId="9954" xr:uid="{00000000-0005-0000-0000-0000F8910000}"/>
    <cellStyle name="Normal 71 2 2 2 5 3 2" xfId="40288" xr:uid="{00000000-0005-0000-0000-0000F9910000}"/>
    <cellStyle name="Normal 71 2 2 2 5 3 3" xfId="25055" xr:uid="{00000000-0005-0000-0000-0000FA910000}"/>
    <cellStyle name="Normal 71 2 2 2 5 4" xfId="35275" xr:uid="{00000000-0005-0000-0000-0000FB910000}"/>
    <cellStyle name="Normal 71 2 2 2 5 5" xfId="20042" xr:uid="{00000000-0005-0000-0000-0000FC910000}"/>
    <cellStyle name="Normal 71 2 2 2 6" xfId="11632" xr:uid="{00000000-0005-0000-0000-0000FD910000}"/>
    <cellStyle name="Normal 71 2 2 2 6 2" xfId="41963" xr:uid="{00000000-0005-0000-0000-0000FE910000}"/>
    <cellStyle name="Normal 71 2 2 2 6 3" xfId="26730" xr:uid="{00000000-0005-0000-0000-0000FF910000}"/>
    <cellStyle name="Normal 71 2 2 2 7" xfId="6611" xr:uid="{00000000-0005-0000-0000-000000920000}"/>
    <cellStyle name="Normal 71 2 2 2 7 2" xfId="36946" xr:uid="{00000000-0005-0000-0000-000001920000}"/>
    <cellStyle name="Normal 71 2 2 2 7 3" xfId="21713" xr:uid="{00000000-0005-0000-0000-000002920000}"/>
    <cellStyle name="Normal 71 2 2 2 8" xfId="31934" xr:uid="{00000000-0005-0000-0000-000003920000}"/>
    <cellStyle name="Normal 71 2 2 2 9" xfId="16700" xr:uid="{00000000-0005-0000-0000-000004920000}"/>
    <cellStyle name="Normal 71 2 2 3" xfId="1747" xr:uid="{00000000-0005-0000-0000-000005920000}"/>
    <cellStyle name="Normal 71 2 2 3 2" xfId="2586" xr:uid="{00000000-0005-0000-0000-000006920000}"/>
    <cellStyle name="Normal 71 2 2 3 2 2" xfId="4276" xr:uid="{00000000-0005-0000-0000-000007920000}"/>
    <cellStyle name="Normal 71 2 2 3 2 2 2" xfId="14349" xr:uid="{00000000-0005-0000-0000-000008920000}"/>
    <cellStyle name="Normal 71 2 2 3 2 2 2 2" xfId="44680" xr:uid="{00000000-0005-0000-0000-000009920000}"/>
    <cellStyle name="Normal 71 2 2 3 2 2 2 3" xfId="29447" xr:uid="{00000000-0005-0000-0000-00000A920000}"/>
    <cellStyle name="Normal 71 2 2 3 2 2 3" xfId="9329" xr:uid="{00000000-0005-0000-0000-00000B920000}"/>
    <cellStyle name="Normal 71 2 2 3 2 2 3 2" xfId="39663" xr:uid="{00000000-0005-0000-0000-00000C920000}"/>
    <cellStyle name="Normal 71 2 2 3 2 2 3 3" xfId="24430" xr:uid="{00000000-0005-0000-0000-00000D920000}"/>
    <cellStyle name="Normal 71 2 2 3 2 2 4" xfId="34650" xr:uid="{00000000-0005-0000-0000-00000E920000}"/>
    <cellStyle name="Normal 71 2 2 3 2 2 5" xfId="19417" xr:uid="{00000000-0005-0000-0000-00000F920000}"/>
    <cellStyle name="Normal 71 2 2 3 2 3" xfId="5968" xr:uid="{00000000-0005-0000-0000-000010920000}"/>
    <cellStyle name="Normal 71 2 2 3 2 3 2" xfId="16020" xr:uid="{00000000-0005-0000-0000-000011920000}"/>
    <cellStyle name="Normal 71 2 2 3 2 3 2 2" xfId="46351" xr:uid="{00000000-0005-0000-0000-000012920000}"/>
    <cellStyle name="Normal 71 2 2 3 2 3 2 3" xfId="31118" xr:uid="{00000000-0005-0000-0000-000013920000}"/>
    <cellStyle name="Normal 71 2 2 3 2 3 3" xfId="11000" xr:uid="{00000000-0005-0000-0000-000014920000}"/>
    <cellStyle name="Normal 71 2 2 3 2 3 3 2" xfId="41334" xr:uid="{00000000-0005-0000-0000-000015920000}"/>
    <cellStyle name="Normal 71 2 2 3 2 3 3 3" xfId="26101" xr:uid="{00000000-0005-0000-0000-000016920000}"/>
    <cellStyle name="Normal 71 2 2 3 2 3 4" xfId="36321" xr:uid="{00000000-0005-0000-0000-000017920000}"/>
    <cellStyle name="Normal 71 2 2 3 2 3 5" xfId="21088" xr:uid="{00000000-0005-0000-0000-000018920000}"/>
    <cellStyle name="Normal 71 2 2 3 2 4" xfId="12678" xr:uid="{00000000-0005-0000-0000-000019920000}"/>
    <cellStyle name="Normal 71 2 2 3 2 4 2" xfId="43009" xr:uid="{00000000-0005-0000-0000-00001A920000}"/>
    <cellStyle name="Normal 71 2 2 3 2 4 3" xfId="27776" xr:uid="{00000000-0005-0000-0000-00001B920000}"/>
    <cellStyle name="Normal 71 2 2 3 2 5" xfId="7657" xr:uid="{00000000-0005-0000-0000-00001C920000}"/>
    <cellStyle name="Normal 71 2 2 3 2 5 2" xfId="37992" xr:uid="{00000000-0005-0000-0000-00001D920000}"/>
    <cellStyle name="Normal 71 2 2 3 2 5 3" xfId="22759" xr:uid="{00000000-0005-0000-0000-00001E920000}"/>
    <cellStyle name="Normal 71 2 2 3 2 6" xfId="32980" xr:uid="{00000000-0005-0000-0000-00001F920000}"/>
    <cellStyle name="Normal 71 2 2 3 2 7" xfId="17746" xr:uid="{00000000-0005-0000-0000-000020920000}"/>
    <cellStyle name="Normal 71 2 2 3 3" xfId="3439" xr:uid="{00000000-0005-0000-0000-000021920000}"/>
    <cellStyle name="Normal 71 2 2 3 3 2" xfId="13513" xr:uid="{00000000-0005-0000-0000-000022920000}"/>
    <cellStyle name="Normal 71 2 2 3 3 2 2" xfId="43844" xr:uid="{00000000-0005-0000-0000-000023920000}"/>
    <cellStyle name="Normal 71 2 2 3 3 2 3" xfId="28611" xr:uid="{00000000-0005-0000-0000-000024920000}"/>
    <cellStyle name="Normal 71 2 2 3 3 3" xfId="8493" xr:uid="{00000000-0005-0000-0000-000025920000}"/>
    <cellStyle name="Normal 71 2 2 3 3 3 2" xfId="38827" xr:uid="{00000000-0005-0000-0000-000026920000}"/>
    <cellStyle name="Normal 71 2 2 3 3 3 3" xfId="23594" xr:uid="{00000000-0005-0000-0000-000027920000}"/>
    <cellStyle name="Normal 71 2 2 3 3 4" xfId="33814" xr:uid="{00000000-0005-0000-0000-000028920000}"/>
    <cellStyle name="Normal 71 2 2 3 3 5" xfId="18581" xr:uid="{00000000-0005-0000-0000-000029920000}"/>
    <cellStyle name="Normal 71 2 2 3 4" xfId="5132" xr:uid="{00000000-0005-0000-0000-00002A920000}"/>
    <cellStyle name="Normal 71 2 2 3 4 2" xfId="15184" xr:uid="{00000000-0005-0000-0000-00002B920000}"/>
    <cellStyle name="Normal 71 2 2 3 4 2 2" xfId="45515" xr:uid="{00000000-0005-0000-0000-00002C920000}"/>
    <cellStyle name="Normal 71 2 2 3 4 2 3" xfId="30282" xr:uid="{00000000-0005-0000-0000-00002D920000}"/>
    <cellStyle name="Normal 71 2 2 3 4 3" xfId="10164" xr:uid="{00000000-0005-0000-0000-00002E920000}"/>
    <cellStyle name="Normal 71 2 2 3 4 3 2" xfId="40498" xr:uid="{00000000-0005-0000-0000-00002F920000}"/>
    <cellStyle name="Normal 71 2 2 3 4 3 3" xfId="25265" xr:uid="{00000000-0005-0000-0000-000030920000}"/>
    <cellStyle name="Normal 71 2 2 3 4 4" xfId="35485" xr:uid="{00000000-0005-0000-0000-000031920000}"/>
    <cellStyle name="Normal 71 2 2 3 4 5" xfId="20252" xr:uid="{00000000-0005-0000-0000-000032920000}"/>
    <cellStyle name="Normal 71 2 2 3 5" xfId="11842" xr:uid="{00000000-0005-0000-0000-000033920000}"/>
    <cellStyle name="Normal 71 2 2 3 5 2" xfId="42173" xr:uid="{00000000-0005-0000-0000-000034920000}"/>
    <cellStyle name="Normal 71 2 2 3 5 3" xfId="26940" xr:uid="{00000000-0005-0000-0000-000035920000}"/>
    <cellStyle name="Normal 71 2 2 3 6" xfId="6821" xr:uid="{00000000-0005-0000-0000-000036920000}"/>
    <cellStyle name="Normal 71 2 2 3 6 2" xfId="37156" xr:uid="{00000000-0005-0000-0000-000037920000}"/>
    <cellStyle name="Normal 71 2 2 3 6 3" xfId="21923" xr:uid="{00000000-0005-0000-0000-000038920000}"/>
    <cellStyle name="Normal 71 2 2 3 7" xfId="32144" xr:uid="{00000000-0005-0000-0000-000039920000}"/>
    <cellStyle name="Normal 71 2 2 3 8" xfId="16910" xr:uid="{00000000-0005-0000-0000-00003A920000}"/>
    <cellStyle name="Normal 71 2 2 4" xfId="2168" xr:uid="{00000000-0005-0000-0000-00003B920000}"/>
    <cellStyle name="Normal 71 2 2 4 2" xfId="3858" xr:uid="{00000000-0005-0000-0000-00003C920000}"/>
    <cellStyle name="Normal 71 2 2 4 2 2" xfId="13931" xr:uid="{00000000-0005-0000-0000-00003D920000}"/>
    <cellStyle name="Normal 71 2 2 4 2 2 2" xfId="44262" xr:uid="{00000000-0005-0000-0000-00003E920000}"/>
    <cellStyle name="Normal 71 2 2 4 2 2 3" xfId="29029" xr:uid="{00000000-0005-0000-0000-00003F920000}"/>
    <cellStyle name="Normal 71 2 2 4 2 3" xfId="8911" xr:uid="{00000000-0005-0000-0000-000040920000}"/>
    <cellStyle name="Normal 71 2 2 4 2 3 2" xfId="39245" xr:uid="{00000000-0005-0000-0000-000041920000}"/>
    <cellStyle name="Normal 71 2 2 4 2 3 3" xfId="24012" xr:uid="{00000000-0005-0000-0000-000042920000}"/>
    <cellStyle name="Normal 71 2 2 4 2 4" xfId="34232" xr:uid="{00000000-0005-0000-0000-000043920000}"/>
    <cellStyle name="Normal 71 2 2 4 2 5" xfId="18999" xr:uid="{00000000-0005-0000-0000-000044920000}"/>
    <cellStyle name="Normal 71 2 2 4 3" xfId="5550" xr:uid="{00000000-0005-0000-0000-000045920000}"/>
    <cellStyle name="Normal 71 2 2 4 3 2" xfId="15602" xr:uid="{00000000-0005-0000-0000-000046920000}"/>
    <cellStyle name="Normal 71 2 2 4 3 2 2" xfId="45933" xr:uid="{00000000-0005-0000-0000-000047920000}"/>
    <cellStyle name="Normal 71 2 2 4 3 2 3" xfId="30700" xr:uid="{00000000-0005-0000-0000-000048920000}"/>
    <cellStyle name="Normal 71 2 2 4 3 3" xfId="10582" xr:uid="{00000000-0005-0000-0000-000049920000}"/>
    <cellStyle name="Normal 71 2 2 4 3 3 2" xfId="40916" xr:uid="{00000000-0005-0000-0000-00004A920000}"/>
    <cellStyle name="Normal 71 2 2 4 3 3 3" xfId="25683" xr:uid="{00000000-0005-0000-0000-00004B920000}"/>
    <cellStyle name="Normal 71 2 2 4 3 4" xfId="35903" xr:uid="{00000000-0005-0000-0000-00004C920000}"/>
    <cellStyle name="Normal 71 2 2 4 3 5" xfId="20670" xr:uid="{00000000-0005-0000-0000-00004D920000}"/>
    <cellStyle name="Normal 71 2 2 4 4" xfId="12260" xr:uid="{00000000-0005-0000-0000-00004E920000}"/>
    <cellStyle name="Normal 71 2 2 4 4 2" xfId="42591" xr:uid="{00000000-0005-0000-0000-00004F920000}"/>
    <cellStyle name="Normal 71 2 2 4 4 3" xfId="27358" xr:uid="{00000000-0005-0000-0000-000050920000}"/>
    <cellStyle name="Normal 71 2 2 4 5" xfId="7239" xr:uid="{00000000-0005-0000-0000-000051920000}"/>
    <cellStyle name="Normal 71 2 2 4 5 2" xfId="37574" xr:uid="{00000000-0005-0000-0000-000052920000}"/>
    <cellStyle name="Normal 71 2 2 4 5 3" xfId="22341" xr:uid="{00000000-0005-0000-0000-000053920000}"/>
    <cellStyle name="Normal 71 2 2 4 6" xfId="32562" xr:uid="{00000000-0005-0000-0000-000054920000}"/>
    <cellStyle name="Normal 71 2 2 4 7" xfId="17328" xr:uid="{00000000-0005-0000-0000-000055920000}"/>
    <cellStyle name="Normal 71 2 2 5" xfId="3021" xr:uid="{00000000-0005-0000-0000-000056920000}"/>
    <cellStyle name="Normal 71 2 2 5 2" xfId="13095" xr:uid="{00000000-0005-0000-0000-000057920000}"/>
    <cellStyle name="Normal 71 2 2 5 2 2" xfId="43426" xr:uid="{00000000-0005-0000-0000-000058920000}"/>
    <cellStyle name="Normal 71 2 2 5 2 3" xfId="28193" xr:uid="{00000000-0005-0000-0000-000059920000}"/>
    <cellStyle name="Normal 71 2 2 5 3" xfId="8075" xr:uid="{00000000-0005-0000-0000-00005A920000}"/>
    <cellStyle name="Normal 71 2 2 5 3 2" xfId="38409" xr:uid="{00000000-0005-0000-0000-00005B920000}"/>
    <cellStyle name="Normal 71 2 2 5 3 3" xfId="23176" xr:uid="{00000000-0005-0000-0000-00005C920000}"/>
    <cellStyle name="Normal 71 2 2 5 4" xfId="33396" xr:uid="{00000000-0005-0000-0000-00005D920000}"/>
    <cellStyle name="Normal 71 2 2 5 5" xfId="18163" xr:uid="{00000000-0005-0000-0000-00005E920000}"/>
    <cellStyle name="Normal 71 2 2 6" xfId="4714" xr:uid="{00000000-0005-0000-0000-00005F920000}"/>
    <cellStyle name="Normal 71 2 2 6 2" xfId="14766" xr:uid="{00000000-0005-0000-0000-000060920000}"/>
    <cellStyle name="Normal 71 2 2 6 2 2" xfId="45097" xr:uid="{00000000-0005-0000-0000-000061920000}"/>
    <cellStyle name="Normal 71 2 2 6 2 3" xfId="29864" xr:uid="{00000000-0005-0000-0000-000062920000}"/>
    <cellStyle name="Normal 71 2 2 6 3" xfId="9746" xr:uid="{00000000-0005-0000-0000-000063920000}"/>
    <cellStyle name="Normal 71 2 2 6 3 2" xfId="40080" xr:uid="{00000000-0005-0000-0000-000064920000}"/>
    <cellStyle name="Normal 71 2 2 6 3 3" xfId="24847" xr:uid="{00000000-0005-0000-0000-000065920000}"/>
    <cellStyle name="Normal 71 2 2 6 4" xfId="35067" xr:uid="{00000000-0005-0000-0000-000066920000}"/>
    <cellStyle name="Normal 71 2 2 6 5" xfId="19834" xr:uid="{00000000-0005-0000-0000-000067920000}"/>
    <cellStyle name="Normal 71 2 2 7" xfId="11424" xr:uid="{00000000-0005-0000-0000-000068920000}"/>
    <cellStyle name="Normal 71 2 2 7 2" xfId="41755" xr:uid="{00000000-0005-0000-0000-000069920000}"/>
    <cellStyle name="Normal 71 2 2 7 3" xfId="26522" xr:uid="{00000000-0005-0000-0000-00006A920000}"/>
    <cellStyle name="Normal 71 2 2 8" xfId="6403" xr:uid="{00000000-0005-0000-0000-00006B920000}"/>
    <cellStyle name="Normal 71 2 2 8 2" xfId="36738" xr:uid="{00000000-0005-0000-0000-00006C920000}"/>
    <cellStyle name="Normal 71 2 2 8 3" xfId="21505" xr:uid="{00000000-0005-0000-0000-00006D920000}"/>
    <cellStyle name="Normal 71 2 2 9" xfId="31726" xr:uid="{00000000-0005-0000-0000-00006E920000}"/>
    <cellStyle name="Normal 71 2 3" xfId="1430" xr:uid="{00000000-0005-0000-0000-00006F920000}"/>
    <cellStyle name="Normal 71 2 3 2" xfId="1851" xr:uid="{00000000-0005-0000-0000-000070920000}"/>
    <cellStyle name="Normal 71 2 3 2 2" xfId="2690" xr:uid="{00000000-0005-0000-0000-000071920000}"/>
    <cellStyle name="Normal 71 2 3 2 2 2" xfId="4380" xr:uid="{00000000-0005-0000-0000-000072920000}"/>
    <cellStyle name="Normal 71 2 3 2 2 2 2" xfId="14453" xr:uid="{00000000-0005-0000-0000-000073920000}"/>
    <cellStyle name="Normal 71 2 3 2 2 2 2 2" xfId="44784" xr:uid="{00000000-0005-0000-0000-000074920000}"/>
    <cellStyle name="Normal 71 2 3 2 2 2 2 3" xfId="29551" xr:uid="{00000000-0005-0000-0000-000075920000}"/>
    <cellStyle name="Normal 71 2 3 2 2 2 3" xfId="9433" xr:uid="{00000000-0005-0000-0000-000076920000}"/>
    <cellStyle name="Normal 71 2 3 2 2 2 3 2" xfId="39767" xr:uid="{00000000-0005-0000-0000-000077920000}"/>
    <cellStyle name="Normal 71 2 3 2 2 2 3 3" xfId="24534" xr:uid="{00000000-0005-0000-0000-000078920000}"/>
    <cellStyle name="Normal 71 2 3 2 2 2 4" xfId="34754" xr:uid="{00000000-0005-0000-0000-000079920000}"/>
    <cellStyle name="Normal 71 2 3 2 2 2 5" xfId="19521" xr:uid="{00000000-0005-0000-0000-00007A920000}"/>
    <cellStyle name="Normal 71 2 3 2 2 3" xfId="6072" xr:uid="{00000000-0005-0000-0000-00007B920000}"/>
    <cellStyle name="Normal 71 2 3 2 2 3 2" xfId="16124" xr:uid="{00000000-0005-0000-0000-00007C920000}"/>
    <cellStyle name="Normal 71 2 3 2 2 3 2 2" xfId="46455" xr:uid="{00000000-0005-0000-0000-00007D920000}"/>
    <cellStyle name="Normal 71 2 3 2 2 3 2 3" xfId="31222" xr:uid="{00000000-0005-0000-0000-00007E920000}"/>
    <cellStyle name="Normal 71 2 3 2 2 3 3" xfId="11104" xr:uid="{00000000-0005-0000-0000-00007F920000}"/>
    <cellStyle name="Normal 71 2 3 2 2 3 3 2" xfId="41438" xr:uid="{00000000-0005-0000-0000-000080920000}"/>
    <cellStyle name="Normal 71 2 3 2 2 3 3 3" xfId="26205" xr:uid="{00000000-0005-0000-0000-000081920000}"/>
    <cellStyle name="Normal 71 2 3 2 2 3 4" xfId="36425" xr:uid="{00000000-0005-0000-0000-000082920000}"/>
    <cellStyle name="Normal 71 2 3 2 2 3 5" xfId="21192" xr:uid="{00000000-0005-0000-0000-000083920000}"/>
    <cellStyle name="Normal 71 2 3 2 2 4" xfId="12782" xr:uid="{00000000-0005-0000-0000-000084920000}"/>
    <cellStyle name="Normal 71 2 3 2 2 4 2" xfId="43113" xr:uid="{00000000-0005-0000-0000-000085920000}"/>
    <cellStyle name="Normal 71 2 3 2 2 4 3" xfId="27880" xr:uid="{00000000-0005-0000-0000-000086920000}"/>
    <cellStyle name="Normal 71 2 3 2 2 5" xfId="7761" xr:uid="{00000000-0005-0000-0000-000087920000}"/>
    <cellStyle name="Normal 71 2 3 2 2 5 2" xfId="38096" xr:uid="{00000000-0005-0000-0000-000088920000}"/>
    <cellStyle name="Normal 71 2 3 2 2 5 3" xfId="22863" xr:uid="{00000000-0005-0000-0000-000089920000}"/>
    <cellStyle name="Normal 71 2 3 2 2 6" xfId="33084" xr:uid="{00000000-0005-0000-0000-00008A920000}"/>
    <cellStyle name="Normal 71 2 3 2 2 7" xfId="17850" xr:uid="{00000000-0005-0000-0000-00008B920000}"/>
    <cellStyle name="Normal 71 2 3 2 3" xfId="3543" xr:uid="{00000000-0005-0000-0000-00008C920000}"/>
    <cellStyle name="Normal 71 2 3 2 3 2" xfId="13617" xr:uid="{00000000-0005-0000-0000-00008D920000}"/>
    <cellStyle name="Normal 71 2 3 2 3 2 2" xfId="43948" xr:uid="{00000000-0005-0000-0000-00008E920000}"/>
    <cellStyle name="Normal 71 2 3 2 3 2 3" xfId="28715" xr:uid="{00000000-0005-0000-0000-00008F920000}"/>
    <cellStyle name="Normal 71 2 3 2 3 3" xfId="8597" xr:uid="{00000000-0005-0000-0000-000090920000}"/>
    <cellStyle name="Normal 71 2 3 2 3 3 2" xfId="38931" xr:uid="{00000000-0005-0000-0000-000091920000}"/>
    <cellStyle name="Normal 71 2 3 2 3 3 3" xfId="23698" xr:uid="{00000000-0005-0000-0000-000092920000}"/>
    <cellStyle name="Normal 71 2 3 2 3 4" xfId="33918" xr:uid="{00000000-0005-0000-0000-000093920000}"/>
    <cellStyle name="Normal 71 2 3 2 3 5" xfId="18685" xr:uid="{00000000-0005-0000-0000-000094920000}"/>
    <cellStyle name="Normal 71 2 3 2 4" xfId="5236" xr:uid="{00000000-0005-0000-0000-000095920000}"/>
    <cellStyle name="Normal 71 2 3 2 4 2" xfId="15288" xr:uid="{00000000-0005-0000-0000-000096920000}"/>
    <cellStyle name="Normal 71 2 3 2 4 2 2" xfId="45619" xr:uid="{00000000-0005-0000-0000-000097920000}"/>
    <cellStyle name="Normal 71 2 3 2 4 2 3" xfId="30386" xr:uid="{00000000-0005-0000-0000-000098920000}"/>
    <cellStyle name="Normal 71 2 3 2 4 3" xfId="10268" xr:uid="{00000000-0005-0000-0000-000099920000}"/>
    <cellStyle name="Normal 71 2 3 2 4 3 2" xfId="40602" xr:uid="{00000000-0005-0000-0000-00009A920000}"/>
    <cellStyle name="Normal 71 2 3 2 4 3 3" xfId="25369" xr:uid="{00000000-0005-0000-0000-00009B920000}"/>
    <cellStyle name="Normal 71 2 3 2 4 4" xfId="35589" xr:uid="{00000000-0005-0000-0000-00009C920000}"/>
    <cellStyle name="Normal 71 2 3 2 4 5" xfId="20356" xr:uid="{00000000-0005-0000-0000-00009D920000}"/>
    <cellStyle name="Normal 71 2 3 2 5" xfId="11946" xr:uid="{00000000-0005-0000-0000-00009E920000}"/>
    <cellStyle name="Normal 71 2 3 2 5 2" xfId="42277" xr:uid="{00000000-0005-0000-0000-00009F920000}"/>
    <cellStyle name="Normal 71 2 3 2 5 3" xfId="27044" xr:uid="{00000000-0005-0000-0000-0000A0920000}"/>
    <cellStyle name="Normal 71 2 3 2 6" xfId="6925" xr:uid="{00000000-0005-0000-0000-0000A1920000}"/>
    <cellStyle name="Normal 71 2 3 2 6 2" xfId="37260" xr:uid="{00000000-0005-0000-0000-0000A2920000}"/>
    <cellStyle name="Normal 71 2 3 2 6 3" xfId="22027" xr:uid="{00000000-0005-0000-0000-0000A3920000}"/>
    <cellStyle name="Normal 71 2 3 2 7" xfId="32248" xr:uid="{00000000-0005-0000-0000-0000A4920000}"/>
    <cellStyle name="Normal 71 2 3 2 8" xfId="17014" xr:uid="{00000000-0005-0000-0000-0000A5920000}"/>
    <cellStyle name="Normal 71 2 3 3" xfId="2272" xr:uid="{00000000-0005-0000-0000-0000A6920000}"/>
    <cellStyle name="Normal 71 2 3 3 2" xfId="3962" xr:uid="{00000000-0005-0000-0000-0000A7920000}"/>
    <cellStyle name="Normal 71 2 3 3 2 2" xfId="14035" xr:uid="{00000000-0005-0000-0000-0000A8920000}"/>
    <cellStyle name="Normal 71 2 3 3 2 2 2" xfId="44366" xr:uid="{00000000-0005-0000-0000-0000A9920000}"/>
    <cellStyle name="Normal 71 2 3 3 2 2 3" xfId="29133" xr:uid="{00000000-0005-0000-0000-0000AA920000}"/>
    <cellStyle name="Normal 71 2 3 3 2 3" xfId="9015" xr:uid="{00000000-0005-0000-0000-0000AB920000}"/>
    <cellStyle name="Normal 71 2 3 3 2 3 2" xfId="39349" xr:uid="{00000000-0005-0000-0000-0000AC920000}"/>
    <cellStyle name="Normal 71 2 3 3 2 3 3" xfId="24116" xr:uid="{00000000-0005-0000-0000-0000AD920000}"/>
    <cellStyle name="Normal 71 2 3 3 2 4" xfId="34336" xr:uid="{00000000-0005-0000-0000-0000AE920000}"/>
    <cellStyle name="Normal 71 2 3 3 2 5" xfId="19103" xr:uid="{00000000-0005-0000-0000-0000AF920000}"/>
    <cellStyle name="Normal 71 2 3 3 3" xfId="5654" xr:uid="{00000000-0005-0000-0000-0000B0920000}"/>
    <cellStyle name="Normal 71 2 3 3 3 2" xfId="15706" xr:uid="{00000000-0005-0000-0000-0000B1920000}"/>
    <cellStyle name="Normal 71 2 3 3 3 2 2" xfId="46037" xr:uid="{00000000-0005-0000-0000-0000B2920000}"/>
    <cellStyle name="Normal 71 2 3 3 3 2 3" xfId="30804" xr:uid="{00000000-0005-0000-0000-0000B3920000}"/>
    <cellStyle name="Normal 71 2 3 3 3 3" xfId="10686" xr:uid="{00000000-0005-0000-0000-0000B4920000}"/>
    <cellStyle name="Normal 71 2 3 3 3 3 2" xfId="41020" xr:uid="{00000000-0005-0000-0000-0000B5920000}"/>
    <cellStyle name="Normal 71 2 3 3 3 3 3" xfId="25787" xr:uid="{00000000-0005-0000-0000-0000B6920000}"/>
    <cellStyle name="Normal 71 2 3 3 3 4" xfId="36007" xr:uid="{00000000-0005-0000-0000-0000B7920000}"/>
    <cellStyle name="Normal 71 2 3 3 3 5" xfId="20774" xr:uid="{00000000-0005-0000-0000-0000B8920000}"/>
    <cellStyle name="Normal 71 2 3 3 4" xfId="12364" xr:uid="{00000000-0005-0000-0000-0000B9920000}"/>
    <cellStyle name="Normal 71 2 3 3 4 2" xfId="42695" xr:uid="{00000000-0005-0000-0000-0000BA920000}"/>
    <cellStyle name="Normal 71 2 3 3 4 3" xfId="27462" xr:uid="{00000000-0005-0000-0000-0000BB920000}"/>
    <cellStyle name="Normal 71 2 3 3 5" xfId="7343" xr:uid="{00000000-0005-0000-0000-0000BC920000}"/>
    <cellStyle name="Normal 71 2 3 3 5 2" xfId="37678" xr:uid="{00000000-0005-0000-0000-0000BD920000}"/>
    <cellStyle name="Normal 71 2 3 3 5 3" xfId="22445" xr:uid="{00000000-0005-0000-0000-0000BE920000}"/>
    <cellStyle name="Normal 71 2 3 3 6" xfId="32666" xr:uid="{00000000-0005-0000-0000-0000BF920000}"/>
    <cellStyle name="Normal 71 2 3 3 7" xfId="17432" xr:uid="{00000000-0005-0000-0000-0000C0920000}"/>
    <cellStyle name="Normal 71 2 3 4" xfId="3125" xr:uid="{00000000-0005-0000-0000-0000C1920000}"/>
    <cellStyle name="Normal 71 2 3 4 2" xfId="13199" xr:uid="{00000000-0005-0000-0000-0000C2920000}"/>
    <cellStyle name="Normal 71 2 3 4 2 2" xfId="43530" xr:uid="{00000000-0005-0000-0000-0000C3920000}"/>
    <cellStyle name="Normal 71 2 3 4 2 3" xfId="28297" xr:uid="{00000000-0005-0000-0000-0000C4920000}"/>
    <cellStyle name="Normal 71 2 3 4 3" xfId="8179" xr:uid="{00000000-0005-0000-0000-0000C5920000}"/>
    <cellStyle name="Normal 71 2 3 4 3 2" xfId="38513" xr:uid="{00000000-0005-0000-0000-0000C6920000}"/>
    <cellStyle name="Normal 71 2 3 4 3 3" xfId="23280" xr:uid="{00000000-0005-0000-0000-0000C7920000}"/>
    <cellStyle name="Normal 71 2 3 4 4" xfId="33500" xr:uid="{00000000-0005-0000-0000-0000C8920000}"/>
    <cellStyle name="Normal 71 2 3 4 5" xfId="18267" xr:uid="{00000000-0005-0000-0000-0000C9920000}"/>
    <cellStyle name="Normal 71 2 3 5" xfId="4818" xr:uid="{00000000-0005-0000-0000-0000CA920000}"/>
    <cellStyle name="Normal 71 2 3 5 2" xfId="14870" xr:uid="{00000000-0005-0000-0000-0000CB920000}"/>
    <cellStyle name="Normal 71 2 3 5 2 2" xfId="45201" xr:uid="{00000000-0005-0000-0000-0000CC920000}"/>
    <cellStyle name="Normal 71 2 3 5 2 3" xfId="29968" xr:uid="{00000000-0005-0000-0000-0000CD920000}"/>
    <cellStyle name="Normal 71 2 3 5 3" xfId="9850" xr:uid="{00000000-0005-0000-0000-0000CE920000}"/>
    <cellStyle name="Normal 71 2 3 5 3 2" xfId="40184" xr:uid="{00000000-0005-0000-0000-0000CF920000}"/>
    <cellStyle name="Normal 71 2 3 5 3 3" xfId="24951" xr:uid="{00000000-0005-0000-0000-0000D0920000}"/>
    <cellStyle name="Normal 71 2 3 5 4" xfId="35171" xr:uid="{00000000-0005-0000-0000-0000D1920000}"/>
    <cellStyle name="Normal 71 2 3 5 5" xfId="19938" xr:uid="{00000000-0005-0000-0000-0000D2920000}"/>
    <cellStyle name="Normal 71 2 3 6" xfId="11528" xr:uid="{00000000-0005-0000-0000-0000D3920000}"/>
    <cellStyle name="Normal 71 2 3 6 2" xfId="41859" xr:uid="{00000000-0005-0000-0000-0000D4920000}"/>
    <cellStyle name="Normal 71 2 3 6 3" xfId="26626" xr:uid="{00000000-0005-0000-0000-0000D5920000}"/>
    <cellStyle name="Normal 71 2 3 7" xfId="6507" xr:uid="{00000000-0005-0000-0000-0000D6920000}"/>
    <cellStyle name="Normal 71 2 3 7 2" xfId="36842" xr:uid="{00000000-0005-0000-0000-0000D7920000}"/>
    <cellStyle name="Normal 71 2 3 7 3" xfId="21609" xr:uid="{00000000-0005-0000-0000-0000D8920000}"/>
    <cellStyle name="Normal 71 2 3 8" xfId="31830" xr:uid="{00000000-0005-0000-0000-0000D9920000}"/>
    <cellStyle name="Normal 71 2 3 9" xfId="16596" xr:uid="{00000000-0005-0000-0000-0000DA920000}"/>
    <cellStyle name="Normal 71 2 4" xfId="1643" xr:uid="{00000000-0005-0000-0000-0000DB920000}"/>
    <cellStyle name="Normal 71 2 4 2" xfId="2482" xr:uid="{00000000-0005-0000-0000-0000DC920000}"/>
    <cellStyle name="Normal 71 2 4 2 2" xfId="4172" xr:uid="{00000000-0005-0000-0000-0000DD920000}"/>
    <cellStyle name="Normal 71 2 4 2 2 2" xfId="14245" xr:uid="{00000000-0005-0000-0000-0000DE920000}"/>
    <cellStyle name="Normal 71 2 4 2 2 2 2" xfId="44576" xr:uid="{00000000-0005-0000-0000-0000DF920000}"/>
    <cellStyle name="Normal 71 2 4 2 2 2 3" xfId="29343" xr:uid="{00000000-0005-0000-0000-0000E0920000}"/>
    <cellStyle name="Normal 71 2 4 2 2 3" xfId="9225" xr:uid="{00000000-0005-0000-0000-0000E1920000}"/>
    <cellStyle name="Normal 71 2 4 2 2 3 2" xfId="39559" xr:uid="{00000000-0005-0000-0000-0000E2920000}"/>
    <cellStyle name="Normal 71 2 4 2 2 3 3" xfId="24326" xr:uid="{00000000-0005-0000-0000-0000E3920000}"/>
    <cellStyle name="Normal 71 2 4 2 2 4" xfId="34546" xr:uid="{00000000-0005-0000-0000-0000E4920000}"/>
    <cellStyle name="Normal 71 2 4 2 2 5" xfId="19313" xr:uid="{00000000-0005-0000-0000-0000E5920000}"/>
    <cellStyle name="Normal 71 2 4 2 3" xfId="5864" xr:uid="{00000000-0005-0000-0000-0000E6920000}"/>
    <cellStyle name="Normal 71 2 4 2 3 2" xfId="15916" xr:uid="{00000000-0005-0000-0000-0000E7920000}"/>
    <cellStyle name="Normal 71 2 4 2 3 2 2" xfId="46247" xr:uid="{00000000-0005-0000-0000-0000E8920000}"/>
    <cellStyle name="Normal 71 2 4 2 3 2 3" xfId="31014" xr:uid="{00000000-0005-0000-0000-0000E9920000}"/>
    <cellStyle name="Normal 71 2 4 2 3 3" xfId="10896" xr:uid="{00000000-0005-0000-0000-0000EA920000}"/>
    <cellStyle name="Normal 71 2 4 2 3 3 2" xfId="41230" xr:uid="{00000000-0005-0000-0000-0000EB920000}"/>
    <cellStyle name="Normal 71 2 4 2 3 3 3" xfId="25997" xr:uid="{00000000-0005-0000-0000-0000EC920000}"/>
    <cellStyle name="Normal 71 2 4 2 3 4" xfId="36217" xr:uid="{00000000-0005-0000-0000-0000ED920000}"/>
    <cellStyle name="Normal 71 2 4 2 3 5" xfId="20984" xr:uid="{00000000-0005-0000-0000-0000EE920000}"/>
    <cellStyle name="Normal 71 2 4 2 4" xfId="12574" xr:uid="{00000000-0005-0000-0000-0000EF920000}"/>
    <cellStyle name="Normal 71 2 4 2 4 2" xfId="42905" xr:uid="{00000000-0005-0000-0000-0000F0920000}"/>
    <cellStyle name="Normal 71 2 4 2 4 3" xfId="27672" xr:uid="{00000000-0005-0000-0000-0000F1920000}"/>
    <cellStyle name="Normal 71 2 4 2 5" xfId="7553" xr:uid="{00000000-0005-0000-0000-0000F2920000}"/>
    <cellStyle name="Normal 71 2 4 2 5 2" xfId="37888" xr:uid="{00000000-0005-0000-0000-0000F3920000}"/>
    <cellStyle name="Normal 71 2 4 2 5 3" xfId="22655" xr:uid="{00000000-0005-0000-0000-0000F4920000}"/>
    <cellStyle name="Normal 71 2 4 2 6" xfId="32876" xr:uid="{00000000-0005-0000-0000-0000F5920000}"/>
    <cellStyle name="Normal 71 2 4 2 7" xfId="17642" xr:uid="{00000000-0005-0000-0000-0000F6920000}"/>
    <cellStyle name="Normal 71 2 4 3" xfId="3335" xr:uid="{00000000-0005-0000-0000-0000F7920000}"/>
    <cellStyle name="Normal 71 2 4 3 2" xfId="13409" xr:uid="{00000000-0005-0000-0000-0000F8920000}"/>
    <cellStyle name="Normal 71 2 4 3 2 2" xfId="43740" xr:uid="{00000000-0005-0000-0000-0000F9920000}"/>
    <cellStyle name="Normal 71 2 4 3 2 3" xfId="28507" xr:uid="{00000000-0005-0000-0000-0000FA920000}"/>
    <cellStyle name="Normal 71 2 4 3 3" xfId="8389" xr:uid="{00000000-0005-0000-0000-0000FB920000}"/>
    <cellStyle name="Normal 71 2 4 3 3 2" xfId="38723" xr:uid="{00000000-0005-0000-0000-0000FC920000}"/>
    <cellStyle name="Normal 71 2 4 3 3 3" xfId="23490" xr:uid="{00000000-0005-0000-0000-0000FD920000}"/>
    <cellStyle name="Normal 71 2 4 3 4" xfId="33710" xr:uid="{00000000-0005-0000-0000-0000FE920000}"/>
    <cellStyle name="Normal 71 2 4 3 5" xfId="18477" xr:uid="{00000000-0005-0000-0000-0000FF920000}"/>
    <cellStyle name="Normal 71 2 4 4" xfId="5028" xr:uid="{00000000-0005-0000-0000-000000930000}"/>
    <cellStyle name="Normal 71 2 4 4 2" xfId="15080" xr:uid="{00000000-0005-0000-0000-000001930000}"/>
    <cellStyle name="Normal 71 2 4 4 2 2" xfId="45411" xr:uid="{00000000-0005-0000-0000-000002930000}"/>
    <cellStyle name="Normal 71 2 4 4 2 3" xfId="30178" xr:uid="{00000000-0005-0000-0000-000003930000}"/>
    <cellStyle name="Normal 71 2 4 4 3" xfId="10060" xr:uid="{00000000-0005-0000-0000-000004930000}"/>
    <cellStyle name="Normal 71 2 4 4 3 2" xfId="40394" xr:uid="{00000000-0005-0000-0000-000005930000}"/>
    <cellStyle name="Normal 71 2 4 4 3 3" xfId="25161" xr:uid="{00000000-0005-0000-0000-000006930000}"/>
    <cellStyle name="Normal 71 2 4 4 4" xfId="35381" xr:uid="{00000000-0005-0000-0000-000007930000}"/>
    <cellStyle name="Normal 71 2 4 4 5" xfId="20148" xr:uid="{00000000-0005-0000-0000-000008930000}"/>
    <cellStyle name="Normal 71 2 4 5" xfId="11738" xr:uid="{00000000-0005-0000-0000-000009930000}"/>
    <cellStyle name="Normal 71 2 4 5 2" xfId="42069" xr:uid="{00000000-0005-0000-0000-00000A930000}"/>
    <cellStyle name="Normal 71 2 4 5 3" xfId="26836" xr:uid="{00000000-0005-0000-0000-00000B930000}"/>
    <cellStyle name="Normal 71 2 4 6" xfId="6717" xr:uid="{00000000-0005-0000-0000-00000C930000}"/>
    <cellStyle name="Normal 71 2 4 6 2" xfId="37052" xr:uid="{00000000-0005-0000-0000-00000D930000}"/>
    <cellStyle name="Normal 71 2 4 6 3" xfId="21819" xr:uid="{00000000-0005-0000-0000-00000E930000}"/>
    <cellStyle name="Normal 71 2 4 7" xfId="32040" xr:uid="{00000000-0005-0000-0000-00000F930000}"/>
    <cellStyle name="Normal 71 2 4 8" xfId="16806" xr:uid="{00000000-0005-0000-0000-000010930000}"/>
    <cellStyle name="Normal 71 2 5" xfId="2064" xr:uid="{00000000-0005-0000-0000-000011930000}"/>
    <cellStyle name="Normal 71 2 5 2" xfId="3754" xr:uid="{00000000-0005-0000-0000-000012930000}"/>
    <cellStyle name="Normal 71 2 5 2 2" xfId="13827" xr:uid="{00000000-0005-0000-0000-000013930000}"/>
    <cellStyle name="Normal 71 2 5 2 2 2" xfId="44158" xr:uid="{00000000-0005-0000-0000-000014930000}"/>
    <cellStyle name="Normal 71 2 5 2 2 3" xfId="28925" xr:uid="{00000000-0005-0000-0000-000015930000}"/>
    <cellStyle name="Normal 71 2 5 2 3" xfId="8807" xr:uid="{00000000-0005-0000-0000-000016930000}"/>
    <cellStyle name="Normal 71 2 5 2 3 2" xfId="39141" xr:uid="{00000000-0005-0000-0000-000017930000}"/>
    <cellStyle name="Normal 71 2 5 2 3 3" xfId="23908" xr:uid="{00000000-0005-0000-0000-000018930000}"/>
    <cellStyle name="Normal 71 2 5 2 4" xfId="34128" xr:uid="{00000000-0005-0000-0000-000019930000}"/>
    <cellStyle name="Normal 71 2 5 2 5" xfId="18895" xr:uid="{00000000-0005-0000-0000-00001A930000}"/>
    <cellStyle name="Normal 71 2 5 3" xfId="5446" xr:uid="{00000000-0005-0000-0000-00001B930000}"/>
    <cellStyle name="Normal 71 2 5 3 2" xfId="15498" xr:uid="{00000000-0005-0000-0000-00001C930000}"/>
    <cellStyle name="Normal 71 2 5 3 2 2" xfId="45829" xr:uid="{00000000-0005-0000-0000-00001D930000}"/>
    <cellStyle name="Normal 71 2 5 3 2 3" xfId="30596" xr:uid="{00000000-0005-0000-0000-00001E930000}"/>
    <cellStyle name="Normal 71 2 5 3 3" xfId="10478" xr:uid="{00000000-0005-0000-0000-00001F930000}"/>
    <cellStyle name="Normal 71 2 5 3 3 2" xfId="40812" xr:uid="{00000000-0005-0000-0000-000020930000}"/>
    <cellStyle name="Normal 71 2 5 3 3 3" xfId="25579" xr:uid="{00000000-0005-0000-0000-000021930000}"/>
    <cellStyle name="Normal 71 2 5 3 4" xfId="35799" xr:uid="{00000000-0005-0000-0000-000022930000}"/>
    <cellStyle name="Normal 71 2 5 3 5" xfId="20566" xr:uid="{00000000-0005-0000-0000-000023930000}"/>
    <cellStyle name="Normal 71 2 5 4" xfId="12156" xr:uid="{00000000-0005-0000-0000-000024930000}"/>
    <cellStyle name="Normal 71 2 5 4 2" xfId="42487" xr:uid="{00000000-0005-0000-0000-000025930000}"/>
    <cellStyle name="Normal 71 2 5 4 3" xfId="27254" xr:uid="{00000000-0005-0000-0000-000026930000}"/>
    <cellStyle name="Normal 71 2 5 5" xfId="7135" xr:uid="{00000000-0005-0000-0000-000027930000}"/>
    <cellStyle name="Normal 71 2 5 5 2" xfId="37470" xr:uid="{00000000-0005-0000-0000-000028930000}"/>
    <cellStyle name="Normal 71 2 5 5 3" xfId="22237" xr:uid="{00000000-0005-0000-0000-000029930000}"/>
    <cellStyle name="Normal 71 2 5 6" xfId="32458" xr:uid="{00000000-0005-0000-0000-00002A930000}"/>
    <cellStyle name="Normal 71 2 5 7" xfId="17224" xr:uid="{00000000-0005-0000-0000-00002B930000}"/>
    <cellStyle name="Normal 71 2 6" xfId="2917" xr:uid="{00000000-0005-0000-0000-00002C930000}"/>
    <cellStyle name="Normal 71 2 6 2" xfId="12991" xr:uid="{00000000-0005-0000-0000-00002D930000}"/>
    <cellStyle name="Normal 71 2 6 2 2" xfId="43322" xr:uid="{00000000-0005-0000-0000-00002E930000}"/>
    <cellStyle name="Normal 71 2 6 2 3" xfId="28089" xr:uid="{00000000-0005-0000-0000-00002F930000}"/>
    <cellStyle name="Normal 71 2 6 3" xfId="7971" xr:uid="{00000000-0005-0000-0000-000030930000}"/>
    <cellStyle name="Normal 71 2 6 3 2" xfId="38305" xr:uid="{00000000-0005-0000-0000-000031930000}"/>
    <cellStyle name="Normal 71 2 6 3 3" xfId="23072" xr:uid="{00000000-0005-0000-0000-000032930000}"/>
    <cellStyle name="Normal 71 2 6 4" xfId="33292" xr:uid="{00000000-0005-0000-0000-000033930000}"/>
    <cellStyle name="Normal 71 2 6 5" xfId="18059" xr:uid="{00000000-0005-0000-0000-000034930000}"/>
    <cellStyle name="Normal 71 2 7" xfId="4610" xr:uid="{00000000-0005-0000-0000-000035930000}"/>
    <cellStyle name="Normal 71 2 7 2" xfId="14662" xr:uid="{00000000-0005-0000-0000-000036930000}"/>
    <cellStyle name="Normal 71 2 7 2 2" xfId="44993" xr:uid="{00000000-0005-0000-0000-000037930000}"/>
    <cellStyle name="Normal 71 2 7 2 3" xfId="29760" xr:uid="{00000000-0005-0000-0000-000038930000}"/>
    <cellStyle name="Normal 71 2 7 3" xfId="9642" xr:uid="{00000000-0005-0000-0000-000039930000}"/>
    <cellStyle name="Normal 71 2 7 3 2" xfId="39976" xr:uid="{00000000-0005-0000-0000-00003A930000}"/>
    <cellStyle name="Normal 71 2 7 3 3" xfId="24743" xr:uid="{00000000-0005-0000-0000-00003B930000}"/>
    <cellStyle name="Normal 71 2 7 4" xfId="34963" xr:uid="{00000000-0005-0000-0000-00003C930000}"/>
    <cellStyle name="Normal 71 2 7 5" xfId="19730" xr:uid="{00000000-0005-0000-0000-00003D930000}"/>
    <cellStyle name="Normal 71 2 8" xfId="11320" xr:uid="{00000000-0005-0000-0000-00003E930000}"/>
    <cellStyle name="Normal 71 2 8 2" xfId="41651" xr:uid="{00000000-0005-0000-0000-00003F930000}"/>
    <cellStyle name="Normal 71 2 8 3" xfId="26418" xr:uid="{00000000-0005-0000-0000-000040930000}"/>
    <cellStyle name="Normal 71 2 9" xfId="6299" xr:uid="{00000000-0005-0000-0000-000041930000}"/>
    <cellStyle name="Normal 71 2 9 2" xfId="36634" xr:uid="{00000000-0005-0000-0000-000042930000}"/>
    <cellStyle name="Normal 71 2 9 3" xfId="21401" xr:uid="{00000000-0005-0000-0000-000043930000}"/>
    <cellStyle name="Normal 71 3" xfId="1263" xr:uid="{00000000-0005-0000-0000-000044930000}"/>
    <cellStyle name="Normal 71 3 10" xfId="16440" xr:uid="{00000000-0005-0000-0000-000045930000}"/>
    <cellStyle name="Normal 71 3 2" xfId="1482" xr:uid="{00000000-0005-0000-0000-000046930000}"/>
    <cellStyle name="Normal 71 3 2 2" xfId="1903" xr:uid="{00000000-0005-0000-0000-000047930000}"/>
    <cellStyle name="Normal 71 3 2 2 2" xfId="2742" xr:uid="{00000000-0005-0000-0000-000048930000}"/>
    <cellStyle name="Normal 71 3 2 2 2 2" xfId="4432" xr:uid="{00000000-0005-0000-0000-000049930000}"/>
    <cellStyle name="Normal 71 3 2 2 2 2 2" xfId="14505" xr:uid="{00000000-0005-0000-0000-00004A930000}"/>
    <cellStyle name="Normal 71 3 2 2 2 2 2 2" xfId="44836" xr:uid="{00000000-0005-0000-0000-00004B930000}"/>
    <cellStyle name="Normal 71 3 2 2 2 2 2 3" xfId="29603" xr:uid="{00000000-0005-0000-0000-00004C930000}"/>
    <cellStyle name="Normal 71 3 2 2 2 2 3" xfId="9485" xr:uid="{00000000-0005-0000-0000-00004D930000}"/>
    <cellStyle name="Normal 71 3 2 2 2 2 3 2" xfId="39819" xr:uid="{00000000-0005-0000-0000-00004E930000}"/>
    <cellStyle name="Normal 71 3 2 2 2 2 3 3" xfId="24586" xr:uid="{00000000-0005-0000-0000-00004F930000}"/>
    <cellStyle name="Normal 71 3 2 2 2 2 4" xfId="34806" xr:uid="{00000000-0005-0000-0000-000050930000}"/>
    <cellStyle name="Normal 71 3 2 2 2 2 5" xfId="19573" xr:uid="{00000000-0005-0000-0000-000051930000}"/>
    <cellStyle name="Normal 71 3 2 2 2 3" xfId="6124" xr:uid="{00000000-0005-0000-0000-000052930000}"/>
    <cellStyle name="Normal 71 3 2 2 2 3 2" xfId="16176" xr:uid="{00000000-0005-0000-0000-000053930000}"/>
    <cellStyle name="Normal 71 3 2 2 2 3 2 2" xfId="46507" xr:uid="{00000000-0005-0000-0000-000054930000}"/>
    <cellStyle name="Normal 71 3 2 2 2 3 2 3" xfId="31274" xr:uid="{00000000-0005-0000-0000-000055930000}"/>
    <cellStyle name="Normal 71 3 2 2 2 3 3" xfId="11156" xr:uid="{00000000-0005-0000-0000-000056930000}"/>
    <cellStyle name="Normal 71 3 2 2 2 3 3 2" xfId="41490" xr:uid="{00000000-0005-0000-0000-000057930000}"/>
    <cellStyle name="Normal 71 3 2 2 2 3 3 3" xfId="26257" xr:uid="{00000000-0005-0000-0000-000058930000}"/>
    <cellStyle name="Normal 71 3 2 2 2 3 4" xfId="36477" xr:uid="{00000000-0005-0000-0000-000059930000}"/>
    <cellStyle name="Normal 71 3 2 2 2 3 5" xfId="21244" xr:uid="{00000000-0005-0000-0000-00005A930000}"/>
    <cellStyle name="Normal 71 3 2 2 2 4" xfId="12834" xr:uid="{00000000-0005-0000-0000-00005B930000}"/>
    <cellStyle name="Normal 71 3 2 2 2 4 2" xfId="43165" xr:uid="{00000000-0005-0000-0000-00005C930000}"/>
    <cellStyle name="Normal 71 3 2 2 2 4 3" xfId="27932" xr:uid="{00000000-0005-0000-0000-00005D930000}"/>
    <cellStyle name="Normal 71 3 2 2 2 5" xfId="7813" xr:uid="{00000000-0005-0000-0000-00005E930000}"/>
    <cellStyle name="Normal 71 3 2 2 2 5 2" xfId="38148" xr:uid="{00000000-0005-0000-0000-00005F930000}"/>
    <cellStyle name="Normal 71 3 2 2 2 5 3" xfId="22915" xr:uid="{00000000-0005-0000-0000-000060930000}"/>
    <cellStyle name="Normal 71 3 2 2 2 6" xfId="33136" xr:uid="{00000000-0005-0000-0000-000061930000}"/>
    <cellStyle name="Normal 71 3 2 2 2 7" xfId="17902" xr:uid="{00000000-0005-0000-0000-000062930000}"/>
    <cellStyle name="Normal 71 3 2 2 3" xfId="3595" xr:uid="{00000000-0005-0000-0000-000063930000}"/>
    <cellStyle name="Normal 71 3 2 2 3 2" xfId="13669" xr:uid="{00000000-0005-0000-0000-000064930000}"/>
    <cellStyle name="Normal 71 3 2 2 3 2 2" xfId="44000" xr:uid="{00000000-0005-0000-0000-000065930000}"/>
    <cellStyle name="Normal 71 3 2 2 3 2 3" xfId="28767" xr:uid="{00000000-0005-0000-0000-000066930000}"/>
    <cellStyle name="Normal 71 3 2 2 3 3" xfId="8649" xr:uid="{00000000-0005-0000-0000-000067930000}"/>
    <cellStyle name="Normal 71 3 2 2 3 3 2" xfId="38983" xr:uid="{00000000-0005-0000-0000-000068930000}"/>
    <cellStyle name="Normal 71 3 2 2 3 3 3" xfId="23750" xr:uid="{00000000-0005-0000-0000-000069930000}"/>
    <cellStyle name="Normal 71 3 2 2 3 4" xfId="33970" xr:uid="{00000000-0005-0000-0000-00006A930000}"/>
    <cellStyle name="Normal 71 3 2 2 3 5" xfId="18737" xr:uid="{00000000-0005-0000-0000-00006B930000}"/>
    <cellStyle name="Normal 71 3 2 2 4" xfId="5288" xr:uid="{00000000-0005-0000-0000-00006C930000}"/>
    <cellStyle name="Normal 71 3 2 2 4 2" xfId="15340" xr:uid="{00000000-0005-0000-0000-00006D930000}"/>
    <cellStyle name="Normal 71 3 2 2 4 2 2" xfId="45671" xr:uid="{00000000-0005-0000-0000-00006E930000}"/>
    <cellStyle name="Normal 71 3 2 2 4 2 3" xfId="30438" xr:uid="{00000000-0005-0000-0000-00006F930000}"/>
    <cellStyle name="Normal 71 3 2 2 4 3" xfId="10320" xr:uid="{00000000-0005-0000-0000-000070930000}"/>
    <cellStyle name="Normal 71 3 2 2 4 3 2" xfId="40654" xr:uid="{00000000-0005-0000-0000-000071930000}"/>
    <cellStyle name="Normal 71 3 2 2 4 3 3" xfId="25421" xr:uid="{00000000-0005-0000-0000-000072930000}"/>
    <cellStyle name="Normal 71 3 2 2 4 4" xfId="35641" xr:uid="{00000000-0005-0000-0000-000073930000}"/>
    <cellStyle name="Normal 71 3 2 2 4 5" xfId="20408" xr:uid="{00000000-0005-0000-0000-000074930000}"/>
    <cellStyle name="Normal 71 3 2 2 5" xfId="11998" xr:uid="{00000000-0005-0000-0000-000075930000}"/>
    <cellStyle name="Normal 71 3 2 2 5 2" xfId="42329" xr:uid="{00000000-0005-0000-0000-000076930000}"/>
    <cellStyle name="Normal 71 3 2 2 5 3" xfId="27096" xr:uid="{00000000-0005-0000-0000-000077930000}"/>
    <cellStyle name="Normal 71 3 2 2 6" xfId="6977" xr:uid="{00000000-0005-0000-0000-000078930000}"/>
    <cellStyle name="Normal 71 3 2 2 6 2" xfId="37312" xr:uid="{00000000-0005-0000-0000-000079930000}"/>
    <cellStyle name="Normal 71 3 2 2 6 3" xfId="22079" xr:uid="{00000000-0005-0000-0000-00007A930000}"/>
    <cellStyle name="Normal 71 3 2 2 7" xfId="32300" xr:uid="{00000000-0005-0000-0000-00007B930000}"/>
    <cellStyle name="Normal 71 3 2 2 8" xfId="17066" xr:uid="{00000000-0005-0000-0000-00007C930000}"/>
    <cellStyle name="Normal 71 3 2 3" xfId="2324" xr:uid="{00000000-0005-0000-0000-00007D930000}"/>
    <cellStyle name="Normal 71 3 2 3 2" xfId="4014" xr:uid="{00000000-0005-0000-0000-00007E930000}"/>
    <cellStyle name="Normal 71 3 2 3 2 2" xfId="14087" xr:uid="{00000000-0005-0000-0000-00007F930000}"/>
    <cellStyle name="Normal 71 3 2 3 2 2 2" xfId="44418" xr:uid="{00000000-0005-0000-0000-000080930000}"/>
    <cellStyle name="Normal 71 3 2 3 2 2 3" xfId="29185" xr:uid="{00000000-0005-0000-0000-000081930000}"/>
    <cellStyle name="Normal 71 3 2 3 2 3" xfId="9067" xr:uid="{00000000-0005-0000-0000-000082930000}"/>
    <cellStyle name="Normal 71 3 2 3 2 3 2" xfId="39401" xr:uid="{00000000-0005-0000-0000-000083930000}"/>
    <cellStyle name="Normal 71 3 2 3 2 3 3" xfId="24168" xr:uid="{00000000-0005-0000-0000-000084930000}"/>
    <cellStyle name="Normal 71 3 2 3 2 4" xfId="34388" xr:uid="{00000000-0005-0000-0000-000085930000}"/>
    <cellStyle name="Normal 71 3 2 3 2 5" xfId="19155" xr:uid="{00000000-0005-0000-0000-000086930000}"/>
    <cellStyle name="Normal 71 3 2 3 3" xfId="5706" xr:uid="{00000000-0005-0000-0000-000087930000}"/>
    <cellStyle name="Normal 71 3 2 3 3 2" xfId="15758" xr:uid="{00000000-0005-0000-0000-000088930000}"/>
    <cellStyle name="Normal 71 3 2 3 3 2 2" xfId="46089" xr:uid="{00000000-0005-0000-0000-000089930000}"/>
    <cellStyle name="Normal 71 3 2 3 3 2 3" xfId="30856" xr:uid="{00000000-0005-0000-0000-00008A930000}"/>
    <cellStyle name="Normal 71 3 2 3 3 3" xfId="10738" xr:uid="{00000000-0005-0000-0000-00008B930000}"/>
    <cellStyle name="Normal 71 3 2 3 3 3 2" xfId="41072" xr:uid="{00000000-0005-0000-0000-00008C930000}"/>
    <cellStyle name="Normal 71 3 2 3 3 3 3" xfId="25839" xr:uid="{00000000-0005-0000-0000-00008D930000}"/>
    <cellStyle name="Normal 71 3 2 3 3 4" xfId="36059" xr:uid="{00000000-0005-0000-0000-00008E930000}"/>
    <cellStyle name="Normal 71 3 2 3 3 5" xfId="20826" xr:uid="{00000000-0005-0000-0000-00008F930000}"/>
    <cellStyle name="Normal 71 3 2 3 4" xfId="12416" xr:uid="{00000000-0005-0000-0000-000090930000}"/>
    <cellStyle name="Normal 71 3 2 3 4 2" xfId="42747" xr:uid="{00000000-0005-0000-0000-000091930000}"/>
    <cellStyle name="Normal 71 3 2 3 4 3" xfId="27514" xr:uid="{00000000-0005-0000-0000-000092930000}"/>
    <cellStyle name="Normal 71 3 2 3 5" xfId="7395" xr:uid="{00000000-0005-0000-0000-000093930000}"/>
    <cellStyle name="Normal 71 3 2 3 5 2" xfId="37730" xr:uid="{00000000-0005-0000-0000-000094930000}"/>
    <cellStyle name="Normal 71 3 2 3 5 3" xfId="22497" xr:uid="{00000000-0005-0000-0000-000095930000}"/>
    <cellStyle name="Normal 71 3 2 3 6" xfId="32718" xr:uid="{00000000-0005-0000-0000-000096930000}"/>
    <cellStyle name="Normal 71 3 2 3 7" xfId="17484" xr:uid="{00000000-0005-0000-0000-000097930000}"/>
    <cellStyle name="Normal 71 3 2 4" xfId="3177" xr:uid="{00000000-0005-0000-0000-000098930000}"/>
    <cellStyle name="Normal 71 3 2 4 2" xfId="13251" xr:uid="{00000000-0005-0000-0000-000099930000}"/>
    <cellStyle name="Normal 71 3 2 4 2 2" xfId="43582" xr:uid="{00000000-0005-0000-0000-00009A930000}"/>
    <cellStyle name="Normal 71 3 2 4 2 3" xfId="28349" xr:uid="{00000000-0005-0000-0000-00009B930000}"/>
    <cellStyle name="Normal 71 3 2 4 3" xfId="8231" xr:uid="{00000000-0005-0000-0000-00009C930000}"/>
    <cellStyle name="Normal 71 3 2 4 3 2" xfId="38565" xr:uid="{00000000-0005-0000-0000-00009D930000}"/>
    <cellStyle name="Normal 71 3 2 4 3 3" xfId="23332" xr:uid="{00000000-0005-0000-0000-00009E930000}"/>
    <cellStyle name="Normal 71 3 2 4 4" xfId="33552" xr:uid="{00000000-0005-0000-0000-00009F930000}"/>
    <cellStyle name="Normal 71 3 2 4 5" xfId="18319" xr:uid="{00000000-0005-0000-0000-0000A0930000}"/>
    <cellStyle name="Normal 71 3 2 5" xfId="4870" xr:uid="{00000000-0005-0000-0000-0000A1930000}"/>
    <cellStyle name="Normal 71 3 2 5 2" xfId="14922" xr:uid="{00000000-0005-0000-0000-0000A2930000}"/>
    <cellStyle name="Normal 71 3 2 5 2 2" xfId="45253" xr:uid="{00000000-0005-0000-0000-0000A3930000}"/>
    <cellStyle name="Normal 71 3 2 5 2 3" xfId="30020" xr:uid="{00000000-0005-0000-0000-0000A4930000}"/>
    <cellStyle name="Normal 71 3 2 5 3" xfId="9902" xr:uid="{00000000-0005-0000-0000-0000A5930000}"/>
    <cellStyle name="Normal 71 3 2 5 3 2" xfId="40236" xr:uid="{00000000-0005-0000-0000-0000A6930000}"/>
    <cellStyle name="Normal 71 3 2 5 3 3" xfId="25003" xr:uid="{00000000-0005-0000-0000-0000A7930000}"/>
    <cellStyle name="Normal 71 3 2 5 4" xfId="35223" xr:uid="{00000000-0005-0000-0000-0000A8930000}"/>
    <cellStyle name="Normal 71 3 2 5 5" xfId="19990" xr:uid="{00000000-0005-0000-0000-0000A9930000}"/>
    <cellStyle name="Normal 71 3 2 6" xfId="11580" xr:uid="{00000000-0005-0000-0000-0000AA930000}"/>
    <cellStyle name="Normal 71 3 2 6 2" xfId="41911" xr:uid="{00000000-0005-0000-0000-0000AB930000}"/>
    <cellStyle name="Normal 71 3 2 6 3" xfId="26678" xr:uid="{00000000-0005-0000-0000-0000AC930000}"/>
    <cellStyle name="Normal 71 3 2 7" xfId="6559" xr:uid="{00000000-0005-0000-0000-0000AD930000}"/>
    <cellStyle name="Normal 71 3 2 7 2" xfId="36894" xr:uid="{00000000-0005-0000-0000-0000AE930000}"/>
    <cellStyle name="Normal 71 3 2 7 3" xfId="21661" xr:uid="{00000000-0005-0000-0000-0000AF930000}"/>
    <cellStyle name="Normal 71 3 2 8" xfId="31882" xr:uid="{00000000-0005-0000-0000-0000B0930000}"/>
    <cellStyle name="Normal 71 3 2 9" xfId="16648" xr:uid="{00000000-0005-0000-0000-0000B1930000}"/>
    <cellStyle name="Normal 71 3 3" xfId="1695" xr:uid="{00000000-0005-0000-0000-0000B2930000}"/>
    <cellStyle name="Normal 71 3 3 2" xfId="2534" xr:uid="{00000000-0005-0000-0000-0000B3930000}"/>
    <cellStyle name="Normal 71 3 3 2 2" xfId="4224" xr:uid="{00000000-0005-0000-0000-0000B4930000}"/>
    <cellStyle name="Normal 71 3 3 2 2 2" xfId="14297" xr:uid="{00000000-0005-0000-0000-0000B5930000}"/>
    <cellStyle name="Normal 71 3 3 2 2 2 2" xfId="44628" xr:uid="{00000000-0005-0000-0000-0000B6930000}"/>
    <cellStyle name="Normal 71 3 3 2 2 2 3" xfId="29395" xr:uid="{00000000-0005-0000-0000-0000B7930000}"/>
    <cellStyle name="Normal 71 3 3 2 2 3" xfId="9277" xr:uid="{00000000-0005-0000-0000-0000B8930000}"/>
    <cellStyle name="Normal 71 3 3 2 2 3 2" xfId="39611" xr:uid="{00000000-0005-0000-0000-0000B9930000}"/>
    <cellStyle name="Normal 71 3 3 2 2 3 3" xfId="24378" xr:uid="{00000000-0005-0000-0000-0000BA930000}"/>
    <cellStyle name="Normal 71 3 3 2 2 4" xfId="34598" xr:uid="{00000000-0005-0000-0000-0000BB930000}"/>
    <cellStyle name="Normal 71 3 3 2 2 5" xfId="19365" xr:uid="{00000000-0005-0000-0000-0000BC930000}"/>
    <cellStyle name="Normal 71 3 3 2 3" xfId="5916" xr:uid="{00000000-0005-0000-0000-0000BD930000}"/>
    <cellStyle name="Normal 71 3 3 2 3 2" xfId="15968" xr:uid="{00000000-0005-0000-0000-0000BE930000}"/>
    <cellStyle name="Normal 71 3 3 2 3 2 2" xfId="46299" xr:uid="{00000000-0005-0000-0000-0000BF930000}"/>
    <cellStyle name="Normal 71 3 3 2 3 2 3" xfId="31066" xr:uid="{00000000-0005-0000-0000-0000C0930000}"/>
    <cellStyle name="Normal 71 3 3 2 3 3" xfId="10948" xr:uid="{00000000-0005-0000-0000-0000C1930000}"/>
    <cellStyle name="Normal 71 3 3 2 3 3 2" xfId="41282" xr:uid="{00000000-0005-0000-0000-0000C2930000}"/>
    <cellStyle name="Normal 71 3 3 2 3 3 3" xfId="26049" xr:uid="{00000000-0005-0000-0000-0000C3930000}"/>
    <cellStyle name="Normal 71 3 3 2 3 4" xfId="36269" xr:uid="{00000000-0005-0000-0000-0000C4930000}"/>
    <cellStyle name="Normal 71 3 3 2 3 5" xfId="21036" xr:uid="{00000000-0005-0000-0000-0000C5930000}"/>
    <cellStyle name="Normal 71 3 3 2 4" xfId="12626" xr:uid="{00000000-0005-0000-0000-0000C6930000}"/>
    <cellStyle name="Normal 71 3 3 2 4 2" xfId="42957" xr:uid="{00000000-0005-0000-0000-0000C7930000}"/>
    <cellStyle name="Normal 71 3 3 2 4 3" xfId="27724" xr:uid="{00000000-0005-0000-0000-0000C8930000}"/>
    <cellStyle name="Normal 71 3 3 2 5" xfId="7605" xr:uid="{00000000-0005-0000-0000-0000C9930000}"/>
    <cellStyle name="Normal 71 3 3 2 5 2" xfId="37940" xr:uid="{00000000-0005-0000-0000-0000CA930000}"/>
    <cellStyle name="Normal 71 3 3 2 5 3" xfId="22707" xr:uid="{00000000-0005-0000-0000-0000CB930000}"/>
    <cellStyle name="Normal 71 3 3 2 6" xfId="32928" xr:uid="{00000000-0005-0000-0000-0000CC930000}"/>
    <cellStyle name="Normal 71 3 3 2 7" xfId="17694" xr:uid="{00000000-0005-0000-0000-0000CD930000}"/>
    <cellStyle name="Normal 71 3 3 3" xfId="3387" xr:uid="{00000000-0005-0000-0000-0000CE930000}"/>
    <cellStyle name="Normal 71 3 3 3 2" xfId="13461" xr:uid="{00000000-0005-0000-0000-0000CF930000}"/>
    <cellStyle name="Normal 71 3 3 3 2 2" xfId="43792" xr:uid="{00000000-0005-0000-0000-0000D0930000}"/>
    <cellStyle name="Normal 71 3 3 3 2 3" xfId="28559" xr:uid="{00000000-0005-0000-0000-0000D1930000}"/>
    <cellStyle name="Normal 71 3 3 3 3" xfId="8441" xr:uid="{00000000-0005-0000-0000-0000D2930000}"/>
    <cellStyle name="Normal 71 3 3 3 3 2" xfId="38775" xr:uid="{00000000-0005-0000-0000-0000D3930000}"/>
    <cellStyle name="Normal 71 3 3 3 3 3" xfId="23542" xr:uid="{00000000-0005-0000-0000-0000D4930000}"/>
    <cellStyle name="Normal 71 3 3 3 4" xfId="33762" xr:uid="{00000000-0005-0000-0000-0000D5930000}"/>
    <cellStyle name="Normal 71 3 3 3 5" xfId="18529" xr:uid="{00000000-0005-0000-0000-0000D6930000}"/>
    <cellStyle name="Normal 71 3 3 4" xfId="5080" xr:uid="{00000000-0005-0000-0000-0000D7930000}"/>
    <cellStyle name="Normal 71 3 3 4 2" xfId="15132" xr:uid="{00000000-0005-0000-0000-0000D8930000}"/>
    <cellStyle name="Normal 71 3 3 4 2 2" xfId="45463" xr:uid="{00000000-0005-0000-0000-0000D9930000}"/>
    <cellStyle name="Normal 71 3 3 4 2 3" xfId="30230" xr:uid="{00000000-0005-0000-0000-0000DA930000}"/>
    <cellStyle name="Normal 71 3 3 4 3" xfId="10112" xr:uid="{00000000-0005-0000-0000-0000DB930000}"/>
    <cellStyle name="Normal 71 3 3 4 3 2" xfId="40446" xr:uid="{00000000-0005-0000-0000-0000DC930000}"/>
    <cellStyle name="Normal 71 3 3 4 3 3" xfId="25213" xr:uid="{00000000-0005-0000-0000-0000DD930000}"/>
    <cellStyle name="Normal 71 3 3 4 4" xfId="35433" xr:uid="{00000000-0005-0000-0000-0000DE930000}"/>
    <cellStyle name="Normal 71 3 3 4 5" xfId="20200" xr:uid="{00000000-0005-0000-0000-0000DF930000}"/>
    <cellStyle name="Normal 71 3 3 5" xfId="11790" xr:uid="{00000000-0005-0000-0000-0000E0930000}"/>
    <cellStyle name="Normal 71 3 3 5 2" xfId="42121" xr:uid="{00000000-0005-0000-0000-0000E1930000}"/>
    <cellStyle name="Normal 71 3 3 5 3" xfId="26888" xr:uid="{00000000-0005-0000-0000-0000E2930000}"/>
    <cellStyle name="Normal 71 3 3 6" xfId="6769" xr:uid="{00000000-0005-0000-0000-0000E3930000}"/>
    <cellStyle name="Normal 71 3 3 6 2" xfId="37104" xr:uid="{00000000-0005-0000-0000-0000E4930000}"/>
    <cellStyle name="Normal 71 3 3 6 3" xfId="21871" xr:uid="{00000000-0005-0000-0000-0000E5930000}"/>
    <cellStyle name="Normal 71 3 3 7" xfId="32092" xr:uid="{00000000-0005-0000-0000-0000E6930000}"/>
    <cellStyle name="Normal 71 3 3 8" xfId="16858" xr:uid="{00000000-0005-0000-0000-0000E7930000}"/>
    <cellStyle name="Normal 71 3 4" xfId="2116" xr:uid="{00000000-0005-0000-0000-0000E8930000}"/>
    <cellStyle name="Normal 71 3 4 2" xfId="3806" xr:uid="{00000000-0005-0000-0000-0000E9930000}"/>
    <cellStyle name="Normal 71 3 4 2 2" xfId="13879" xr:uid="{00000000-0005-0000-0000-0000EA930000}"/>
    <cellStyle name="Normal 71 3 4 2 2 2" xfId="44210" xr:uid="{00000000-0005-0000-0000-0000EB930000}"/>
    <cellStyle name="Normal 71 3 4 2 2 3" xfId="28977" xr:uid="{00000000-0005-0000-0000-0000EC930000}"/>
    <cellStyle name="Normal 71 3 4 2 3" xfId="8859" xr:uid="{00000000-0005-0000-0000-0000ED930000}"/>
    <cellStyle name="Normal 71 3 4 2 3 2" xfId="39193" xr:uid="{00000000-0005-0000-0000-0000EE930000}"/>
    <cellStyle name="Normal 71 3 4 2 3 3" xfId="23960" xr:uid="{00000000-0005-0000-0000-0000EF930000}"/>
    <cellStyle name="Normal 71 3 4 2 4" xfId="34180" xr:uid="{00000000-0005-0000-0000-0000F0930000}"/>
    <cellStyle name="Normal 71 3 4 2 5" xfId="18947" xr:uid="{00000000-0005-0000-0000-0000F1930000}"/>
    <cellStyle name="Normal 71 3 4 3" xfId="5498" xr:uid="{00000000-0005-0000-0000-0000F2930000}"/>
    <cellStyle name="Normal 71 3 4 3 2" xfId="15550" xr:uid="{00000000-0005-0000-0000-0000F3930000}"/>
    <cellStyle name="Normal 71 3 4 3 2 2" xfId="45881" xr:uid="{00000000-0005-0000-0000-0000F4930000}"/>
    <cellStyle name="Normal 71 3 4 3 2 3" xfId="30648" xr:uid="{00000000-0005-0000-0000-0000F5930000}"/>
    <cellStyle name="Normal 71 3 4 3 3" xfId="10530" xr:uid="{00000000-0005-0000-0000-0000F6930000}"/>
    <cellStyle name="Normal 71 3 4 3 3 2" xfId="40864" xr:uid="{00000000-0005-0000-0000-0000F7930000}"/>
    <cellStyle name="Normal 71 3 4 3 3 3" xfId="25631" xr:uid="{00000000-0005-0000-0000-0000F8930000}"/>
    <cellStyle name="Normal 71 3 4 3 4" xfId="35851" xr:uid="{00000000-0005-0000-0000-0000F9930000}"/>
    <cellStyle name="Normal 71 3 4 3 5" xfId="20618" xr:uid="{00000000-0005-0000-0000-0000FA930000}"/>
    <cellStyle name="Normal 71 3 4 4" xfId="12208" xr:uid="{00000000-0005-0000-0000-0000FB930000}"/>
    <cellStyle name="Normal 71 3 4 4 2" xfId="42539" xr:uid="{00000000-0005-0000-0000-0000FC930000}"/>
    <cellStyle name="Normal 71 3 4 4 3" xfId="27306" xr:uid="{00000000-0005-0000-0000-0000FD930000}"/>
    <cellStyle name="Normal 71 3 4 5" xfId="7187" xr:uid="{00000000-0005-0000-0000-0000FE930000}"/>
    <cellStyle name="Normal 71 3 4 5 2" xfId="37522" xr:uid="{00000000-0005-0000-0000-0000FF930000}"/>
    <cellStyle name="Normal 71 3 4 5 3" xfId="22289" xr:uid="{00000000-0005-0000-0000-000000940000}"/>
    <cellStyle name="Normal 71 3 4 6" xfId="32510" xr:uid="{00000000-0005-0000-0000-000001940000}"/>
    <cellStyle name="Normal 71 3 4 7" xfId="17276" xr:uid="{00000000-0005-0000-0000-000002940000}"/>
    <cellStyle name="Normal 71 3 5" xfId="2969" xr:uid="{00000000-0005-0000-0000-000003940000}"/>
    <cellStyle name="Normal 71 3 5 2" xfId="13043" xr:uid="{00000000-0005-0000-0000-000004940000}"/>
    <cellStyle name="Normal 71 3 5 2 2" xfId="43374" xr:uid="{00000000-0005-0000-0000-000005940000}"/>
    <cellStyle name="Normal 71 3 5 2 3" xfId="28141" xr:uid="{00000000-0005-0000-0000-000006940000}"/>
    <cellStyle name="Normal 71 3 5 3" xfId="8023" xr:uid="{00000000-0005-0000-0000-000007940000}"/>
    <cellStyle name="Normal 71 3 5 3 2" xfId="38357" xr:uid="{00000000-0005-0000-0000-000008940000}"/>
    <cellStyle name="Normal 71 3 5 3 3" xfId="23124" xr:uid="{00000000-0005-0000-0000-000009940000}"/>
    <cellStyle name="Normal 71 3 5 4" xfId="33344" xr:uid="{00000000-0005-0000-0000-00000A940000}"/>
    <cellStyle name="Normal 71 3 5 5" xfId="18111" xr:uid="{00000000-0005-0000-0000-00000B940000}"/>
    <cellStyle name="Normal 71 3 6" xfId="4662" xr:uid="{00000000-0005-0000-0000-00000C940000}"/>
    <cellStyle name="Normal 71 3 6 2" xfId="14714" xr:uid="{00000000-0005-0000-0000-00000D940000}"/>
    <cellStyle name="Normal 71 3 6 2 2" xfId="45045" xr:uid="{00000000-0005-0000-0000-00000E940000}"/>
    <cellStyle name="Normal 71 3 6 2 3" xfId="29812" xr:uid="{00000000-0005-0000-0000-00000F940000}"/>
    <cellStyle name="Normal 71 3 6 3" xfId="9694" xr:uid="{00000000-0005-0000-0000-000010940000}"/>
    <cellStyle name="Normal 71 3 6 3 2" xfId="40028" xr:uid="{00000000-0005-0000-0000-000011940000}"/>
    <cellStyle name="Normal 71 3 6 3 3" xfId="24795" xr:uid="{00000000-0005-0000-0000-000012940000}"/>
    <cellStyle name="Normal 71 3 6 4" xfId="35015" xr:uid="{00000000-0005-0000-0000-000013940000}"/>
    <cellStyle name="Normal 71 3 6 5" xfId="19782" xr:uid="{00000000-0005-0000-0000-000014940000}"/>
    <cellStyle name="Normal 71 3 7" xfId="11372" xr:uid="{00000000-0005-0000-0000-000015940000}"/>
    <cellStyle name="Normal 71 3 7 2" xfId="41703" xr:uid="{00000000-0005-0000-0000-000016940000}"/>
    <cellStyle name="Normal 71 3 7 3" xfId="26470" xr:uid="{00000000-0005-0000-0000-000017940000}"/>
    <cellStyle name="Normal 71 3 8" xfId="6351" xr:uid="{00000000-0005-0000-0000-000018940000}"/>
    <cellStyle name="Normal 71 3 8 2" xfId="36686" xr:uid="{00000000-0005-0000-0000-000019940000}"/>
    <cellStyle name="Normal 71 3 8 3" xfId="21453" xr:uid="{00000000-0005-0000-0000-00001A940000}"/>
    <cellStyle name="Normal 71 3 9" xfId="31675" xr:uid="{00000000-0005-0000-0000-00001B940000}"/>
    <cellStyle name="Normal 71 4" xfId="1376" xr:uid="{00000000-0005-0000-0000-00001C940000}"/>
    <cellStyle name="Normal 71 4 2" xfId="1799" xr:uid="{00000000-0005-0000-0000-00001D940000}"/>
    <cellStyle name="Normal 71 4 2 2" xfId="2638" xr:uid="{00000000-0005-0000-0000-00001E940000}"/>
    <cellStyle name="Normal 71 4 2 2 2" xfId="4328" xr:uid="{00000000-0005-0000-0000-00001F940000}"/>
    <cellStyle name="Normal 71 4 2 2 2 2" xfId="14401" xr:uid="{00000000-0005-0000-0000-000020940000}"/>
    <cellStyle name="Normal 71 4 2 2 2 2 2" xfId="44732" xr:uid="{00000000-0005-0000-0000-000021940000}"/>
    <cellStyle name="Normal 71 4 2 2 2 2 3" xfId="29499" xr:uid="{00000000-0005-0000-0000-000022940000}"/>
    <cellStyle name="Normal 71 4 2 2 2 3" xfId="9381" xr:uid="{00000000-0005-0000-0000-000023940000}"/>
    <cellStyle name="Normal 71 4 2 2 2 3 2" xfId="39715" xr:uid="{00000000-0005-0000-0000-000024940000}"/>
    <cellStyle name="Normal 71 4 2 2 2 3 3" xfId="24482" xr:uid="{00000000-0005-0000-0000-000025940000}"/>
    <cellStyle name="Normal 71 4 2 2 2 4" xfId="34702" xr:uid="{00000000-0005-0000-0000-000026940000}"/>
    <cellStyle name="Normal 71 4 2 2 2 5" xfId="19469" xr:uid="{00000000-0005-0000-0000-000027940000}"/>
    <cellStyle name="Normal 71 4 2 2 3" xfId="6020" xr:uid="{00000000-0005-0000-0000-000028940000}"/>
    <cellStyle name="Normal 71 4 2 2 3 2" xfId="16072" xr:uid="{00000000-0005-0000-0000-000029940000}"/>
    <cellStyle name="Normal 71 4 2 2 3 2 2" xfId="46403" xr:uid="{00000000-0005-0000-0000-00002A940000}"/>
    <cellStyle name="Normal 71 4 2 2 3 2 3" xfId="31170" xr:uid="{00000000-0005-0000-0000-00002B940000}"/>
    <cellStyle name="Normal 71 4 2 2 3 3" xfId="11052" xr:uid="{00000000-0005-0000-0000-00002C940000}"/>
    <cellStyle name="Normal 71 4 2 2 3 3 2" xfId="41386" xr:uid="{00000000-0005-0000-0000-00002D940000}"/>
    <cellStyle name="Normal 71 4 2 2 3 3 3" xfId="26153" xr:uid="{00000000-0005-0000-0000-00002E940000}"/>
    <cellStyle name="Normal 71 4 2 2 3 4" xfId="36373" xr:uid="{00000000-0005-0000-0000-00002F940000}"/>
    <cellStyle name="Normal 71 4 2 2 3 5" xfId="21140" xr:uid="{00000000-0005-0000-0000-000030940000}"/>
    <cellStyle name="Normal 71 4 2 2 4" xfId="12730" xr:uid="{00000000-0005-0000-0000-000031940000}"/>
    <cellStyle name="Normal 71 4 2 2 4 2" xfId="43061" xr:uid="{00000000-0005-0000-0000-000032940000}"/>
    <cellStyle name="Normal 71 4 2 2 4 3" xfId="27828" xr:uid="{00000000-0005-0000-0000-000033940000}"/>
    <cellStyle name="Normal 71 4 2 2 5" xfId="7709" xr:uid="{00000000-0005-0000-0000-000034940000}"/>
    <cellStyle name="Normal 71 4 2 2 5 2" xfId="38044" xr:uid="{00000000-0005-0000-0000-000035940000}"/>
    <cellStyle name="Normal 71 4 2 2 5 3" xfId="22811" xr:uid="{00000000-0005-0000-0000-000036940000}"/>
    <cellStyle name="Normal 71 4 2 2 6" xfId="33032" xr:uid="{00000000-0005-0000-0000-000037940000}"/>
    <cellStyle name="Normal 71 4 2 2 7" xfId="17798" xr:uid="{00000000-0005-0000-0000-000038940000}"/>
    <cellStyle name="Normal 71 4 2 3" xfId="3491" xr:uid="{00000000-0005-0000-0000-000039940000}"/>
    <cellStyle name="Normal 71 4 2 3 2" xfId="13565" xr:uid="{00000000-0005-0000-0000-00003A940000}"/>
    <cellStyle name="Normal 71 4 2 3 2 2" xfId="43896" xr:uid="{00000000-0005-0000-0000-00003B940000}"/>
    <cellStyle name="Normal 71 4 2 3 2 3" xfId="28663" xr:uid="{00000000-0005-0000-0000-00003C940000}"/>
    <cellStyle name="Normal 71 4 2 3 3" xfId="8545" xr:uid="{00000000-0005-0000-0000-00003D940000}"/>
    <cellStyle name="Normal 71 4 2 3 3 2" xfId="38879" xr:uid="{00000000-0005-0000-0000-00003E940000}"/>
    <cellStyle name="Normal 71 4 2 3 3 3" xfId="23646" xr:uid="{00000000-0005-0000-0000-00003F940000}"/>
    <cellStyle name="Normal 71 4 2 3 4" xfId="33866" xr:uid="{00000000-0005-0000-0000-000040940000}"/>
    <cellStyle name="Normal 71 4 2 3 5" xfId="18633" xr:uid="{00000000-0005-0000-0000-000041940000}"/>
    <cellStyle name="Normal 71 4 2 4" xfId="5184" xr:uid="{00000000-0005-0000-0000-000042940000}"/>
    <cellStyle name="Normal 71 4 2 4 2" xfId="15236" xr:uid="{00000000-0005-0000-0000-000043940000}"/>
    <cellStyle name="Normal 71 4 2 4 2 2" xfId="45567" xr:uid="{00000000-0005-0000-0000-000044940000}"/>
    <cellStyle name="Normal 71 4 2 4 2 3" xfId="30334" xr:uid="{00000000-0005-0000-0000-000045940000}"/>
    <cellStyle name="Normal 71 4 2 4 3" xfId="10216" xr:uid="{00000000-0005-0000-0000-000046940000}"/>
    <cellStyle name="Normal 71 4 2 4 3 2" xfId="40550" xr:uid="{00000000-0005-0000-0000-000047940000}"/>
    <cellStyle name="Normal 71 4 2 4 3 3" xfId="25317" xr:uid="{00000000-0005-0000-0000-000048940000}"/>
    <cellStyle name="Normal 71 4 2 4 4" xfId="35537" xr:uid="{00000000-0005-0000-0000-000049940000}"/>
    <cellStyle name="Normal 71 4 2 4 5" xfId="20304" xr:uid="{00000000-0005-0000-0000-00004A940000}"/>
    <cellStyle name="Normal 71 4 2 5" xfId="11894" xr:uid="{00000000-0005-0000-0000-00004B940000}"/>
    <cellStyle name="Normal 71 4 2 5 2" xfId="42225" xr:uid="{00000000-0005-0000-0000-00004C940000}"/>
    <cellStyle name="Normal 71 4 2 5 3" xfId="26992" xr:uid="{00000000-0005-0000-0000-00004D940000}"/>
    <cellStyle name="Normal 71 4 2 6" xfId="6873" xr:uid="{00000000-0005-0000-0000-00004E940000}"/>
    <cellStyle name="Normal 71 4 2 6 2" xfId="37208" xr:uid="{00000000-0005-0000-0000-00004F940000}"/>
    <cellStyle name="Normal 71 4 2 6 3" xfId="21975" xr:uid="{00000000-0005-0000-0000-000050940000}"/>
    <cellStyle name="Normal 71 4 2 7" xfId="32196" xr:uid="{00000000-0005-0000-0000-000051940000}"/>
    <cellStyle name="Normal 71 4 2 8" xfId="16962" xr:uid="{00000000-0005-0000-0000-000052940000}"/>
    <cellStyle name="Normal 71 4 3" xfId="2220" xr:uid="{00000000-0005-0000-0000-000053940000}"/>
    <cellStyle name="Normal 71 4 3 2" xfId="3910" xr:uid="{00000000-0005-0000-0000-000054940000}"/>
    <cellStyle name="Normal 71 4 3 2 2" xfId="13983" xr:uid="{00000000-0005-0000-0000-000055940000}"/>
    <cellStyle name="Normal 71 4 3 2 2 2" xfId="44314" xr:uid="{00000000-0005-0000-0000-000056940000}"/>
    <cellStyle name="Normal 71 4 3 2 2 3" xfId="29081" xr:uid="{00000000-0005-0000-0000-000057940000}"/>
    <cellStyle name="Normal 71 4 3 2 3" xfId="8963" xr:uid="{00000000-0005-0000-0000-000058940000}"/>
    <cellStyle name="Normal 71 4 3 2 3 2" xfId="39297" xr:uid="{00000000-0005-0000-0000-000059940000}"/>
    <cellStyle name="Normal 71 4 3 2 3 3" xfId="24064" xr:uid="{00000000-0005-0000-0000-00005A940000}"/>
    <cellStyle name="Normal 71 4 3 2 4" xfId="34284" xr:uid="{00000000-0005-0000-0000-00005B940000}"/>
    <cellStyle name="Normal 71 4 3 2 5" xfId="19051" xr:uid="{00000000-0005-0000-0000-00005C940000}"/>
    <cellStyle name="Normal 71 4 3 3" xfId="5602" xr:uid="{00000000-0005-0000-0000-00005D940000}"/>
    <cellStyle name="Normal 71 4 3 3 2" xfId="15654" xr:uid="{00000000-0005-0000-0000-00005E940000}"/>
    <cellStyle name="Normal 71 4 3 3 2 2" xfId="45985" xr:uid="{00000000-0005-0000-0000-00005F940000}"/>
    <cellStyle name="Normal 71 4 3 3 2 3" xfId="30752" xr:uid="{00000000-0005-0000-0000-000060940000}"/>
    <cellStyle name="Normal 71 4 3 3 3" xfId="10634" xr:uid="{00000000-0005-0000-0000-000061940000}"/>
    <cellStyle name="Normal 71 4 3 3 3 2" xfId="40968" xr:uid="{00000000-0005-0000-0000-000062940000}"/>
    <cellStyle name="Normal 71 4 3 3 3 3" xfId="25735" xr:uid="{00000000-0005-0000-0000-000063940000}"/>
    <cellStyle name="Normal 71 4 3 3 4" xfId="35955" xr:uid="{00000000-0005-0000-0000-000064940000}"/>
    <cellStyle name="Normal 71 4 3 3 5" xfId="20722" xr:uid="{00000000-0005-0000-0000-000065940000}"/>
    <cellStyle name="Normal 71 4 3 4" xfId="12312" xr:uid="{00000000-0005-0000-0000-000066940000}"/>
    <cellStyle name="Normal 71 4 3 4 2" xfId="42643" xr:uid="{00000000-0005-0000-0000-000067940000}"/>
    <cellStyle name="Normal 71 4 3 4 3" xfId="27410" xr:uid="{00000000-0005-0000-0000-000068940000}"/>
    <cellStyle name="Normal 71 4 3 5" xfId="7291" xr:uid="{00000000-0005-0000-0000-000069940000}"/>
    <cellStyle name="Normal 71 4 3 5 2" xfId="37626" xr:uid="{00000000-0005-0000-0000-00006A940000}"/>
    <cellStyle name="Normal 71 4 3 5 3" xfId="22393" xr:uid="{00000000-0005-0000-0000-00006B940000}"/>
    <cellStyle name="Normal 71 4 3 6" xfId="32614" xr:uid="{00000000-0005-0000-0000-00006C940000}"/>
    <cellStyle name="Normal 71 4 3 7" xfId="17380" xr:uid="{00000000-0005-0000-0000-00006D940000}"/>
    <cellStyle name="Normal 71 4 4" xfId="3073" xr:uid="{00000000-0005-0000-0000-00006E940000}"/>
    <cellStyle name="Normal 71 4 4 2" xfId="13147" xr:uid="{00000000-0005-0000-0000-00006F940000}"/>
    <cellStyle name="Normal 71 4 4 2 2" xfId="43478" xr:uid="{00000000-0005-0000-0000-000070940000}"/>
    <cellStyle name="Normal 71 4 4 2 3" xfId="28245" xr:uid="{00000000-0005-0000-0000-000071940000}"/>
    <cellStyle name="Normal 71 4 4 3" xfId="8127" xr:uid="{00000000-0005-0000-0000-000072940000}"/>
    <cellStyle name="Normal 71 4 4 3 2" xfId="38461" xr:uid="{00000000-0005-0000-0000-000073940000}"/>
    <cellStyle name="Normal 71 4 4 3 3" xfId="23228" xr:uid="{00000000-0005-0000-0000-000074940000}"/>
    <cellStyle name="Normal 71 4 4 4" xfId="33448" xr:uid="{00000000-0005-0000-0000-000075940000}"/>
    <cellStyle name="Normal 71 4 4 5" xfId="18215" xr:uid="{00000000-0005-0000-0000-000076940000}"/>
    <cellStyle name="Normal 71 4 5" xfId="4766" xr:uid="{00000000-0005-0000-0000-000077940000}"/>
    <cellStyle name="Normal 71 4 5 2" xfId="14818" xr:uid="{00000000-0005-0000-0000-000078940000}"/>
    <cellStyle name="Normal 71 4 5 2 2" xfId="45149" xr:uid="{00000000-0005-0000-0000-000079940000}"/>
    <cellStyle name="Normal 71 4 5 2 3" xfId="29916" xr:uid="{00000000-0005-0000-0000-00007A940000}"/>
    <cellStyle name="Normal 71 4 5 3" xfId="9798" xr:uid="{00000000-0005-0000-0000-00007B940000}"/>
    <cellStyle name="Normal 71 4 5 3 2" xfId="40132" xr:uid="{00000000-0005-0000-0000-00007C940000}"/>
    <cellStyle name="Normal 71 4 5 3 3" xfId="24899" xr:uid="{00000000-0005-0000-0000-00007D940000}"/>
    <cellStyle name="Normal 71 4 5 4" xfId="35119" xr:uid="{00000000-0005-0000-0000-00007E940000}"/>
    <cellStyle name="Normal 71 4 5 5" xfId="19886" xr:uid="{00000000-0005-0000-0000-00007F940000}"/>
    <cellStyle name="Normal 71 4 6" xfId="11476" xr:uid="{00000000-0005-0000-0000-000080940000}"/>
    <cellStyle name="Normal 71 4 6 2" xfId="41807" xr:uid="{00000000-0005-0000-0000-000081940000}"/>
    <cellStyle name="Normal 71 4 6 3" xfId="26574" xr:uid="{00000000-0005-0000-0000-000082940000}"/>
    <cellStyle name="Normal 71 4 7" xfId="6455" xr:uid="{00000000-0005-0000-0000-000083940000}"/>
    <cellStyle name="Normal 71 4 7 2" xfId="36790" xr:uid="{00000000-0005-0000-0000-000084940000}"/>
    <cellStyle name="Normal 71 4 7 3" xfId="21557" xr:uid="{00000000-0005-0000-0000-000085940000}"/>
    <cellStyle name="Normal 71 4 8" xfId="31778" xr:uid="{00000000-0005-0000-0000-000086940000}"/>
    <cellStyle name="Normal 71 4 9" xfId="16544" xr:uid="{00000000-0005-0000-0000-000087940000}"/>
    <cellStyle name="Normal 71 5" xfId="1589" xr:uid="{00000000-0005-0000-0000-000088940000}"/>
    <cellStyle name="Normal 71 5 2" xfId="2430" xr:uid="{00000000-0005-0000-0000-000089940000}"/>
    <cellStyle name="Normal 71 5 2 2" xfId="4120" xr:uid="{00000000-0005-0000-0000-00008A940000}"/>
    <cellStyle name="Normal 71 5 2 2 2" xfId="14193" xr:uid="{00000000-0005-0000-0000-00008B940000}"/>
    <cellStyle name="Normal 71 5 2 2 2 2" xfId="44524" xr:uid="{00000000-0005-0000-0000-00008C940000}"/>
    <cellStyle name="Normal 71 5 2 2 2 3" xfId="29291" xr:uid="{00000000-0005-0000-0000-00008D940000}"/>
    <cellStyle name="Normal 71 5 2 2 3" xfId="9173" xr:uid="{00000000-0005-0000-0000-00008E940000}"/>
    <cellStyle name="Normal 71 5 2 2 3 2" xfId="39507" xr:uid="{00000000-0005-0000-0000-00008F940000}"/>
    <cellStyle name="Normal 71 5 2 2 3 3" xfId="24274" xr:uid="{00000000-0005-0000-0000-000090940000}"/>
    <cellStyle name="Normal 71 5 2 2 4" xfId="34494" xr:uid="{00000000-0005-0000-0000-000091940000}"/>
    <cellStyle name="Normal 71 5 2 2 5" xfId="19261" xr:uid="{00000000-0005-0000-0000-000092940000}"/>
    <cellStyle name="Normal 71 5 2 3" xfId="5812" xr:uid="{00000000-0005-0000-0000-000093940000}"/>
    <cellStyle name="Normal 71 5 2 3 2" xfId="15864" xr:uid="{00000000-0005-0000-0000-000094940000}"/>
    <cellStyle name="Normal 71 5 2 3 2 2" xfId="46195" xr:uid="{00000000-0005-0000-0000-000095940000}"/>
    <cellStyle name="Normal 71 5 2 3 2 3" xfId="30962" xr:uid="{00000000-0005-0000-0000-000096940000}"/>
    <cellStyle name="Normal 71 5 2 3 3" xfId="10844" xr:uid="{00000000-0005-0000-0000-000097940000}"/>
    <cellStyle name="Normal 71 5 2 3 3 2" xfId="41178" xr:uid="{00000000-0005-0000-0000-000098940000}"/>
    <cellStyle name="Normal 71 5 2 3 3 3" xfId="25945" xr:uid="{00000000-0005-0000-0000-000099940000}"/>
    <cellStyle name="Normal 71 5 2 3 4" xfId="36165" xr:uid="{00000000-0005-0000-0000-00009A940000}"/>
    <cellStyle name="Normal 71 5 2 3 5" xfId="20932" xr:uid="{00000000-0005-0000-0000-00009B940000}"/>
    <cellStyle name="Normal 71 5 2 4" xfId="12522" xr:uid="{00000000-0005-0000-0000-00009C940000}"/>
    <cellStyle name="Normal 71 5 2 4 2" xfId="42853" xr:uid="{00000000-0005-0000-0000-00009D940000}"/>
    <cellStyle name="Normal 71 5 2 4 3" xfId="27620" xr:uid="{00000000-0005-0000-0000-00009E940000}"/>
    <cellStyle name="Normal 71 5 2 5" xfId="7501" xr:uid="{00000000-0005-0000-0000-00009F940000}"/>
    <cellStyle name="Normal 71 5 2 5 2" xfId="37836" xr:uid="{00000000-0005-0000-0000-0000A0940000}"/>
    <cellStyle name="Normal 71 5 2 5 3" xfId="22603" xr:uid="{00000000-0005-0000-0000-0000A1940000}"/>
    <cellStyle name="Normal 71 5 2 6" xfId="32824" xr:uid="{00000000-0005-0000-0000-0000A2940000}"/>
    <cellStyle name="Normal 71 5 2 7" xfId="17590" xr:uid="{00000000-0005-0000-0000-0000A3940000}"/>
    <cellStyle name="Normal 71 5 3" xfId="3283" xr:uid="{00000000-0005-0000-0000-0000A4940000}"/>
    <cellStyle name="Normal 71 5 3 2" xfId="13357" xr:uid="{00000000-0005-0000-0000-0000A5940000}"/>
    <cellStyle name="Normal 71 5 3 2 2" xfId="43688" xr:uid="{00000000-0005-0000-0000-0000A6940000}"/>
    <cellStyle name="Normal 71 5 3 2 3" xfId="28455" xr:uid="{00000000-0005-0000-0000-0000A7940000}"/>
    <cellStyle name="Normal 71 5 3 3" xfId="8337" xr:uid="{00000000-0005-0000-0000-0000A8940000}"/>
    <cellStyle name="Normal 71 5 3 3 2" xfId="38671" xr:uid="{00000000-0005-0000-0000-0000A9940000}"/>
    <cellStyle name="Normal 71 5 3 3 3" xfId="23438" xr:uid="{00000000-0005-0000-0000-0000AA940000}"/>
    <cellStyle name="Normal 71 5 3 4" xfId="33658" xr:uid="{00000000-0005-0000-0000-0000AB940000}"/>
    <cellStyle name="Normal 71 5 3 5" xfId="18425" xr:uid="{00000000-0005-0000-0000-0000AC940000}"/>
    <cellStyle name="Normal 71 5 4" xfId="4976" xr:uid="{00000000-0005-0000-0000-0000AD940000}"/>
    <cellStyle name="Normal 71 5 4 2" xfId="15028" xr:uid="{00000000-0005-0000-0000-0000AE940000}"/>
    <cellStyle name="Normal 71 5 4 2 2" xfId="45359" xr:uid="{00000000-0005-0000-0000-0000AF940000}"/>
    <cellStyle name="Normal 71 5 4 2 3" xfId="30126" xr:uid="{00000000-0005-0000-0000-0000B0940000}"/>
    <cellStyle name="Normal 71 5 4 3" xfId="10008" xr:uid="{00000000-0005-0000-0000-0000B1940000}"/>
    <cellStyle name="Normal 71 5 4 3 2" xfId="40342" xr:uid="{00000000-0005-0000-0000-0000B2940000}"/>
    <cellStyle name="Normal 71 5 4 3 3" xfId="25109" xr:uid="{00000000-0005-0000-0000-0000B3940000}"/>
    <cellStyle name="Normal 71 5 4 4" xfId="35329" xr:uid="{00000000-0005-0000-0000-0000B4940000}"/>
    <cellStyle name="Normal 71 5 4 5" xfId="20096" xr:uid="{00000000-0005-0000-0000-0000B5940000}"/>
    <cellStyle name="Normal 71 5 5" xfId="11686" xr:uid="{00000000-0005-0000-0000-0000B6940000}"/>
    <cellStyle name="Normal 71 5 5 2" xfId="42017" xr:uid="{00000000-0005-0000-0000-0000B7940000}"/>
    <cellStyle name="Normal 71 5 5 3" xfId="26784" xr:uid="{00000000-0005-0000-0000-0000B8940000}"/>
    <cellStyle name="Normal 71 5 6" xfId="6665" xr:uid="{00000000-0005-0000-0000-0000B9940000}"/>
    <cellStyle name="Normal 71 5 6 2" xfId="37000" xr:uid="{00000000-0005-0000-0000-0000BA940000}"/>
    <cellStyle name="Normal 71 5 6 3" xfId="21767" xr:uid="{00000000-0005-0000-0000-0000BB940000}"/>
    <cellStyle name="Normal 71 5 7" xfId="31988" xr:uid="{00000000-0005-0000-0000-0000BC940000}"/>
    <cellStyle name="Normal 71 5 8" xfId="16754" xr:uid="{00000000-0005-0000-0000-0000BD940000}"/>
    <cellStyle name="Normal 71 6" xfId="2010" xr:uid="{00000000-0005-0000-0000-0000BE940000}"/>
    <cellStyle name="Normal 71 6 2" xfId="3702" xr:uid="{00000000-0005-0000-0000-0000BF940000}"/>
    <cellStyle name="Normal 71 6 2 2" xfId="13775" xr:uid="{00000000-0005-0000-0000-0000C0940000}"/>
    <cellStyle name="Normal 71 6 2 2 2" xfId="44106" xr:uid="{00000000-0005-0000-0000-0000C1940000}"/>
    <cellStyle name="Normal 71 6 2 2 3" xfId="28873" xr:uid="{00000000-0005-0000-0000-0000C2940000}"/>
    <cellStyle name="Normal 71 6 2 3" xfId="8755" xr:uid="{00000000-0005-0000-0000-0000C3940000}"/>
    <cellStyle name="Normal 71 6 2 3 2" xfId="39089" xr:uid="{00000000-0005-0000-0000-0000C4940000}"/>
    <cellStyle name="Normal 71 6 2 3 3" xfId="23856" xr:uid="{00000000-0005-0000-0000-0000C5940000}"/>
    <cellStyle name="Normal 71 6 2 4" xfId="34076" xr:uid="{00000000-0005-0000-0000-0000C6940000}"/>
    <cellStyle name="Normal 71 6 2 5" xfId="18843" xr:uid="{00000000-0005-0000-0000-0000C7940000}"/>
    <cellStyle name="Normal 71 6 3" xfId="5394" xr:uid="{00000000-0005-0000-0000-0000C8940000}"/>
    <cellStyle name="Normal 71 6 3 2" xfId="15446" xr:uid="{00000000-0005-0000-0000-0000C9940000}"/>
    <cellStyle name="Normal 71 6 3 2 2" xfId="45777" xr:uid="{00000000-0005-0000-0000-0000CA940000}"/>
    <cellStyle name="Normal 71 6 3 2 3" xfId="30544" xr:uid="{00000000-0005-0000-0000-0000CB940000}"/>
    <cellStyle name="Normal 71 6 3 3" xfId="10426" xr:uid="{00000000-0005-0000-0000-0000CC940000}"/>
    <cellStyle name="Normal 71 6 3 3 2" xfId="40760" xr:uid="{00000000-0005-0000-0000-0000CD940000}"/>
    <cellStyle name="Normal 71 6 3 3 3" xfId="25527" xr:uid="{00000000-0005-0000-0000-0000CE940000}"/>
    <cellStyle name="Normal 71 6 3 4" xfId="35747" xr:uid="{00000000-0005-0000-0000-0000CF940000}"/>
    <cellStyle name="Normal 71 6 3 5" xfId="20514" xr:uid="{00000000-0005-0000-0000-0000D0940000}"/>
    <cellStyle name="Normal 71 6 4" xfId="12104" xr:uid="{00000000-0005-0000-0000-0000D1940000}"/>
    <cellStyle name="Normal 71 6 4 2" xfId="42435" xr:uid="{00000000-0005-0000-0000-0000D2940000}"/>
    <cellStyle name="Normal 71 6 4 3" xfId="27202" xr:uid="{00000000-0005-0000-0000-0000D3940000}"/>
    <cellStyle name="Normal 71 6 5" xfId="7083" xr:uid="{00000000-0005-0000-0000-0000D4940000}"/>
    <cellStyle name="Normal 71 6 5 2" xfId="37418" xr:uid="{00000000-0005-0000-0000-0000D5940000}"/>
    <cellStyle name="Normal 71 6 5 3" xfId="22185" xr:uid="{00000000-0005-0000-0000-0000D6940000}"/>
    <cellStyle name="Normal 71 6 6" xfId="32406" xr:uid="{00000000-0005-0000-0000-0000D7940000}"/>
    <cellStyle name="Normal 71 6 7" xfId="17172" xr:uid="{00000000-0005-0000-0000-0000D8940000}"/>
    <cellStyle name="Normal 71 7" xfId="2862" xr:uid="{00000000-0005-0000-0000-0000D9940000}"/>
    <cellStyle name="Normal 71 7 2" xfId="12939" xr:uid="{00000000-0005-0000-0000-0000DA940000}"/>
    <cellStyle name="Normal 71 7 2 2" xfId="43270" xr:uid="{00000000-0005-0000-0000-0000DB940000}"/>
    <cellStyle name="Normal 71 7 2 3" xfId="28037" xr:uid="{00000000-0005-0000-0000-0000DC940000}"/>
    <cellStyle name="Normal 71 7 3" xfId="7919" xr:uid="{00000000-0005-0000-0000-0000DD940000}"/>
    <cellStyle name="Normal 71 7 3 2" xfId="38253" xr:uid="{00000000-0005-0000-0000-0000DE940000}"/>
    <cellStyle name="Normal 71 7 3 3" xfId="23020" xr:uid="{00000000-0005-0000-0000-0000DF940000}"/>
    <cellStyle name="Normal 71 7 4" xfId="33240" xr:uid="{00000000-0005-0000-0000-0000E0940000}"/>
    <cellStyle name="Normal 71 7 5" xfId="18007" xr:uid="{00000000-0005-0000-0000-0000E1940000}"/>
    <cellStyle name="Normal 71 8" xfId="4556" xr:uid="{00000000-0005-0000-0000-0000E2940000}"/>
    <cellStyle name="Normal 71 8 2" xfId="14610" xr:uid="{00000000-0005-0000-0000-0000E3940000}"/>
    <cellStyle name="Normal 71 8 2 2" xfId="44941" xr:uid="{00000000-0005-0000-0000-0000E4940000}"/>
    <cellStyle name="Normal 71 8 2 3" xfId="29708" xr:uid="{00000000-0005-0000-0000-0000E5940000}"/>
    <cellStyle name="Normal 71 8 3" xfId="9590" xr:uid="{00000000-0005-0000-0000-0000E6940000}"/>
    <cellStyle name="Normal 71 8 3 2" xfId="39924" xr:uid="{00000000-0005-0000-0000-0000E7940000}"/>
    <cellStyle name="Normal 71 8 3 3" xfId="24691" xr:uid="{00000000-0005-0000-0000-0000E8940000}"/>
    <cellStyle name="Normal 71 8 4" xfId="34911" xr:uid="{00000000-0005-0000-0000-0000E9940000}"/>
    <cellStyle name="Normal 71 8 5" xfId="19678" xr:uid="{00000000-0005-0000-0000-0000EA940000}"/>
    <cellStyle name="Normal 71 9" xfId="11266" xr:uid="{00000000-0005-0000-0000-0000EB940000}"/>
    <cellStyle name="Normal 71 9 2" xfId="41599" xr:uid="{00000000-0005-0000-0000-0000EC940000}"/>
    <cellStyle name="Normal 71 9 3" xfId="26366" xr:uid="{00000000-0005-0000-0000-0000ED940000}"/>
    <cellStyle name="Normal 72" xfId="912" xr:uid="{00000000-0005-0000-0000-0000EE940000}"/>
    <cellStyle name="Normal 72 10" xfId="6246" xr:uid="{00000000-0005-0000-0000-0000EF940000}"/>
    <cellStyle name="Normal 72 10 2" xfId="36583" xr:uid="{00000000-0005-0000-0000-0000F0940000}"/>
    <cellStyle name="Normal 72 10 3" xfId="21350" xr:uid="{00000000-0005-0000-0000-0000F1940000}"/>
    <cellStyle name="Normal 72 11" xfId="31574" xr:uid="{00000000-0005-0000-0000-0000F2940000}"/>
    <cellStyle name="Normal 72 12" xfId="16335" xr:uid="{00000000-0005-0000-0000-0000F3940000}"/>
    <cellStyle name="Normal 72 2" xfId="1210" xr:uid="{00000000-0005-0000-0000-0000F4940000}"/>
    <cellStyle name="Normal 72 2 10" xfId="31625" xr:uid="{00000000-0005-0000-0000-0000F5940000}"/>
    <cellStyle name="Normal 72 2 11" xfId="16389" xr:uid="{00000000-0005-0000-0000-0000F6940000}"/>
    <cellStyle name="Normal 72 2 2" xfId="1318" xr:uid="{00000000-0005-0000-0000-0000F7940000}"/>
    <cellStyle name="Normal 72 2 2 10" xfId="16493" xr:uid="{00000000-0005-0000-0000-0000F8940000}"/>
    <cellStyle name="Normal 72 2 2 2" xfId="1535" xr:uid="{00000000-0005-0000-0000-0000F9940000}"/>
    <cellStyle name="Normal 72 2 2 2 2" xfId="1956" xr:uid="{00000000-0005-0000-0000-0000FA940000}"/>
    <cellStyle name="Normal 72 2 2 2 2 2" xfId="2795" xr:uid="{00000000-0005-0000-0000-0000FB940000}"/>
    <cellStyle name="Normal 72 2 2 2 2 2 2" xfId="4485" xr:uid="{00000000-0005-0000-0000-0000FC940000}"/>
    <cellStyle name="Normal 72 2 2 2 2 2 2 2" xfId="14558" xr:uid="{00000000-0005-0000-0000-0000FD940000}"/>
    <cellStyle name="Normal 72 2 2 2 2 2 2 2 2" xfId="44889" xr:uid="{00000000-0005-0000-0000-0000FE940000}"/>
    <cellStyle name="Normal 72 2 2 2 2 2 2 2 3" xfId="29656" xr:uid="{00000000-0005-0000-0000-0000FF940000}"/>
    <cellStyle name="Normal 72 2 2 2 2 2 2 3" xfId="9538" xr:uid="{00000000-0005-0000-0000-000000950000}"/>
    <cellStyle name="Normal 72 2 2 2 2 2 2 3 2" xfId="39872" xr:uid="{00000000-0005-0000-0000-000001950000}"/>
    <cellStyle name="Normal 72 2 2 2 2 2 2 3 3" xfId="24639" xr:uid="{00000000-0005-0000-0000-000002950000}"/>
    <cellStyle name="Normal 72 2 2 2 2 2 2 4" xfId="34859" xr:uid="{00000000-0005-0000-0000-000003950000}"/>
    <cellStyle name="Normal 72 2 2 2 2 2 2 5" xfId="19626" xr:uid="{00000000-0005-0000-0000-000004950000}"/>
    <cellStyle name="Normal 72 2 2 2 2 2 3" xfId="6177" xr:uid="{00000000-0005-0000-0000-000005950000}"/>
    <cellStyle name="Normal 72 2 2 2 2 2 3 2" xfId="16229" xr:uid="{00000000-0005-0000-0000-000006950000}"/>
    <cellStyle name="Normal 72 2 2 2 2 2 3 2 2" xfId="46560" xr:uid="{00000000-0005-0000-0000-000007950000}"/>
    <cellStyle name="Normal 72 2 2 2 2 2 3 2 3" xfId="31327" xr:uid="{00000000-0005-0000-0000-000008950000}"/>
    <cellStyle name="Normal 72 2 2 2 2 2 3 3" xfId="11209" xr:uid="{00000000-0005-0000-0000-000009950000}"/>
    <cellStyle name="Normal 72 2 2 2 2 2 3 3 2" xfId="41543" xr:uid="{00000000-0005-0000-0000-00000A950000}"/>
    <cellStyle name="Normal 72 2 2 2 2 2 3 3 3" xfId="26310" xr:uid="{00000000-0005-0000-0000-00000B950000}"/>
    <cellStyle name="Normal 72 2 2 2 2 2 3 4" xfId="36530" xr:uid="{00000000-0005-0000-0000-00000C950000}"/>
    <cellStyle name="Normal 72 2 2 2 2 2 3 5" xfId="21297" xr:uid="{00000000-0005-0000-0000-00000D950000}"/>
    <cellStyle name="Normal 72 2 2 2 2 2 4" xfId="12887" xr:uid="{00000000-0005-0000-0000-00000E950000}"/>
    <cellStyle name="Normal 72 2 2 2 2 2 4 2" xfId="43218" xr:uid="{00000000-0005-0000-0000-00000F950000}"/>
    <cellStyle name="Normal 72 2 2 2 2 2 4 3" xfId="27985" xr:uid="{00000000-0005-0000-0000-000010950000}"/>
    <cellStyle name="Normal 72 2 2 2 2 2 5" xfId="7866" xr:uid="{00000000-0005-0000-0000-000011950000}"/>
    <cellStyle name="Normal 72 2 2 2 2 2 5 2" xfId="38201" xr:uid="{00000000-0005-0000-0000-000012950000}"/>
    <cellStyle name="Normal 72 2 2 2 2 2 5 3" xfId="22968" xr:uid="{00000000-0005-0000-0000-000013950000}"/>
    <cellStyle name="Normal 72 2 2 2 2 2 6" xfId="33189" xr:uid="{00000000-0005-0000-0000-000014950000}"/>
    <cellStyle name="Normal 72 2 2 2 2 2 7" xfId="17955" xr:uid="{00000000-0005-0000-0000-000015950000}"/>
    <cellStyle name="Normal 72 2 2 2 2 3" xfId="3648" xr:uid="{00000000-0005-0000-0000-000016950000}"/>
    <cellStyle name="Normal 72 2 2 2 2 3 2" xfId="13722" xr:uid="{00000000-0005-0000-0000-000017950000}"/>
    <cellStyle name="Normal 72 2 2 2 2 3 2 2" xfId="44053" xr:uid="{00000000-0005-0000-0000-000018950000}"/>
    <cellStyle name="Normal 72 2 2 2 2 3 2 3" xfId="28820" xr:uid="{00000000-0005-0000-0000-000019950000}"/>
    <cellStyle name="Normal 72 2 2 2 2 3 3" xfId="8702" xr:uid="{00000000-0005-0000-0000-00001A950000}"/>
    <cellStyle name="Normal 72 2 2 2 2 3 3 2" xfId="39036" xr:uid="{00000000-0005-0000-0000-00001B950000}"/>
    <cellStyle name="Normal 72 2 2 2 2 3 3 3" xfId="23803" xr:uid="{00000000-0005-0000-0000-00001C950000}"/>
    <cellStyle name="Normal 72 2 2 2 2 3 4" xfId="34023" xr:uid="{00000000-0005-0000-0000-00001D950000}"/>
    <cellStyle name="Normal 72 2 2 2 2 3 5" xfId="18790" xr:uid="{00000000-0005-0000-0000-00001E950000}"/>
    <cellStyle name="Normal 72 2 2 2 2 4" xfId="5341" xr:uid="{00000000-0005-0000-0000-00001F950000}"/>
    <cellStyle name="Normal 72 2 2 2 2 4 2" xfId="15393" xr:uid="{00000000-0005-0000-0000-000020950000}"/>
    <cellStyle name="Normal 72 2 2 2 2 4 2 2" xfId="45724" xr:uid="{00000000-0005-0000-0000-000021950000}"/>
    <cellStyle name="Normal 72 2 2 2 2 4 2 3" xfId="30491" xr:uid="{00000000-0005-0000-0000-000022950000}"/>
    <cellStyle name="Normal 72 2 2 2 2 4 3" xfId="10373" xr:uid="{00000000-0005-0000-0000-000023950000}"/>
    <cellStyle name="Normal 72 2 2 2 2 4 3 2" xfId="40707" xr:uid="{00000000-0005-0000-0000-000024950000}"/>
    <cellStyle name="Normal 72 2 2 2 2 4 3 3" xfId="25474" xr:uid="{00000000-0005-0000-0000-000025950000}"/>
    <cellStyle name="Normal 72 2 2 2 2 4 4" xfId="35694" xr:uid="{00000000-0005-0000-0000-000026950000}"/>
    <cellStyle name="Normal 72 2 2 2 2 4 5" xfId="20461" xr:uid="{00000000-0005-0000-0000-000027950000}"/>
    <cellStyle name="Normal 72 2 2 2 2 5" xfId="12051" xr:uid="{00000000-0005-0000-0000-000028950000}"/>
    <cellStyle name="Normal 72 2 2 2 2 5 2" xfId="42382" xr:uid="{00000000-0005-0000-0000-000029950000}"/>
    <cellStyle name="Normal 72 2 2 2 2 5 3" xfId="27149" xr:uid="{00000000-0005-0000-0000-00002A950000}"/>
    <cellStyle name="Normal 72 2 2 2 2 6" xfId="7030" xr:uid="{00000000-0005-0000-0000-00002B950000}"/>
    <cellStyle name="Normal 72 2 2 2 2 6 2" xfId="37365" xr:uid="{00000000-0005-0000-0000-00002C950000}"/>
    <cellStyle name="Normal 72 2 2 2 2 6 3" xfId="22132" xr:uid="{00000000-0005-0000-0000-00002D950000}"/>
    <cellStyle name="Normal 72 2 2 2 2 7" xfId="32353" xr:uid="{00000000-0005-0000-0000-00002E950000}"/>
    <cellStyle name="Normal 72 2 2 2 2 8" xfId="17119" xr:uid="{00000000-0005-0000-0000-00002F950000}"/>
    <cellStyle name="Normal 72 2 2 2 3" xfId="2377" xr:uid="{00000000-0005-0000-0000-000030950000}"/>
    <cellStyle name="Normal 72 2 2 2 3 2" xfId="4067" xr:uid="{00000000-0005-0000-0000-000031950000}"/>
    <cellStyle name="Normal 72 2 2 2 3 2 2" xfId="14140" xr:uid="{00000000-0005-0000-0000-000032950000}"/>
    <cellStyle name="Normal 72 2 2 2 3 2 2 2" xfId="44471" xr:uid="{00000000-0005-0000-0000-000033950000}"/>
    <cellStyle name="Normal 72 2 2 2 3 2 2 3" xfId="29238" xr:uid="{00000000-0005-0000-0000-000034950000}"/>
    <cellStyle name="Normal 72 2 2 2 3 2 3" xfId="9120" xr:uid="{00000000-0005-0000-0000-000035950000}"/>
    <cellStyle name="Normal 72 2 2 2 3 2 3 2" xfId="39454" xr:uid="{00000000-0005-0000-0000-000036950000}"/>
    <cellStyle name="Normal 72 2 2 2 3 2 3 3" xfId="24221" xr:uid="{00000000-0005-0000-0000-000037950000}"/>
    <cellStyle name="Normal 72 2 2 2 3 2 4" xfId="34441" xr:uid="{00000000-0005-0000-0000-000038950000}"/>
    <cellStyle name="Normal 72 2 2 2 3 2 5" xfId="19208" xr:uid="{00000000-0005-0000-0000-000039950000}"/>
    <cellStyle name="Normal 72 2 2 2 3 3" xfId="5759" xr:uid="{00000000-0005-0000-0000-00003A950000}"/>
    <cellStyle name="Normal 72 2 2 2 3 3 2" xfId="15811" xr:uid="{00000000-0005-0000-0000-00003B950000}"/>
    <cellStyle name="Normal 72 2 2 2 3 3 2 2" xfId="46142" xr:uid="{00000000-0005-0000-0000-00003C950000}"/>
    <cellStyle name="Normal 72 2 2 2 3 3 2 3" xfId="30909" xr:uid="{00000000-0005-0000-0000-00003D950000}"/>
    <cellStyle name="Normal 72 2 2 2 3 3 3" xfId="10791" xr:uid="{00000000-0005-0000-0000-00003E950000}"/>
    <cellStyle name="Normal 72 2 2 2 3 3 3 2" xfId="41125" xr:uid="{00000000-0005-0000-0000-00003F950000}"/>
    <cellStyle name="Normal 72 2 2 2 3 3 3 3" xfId="25892" xr:uid="{00000000-0005-0000-0000-000040950000}"/>
    <cellStyle name="Normal 72 2 2 2 3 3 4" xfId="36112" xr:uid="{00000000-0005-0000-0000-000041950000}"/>
    <cellStyle name="Normal 72 2 2 2 3 3 5" xfId="20879" xr:uid="{00000000-0005-0000-0000-000042950000}"/>
    <cellStyle name="Normal 72 2 2 2 3 4" xfId="12469" xr:uid="{00000000-0005-0000-0000-000043950000}"/>
    <cellStyle name="Normal 72 2 2 2 3 4 2" xfId="42800" xr:uid="{00000000-0005-0000-0000-000044950000}"/>
    <cellStyle name="Normal 72 2 2 2 3 4 3" xfId="27567" xr:uid="{00000000-0005-0000-0000-000045950000}"/>
    <cellStyle name="Normal 72 2 2 2 3 5" xfId="7448" xr:uid="{00000000-0005-0000-0000-000046950000}"/>
    <cellStyle name="Normal 72 2 2 2 3 5 2" xfId="37783" xr:uid="{00000000-0005-0000-0000-000047950000}"/>
    <cellStyle name="Normal 72 2 2 2 3 5 3" xfId="22550" xr:uid="{00000000-0005-0000-0000-000048950000}"/>
    <cellStyle name="Normal 72 2 2 2 3 6" xfId="32771" xr:uid="{00000000-0005-0000-0000-000049950000}"/>
    <cellStyle name="Normal 72 2 2 2 3 7" xfId="17537" xr:uid="{00000000-0005-0000-0000-00004A950000}"/>
    <cellStyle name="Normal 72 2 2 2 4" xfId="3230" xr:uid="{00000000-0005-0000-0000-00004B950000}"/>
    <cellStyle name="Normal 72 2 2 2 4 2" xfId="13304" xr:uid="{00000000-0005-0000-0000-00004C950000}"/>
    <cellStyle name="Normal 72 2 2 2 4 2 2" xfId="43635" xr:uid="{00000000-0005-0000-0000-00004D950000}"/>
    <cellStyle name="Normal 72 2 2 2 4 2 3" xfId="28402" xr:uid="{00000000-0005-0000-0000-00004E950000}"/>
    <cellStyle name="Normal 72 2 2 2 4 3" xfId="8284" xr:uid="{00000000-0005-0000-0000-00004F950000}"/>
    <cellStyle name="Normal 72 2 2 2 4 3 2" xfId="38618" xr:uid="{00000000-0005-0000-0000-000050950000}"/>
    <cellStyle name="Normal 72 2 2 2 4 3 3" xfId="23385" xr:uid="{00000000-0005-0000-0000-000051950000}"/>
    <cellStyle name="Normal 72 2 2 2 4 4" xfId="33605" xr:uid="{00000000-0005-0000-0000-000052950000}"/>
    <cellStyle name="Normal 72 2 2 2 4 5" xfId="18372" xr:uid="{00000000-0005-0000-0000-000053950000}"/>
    <cellStyle name="Normal 72 2 2 2 5" xfId="4923" xr:uid="{00000000-0005-0000-0000-000054950000}"/>
    <cellStyle name="Normal 72 2 2 2 5 2" xfId="14975" xr:uid="{00000000-0005-0000-0000-000055950000}"/>
    <cellStyle name="Normal 72 2 2 2 5 2 2" xfId="45306" xr:uid="{00000000-0005-0000-0000-000056950000}"/>
    <cellStyle name="Normal 72 2 2 2 5 2 3" xfId="30073" xr:uid="{00000000-0005-0000-0000-000057950000}"/>
    <cellStyle name="Normal 72 2 2 2 5 3" xfId="9955" xr:uid="{00000000-0005-0000-0000-000058950000}"/>
    <cellStyle name="Normal 72 2 2 2 5 3 2" xfId="40289" xr:uid="{00000000-0005-0000-0000-000059950000}"/>
    <cellStyle name="Normal 72 2 2 2 5 3 3" xfId="25056" xr:uid="{00000000-0005-0000-0000-00005A950000}"/>
    <cellStyle name="Normal 72 2 2 2 5 4" xfId="35276" xr:uid="{00000000-0005-0000-0000-00005B950000}"/>
    <cellStyle name="Normal 72 2 2 2 5 5" xfId="20043" xr:uid="{00000000-0005-0000-0000-00005C950000}"/>
    <cellStyle name="Normal 72 2 2 2 6" xfId="11633" xr:uid="{00000000-0005-0000-0000-00005D950000}"/>
    <cellStyle name="Normal 72 2 2 2 6 2" xfId="41964" xr:uid="{00000000-0005-0000-0000-00005E950000}"/>
    <cellStyle name="Normal 72 2 2 2 6 3" xfId="26731" xr:uid="{00000000-0005-0000-0000-00005F950000}"/>
    <cellStyle name="Normal 72 2 2 2 7" xfId="6612" xr:uid="{00000000-0005-0000-0000-000060950000}"/>
    <cellStyle name="Normal 72 2 2 2 7 2" xfId="36947" xr:uid="{00000000-0005-0000-0000-000061950000}"/>
    <cellStyle name="Normal 72 2 2 2 7 3" xfId="21714" xr:uid="{00000000-0005-0000-0000-000062950000}"/>
    <cellStyle name="Normal 72 2 2 2 8" xfId="31935" xr:uid="{00000000-0005-0000-0000-000063950000}"/>
    <cellStyle name="Normal 72 2 2 2 9" xfId="16701" xr:uid="{00000000-0005-0000-0000-000064950000}"/>
    <cellStyle name="Normal 72 2 2 3" xfId="1748" xr:uid="{00000000-0005-0000-0000-000065950000}"/>
    <cellStyle name="Normal 72 2 2 3 2" xfId="2587" xr:uid="{00000000-0005-0000-0000-000066950000}"/>
    <cellStyle name="Normal 72 2 2 3 2 2" xfId="4277" xr:uid="{00000000-0005-0000-0000-000067950000}"/>
    <cellStyle name="Normal 72 2 2 3 2 2 2" xfId="14350" xr:uid="{00000000-0005-0000-0000-000068950000}"/>
    <cellStyle name="Normal 72 2 2 3 2 2 2 2" xfId="44681" xr:uid="{00000000-0005-0000-0000-000069950000}"/>
    <cellStyle name="Normal 72 2 2 3 2 2 2 3" xfId="29448" xr:uid="{00000000-0005-0000-0000-00006A950000}"/>
    <cellStyle name="Normal 72 2 2 3 2 2 3" xfId="9330" xr:uid="{00000000-0005-0000-0000-00006B950000}"/>
    <cellStyle name="Normal 72 2 2 3 2 2 3 2" xfId="39664" xr:uid="{00000000-0005-0000-0000-00006C950000}"/>
    <cellStyle name="Normal 72 2 2 3 2 2 3 3" xfId="24431" xr:uid="{00000000-0005-0000-0000-00006D950000}"/>
    <cellStyle name="Normal 72 2 2 3 2 2 4" xfId="34651" xr:uid="{00000000-0005-0000-0000-00006E950000}"/>
    <cellStyle name="Normal 72 2 2 3 2 2 5" xfId="19418" xr:uid="{00000000-0005-0000-0000-00006F950000}"/>
    <cellStyle name="Normal 72 2 2 3 2 3" xfId="5969" xr:uid="{00000000-0005-0000-0000-000070950000}"/>
    <cellStyle name="Normal 72 2 2 3 2 3 2" xfId="16021" xr:uid="{00000000-0005-0000-0000-000071950000}"/>
    <cellStyle name="Normal 72 2 2 3 2 3 2 2" xfId="46352" xr:uid="{00000000-0005-0000-0000-000072950000}"/>
    <cellStyle name="Normal 72 2 2 3 2 3 2 3" xfId="31119" xr:uid="{00000000-0005-0000-0000-000073950000}"/>
    <cellStyle name="Normal 72 2 2 3 2 3 3" xfId="11001" xr:uid="{00000000-0005-0000-0000-000074950000}"/>
    <cellStyle name="Normal 72 2 2 3 2 3 3 2" xfId="41335" xr:uid="{00000000-0005-0000-0000-000075950000}"/>
    <cellStyle name="Normal 72 2 2 3 2 3 3 3" xfId="26102" xr:uid="{00000000-0005-0000-0000-000076950000}"/>
    <cellStyle name="Normal 72 2 2 3 2 3 4" xfId="36322" xr:uid="{00000000-0005-0000-0000-000077950000}"/>
    <cellStyle name="Normal 72 2 2 3 2 3 5" xfId="21089" xr:uid="{00000000-0005-0000-0000-000078950000}"/>
    <cellStyle name="Normal 72 2 2 3 2 4" xfId="12679" xr:uid="{00000000-0005-0000-0000-000079950000}"/>
    <cellStyle name="Normal 72 2 2 3 2 4 2" xfId="43010" xr:uid="{00000000-0005-0000-0000-00007A950000}"/>
    <cellStyle name="Normal 72 2 2 3 2 4 3" xfId="27777" xr:uid="{00000000-0005-0000-0000-00007B950000}"/>
    <cellStyle name="Normal 72 2 2 3 2 5" xfId="7658" xr:uid="{00000000-0005-0000-0000-00007C950000}"/>
    <cellStyle name="Normal 72 2 2 3 2 5 2" xfId="37993" xr:uid="{00000000-0005-0000-0000-00007D950000}"/>
    <cellStyle name="Normal 72 2 2 3 2 5 3" xfId="22760" xr:uid="{00000000-0005-0000-0000-00007E950000}"/>
    <cellStyle name="Normal 72 2 2 3 2 6" xfId="32981" xr:uid="{00000000-0005-0000-0000-00007F950000}"/>
    <cellStyle name="Normal 72 2 2 3 2 7" xfId="17747" xr:uid="{00000000-0005-0000-0000-000080950000}"/>
    <cellStyle name="Normal 72 2 2 3 3" xfId="3440" xr:uid="{00000000-0005-0000-0000-000081950000}"/>
    <cellStyle name="Normal 72 2 2 3 3 2" xfId="13514" xr:uid="{00000000-0005-0000-0000-000082950000}"/>
    <cellStyle name="Normal 72 2 2 3 3 2 2" xfId="43845" xr:uid="{00000000-0005-0000-0000-000083950000}"/>
    <cellStyle name="Normal 72 2 2 3 3 2 3" xfId="28612" xr:uid="{00000000-0005-0000-0000-000084950000}"/>
    <cellStyle name="Normal 72 2 2 3 3 3" xfId="8494" xr:uid="{00000000-0005-0000-0000-000085950000}"/>
    <cellStyle name="Normal 72 2 2 3 3 3 2" xfId="38828" xr:uid="{00000000-0005-0000-0000-000086950000}"/>
    <cellStyle name="Normal 72 2 2 3 3 3 3" xfId="23595" xr:uid="{00000000-0005-0000-0000-000087950000}"/>
    <cellStyle name="Normal 72 2 2 3 3 4" xfId="33815" xr:uid="{00000000-0005-0000-0000-000088950000}"/>
    <cellStyle name="Normal 72 2 2 3 3 5" xfId="18582" xr:uid="{00000000-0005-0000-0000-000089950000}"/>
    <cellStyle name="Normal 72 2 2 3 4" xfId="5133" xr:uid="{00000000-0005-0000-0000-00008A950000}"/>
    <cellStyle name="Normal 72 2 2 3 4 2" xfId="15185" xr:uid="{00000000-0005-0000-0000-00008B950000}"/>
    <cellStyle name="Normal 72 2 2 3 4 2 2" xfId="45516" xr:uid="{00000000-0005-0000-0000-00008C950000}"/>
    <cellStyle name="Normal 72 2 2 3 4 2 3" xfId="30283" xr:uid="{00000000-0005-0000-0000-00008D950000}"/>
    <cellStyle name="Normal 72 2 2 3 4 3" xfId="10165" xr:uid="{00000000-0005-0000-0000-00008E950000}"/>
    <cellStyle name="Normal 72 2 2 3 4 3 2" xfId="40499" xr:uid="{00000000-0005-0000-0000-00008F950000}"/>
    <cellStyle name="Normal 72 2 2 3 4 3 3" xfId="25266" xr:uid="{00000000-0005-0000-0000-000090950000}"/>
    <cellStyle name="Normal 72 2 2 3 4 4" xfId="35486" xr:uid="{00000000-0005-0000-0000-000091950000}"/>
    <cellStyle name="Normal 72 2 2 3 4 5" xfId="20253" xr:uid="{00000000-0005-0000-0000-000092950000}"/>
    <cellStyle name="Normal 72 2 2 3 5" xfId="11843" xr:uid="{00000000-0005-0000-0000-000093950000}"/>
    <cellStyle name="Normal 72 2 2 3 5 2" xfId="42174" xr:uid="{00000000-0005-0000-0000-000094950000}"/>
    <cellStyle name="Normal 72 2 2 3 5 3" xfId="26941" xr:uid="{00000000-0005-0000-0000-000095950000}"/>
    <cellStyle name="Normal 72 2 2 3 6" xfId="6822" xr:uid="{00000000-0005-0000-0000-000096950000}"/>
    <cellStyle name="Normal 72 2 2 3 6 2" xfId="37157" xr:uid="{00000000-0005-0000-0000-000097950000}"/>
    <cellStyle name="Normal 72 2 2 3 6 3" xfId="21924" xr:uid="{00000000-0005-0000-0000-000098950000}"/>
    <cellStyle name="Normal 72 2 2 3 7" xfId="32145" xr:uid="{00000000-0005-0000-0000-000099950000}"/>
    <cellStyle name="Normal 72 2 2 3 8" xfId="16911" xr:uid="{00000000-0005-0000-0000-00009A950000}"/>
    <cellStyle name="Normal 72 2 2 4" xfId="2169" xr:uid="{00000000-0005-0000-0000-00009B950000}"/>
    <cellStyle name="Normal 72 2 2 4 2" xfId="3859" xr:uid="{00000000-0005-0000-0000-00009C950000}"/>
    <cellStyle name="Normal 72 2 2 4 2 2" xfId="13932" xr:uid="{00000000-0005-0000-0000-00009D950000}"/>
    <cellStyle name="Normal 72 2 2 4 2 2 2" xfId="44263" xr:uid="{00000000-0005-0000-0000-00009E950000}"/>
    <cellStyle name="Normal 72 2 2 4 2 2 3" xfId="29030" xr:uid="{00000000-0005-0000-0000-00009F950000}"/>
    <cellStyle name="Normal 72 2 2 4 2 3" xfId="8912" xr:uid="{00000000-0005-0000-0000-0000A0950000}"/>
    <cellStyle name="Normal 72 2 2 4 2 3 2" xfId="39246" xr:uid="{00000000-0005-0000-0000-0000A1950000}"/>
    <cellStyle name="Normal 72 2 2 4 2 3 3" xfId="24013" xr:uid="{00000000-0005-0000-0000-0000A2950000}"/>
    <cellStyle name="Normal 72 2 2 4 2 4" xfId="34233" xr:uid="{00000000-0005-0000-0000-0000A3950000}"/>
    <cellStyle name="Normal 72 2 2 4 2 5" xfId="19000" xr:uid="{00000000-0005-0000-0000-0000A4950000}"/>
    <cellStyle name="Normal 72 2 2 4 3" xfId="5551" xr:uid="{00000000-0005-0000-0000-0000A5950000}"/>
    <cellStyle name="Normal 72 2 2 4 3 2" xfId="15603" xr:uid="{00000000-0005-0000-0000-0000A6950000}"/>
    <cellStyle name="Normal 72 2 2 4 3 2 2" xfId="45934" xr:uid="{00000000-0005-0000-0000-0000A7950000}"/>
    <cellStyle name="Normal 72 2 2 4 3 2 3" xfId="30701" xr:uid="{00000000-0005-0000-0000-0000A8950000}"/>
    <cellStyle name="Normal 72 2 2 4 3 3" xfId="10583" xr:uid="{00000000-0005-0000-0000-0000A9950000}"/>
    <cellStyle name="Normal 72 2 2 4 3 3 2" xfId="40917" xr:uid="{00000000-0005-0000-0000-0000AA950000}"/>
    <cellStyle name="Normal 72 2 2 4 3 3 3" xfId="25684" xr:uid="{00000000-0005-0000-0000-0000AB950000}"/>
    <cellStyle name="Normal 72 2 2 4 3 4" xfId="35904" xr:uid="{00000000-0005-0000-0000-0000AC950000}"/>
    <cellStyle name="Normal 72 2 2 4 3 5" xfId="20671" xr:uid="{00000000-0005-0000-0000-0000AD950000}"/>
    <cellStyle name="Normal 72 2 2 4 4" xfId="12261" xr:uid="{00000000-0005-0000-0000-0000AE950000}"/>
    <cellStyle name="Normal 72 2 2 4 4 2" xfId="42592" xr:uid="{00000000-0005-0000-0000-0000AF950000}"/>
    <cellStyle name="Normal 72 2 2 4 4 3" xfId="27359" xr:uid="{00000000-0005-0000-0000-0000B0950000}"/>
    <cellStyle name="Normal 72 2 2 4 5" xfId="7240" xr:uid="{00000000-0005-0000-0000-0000B1950000}"/>
    <cellStyle name="Normal 72 2 2 4 5 2" xfId="37575" xr:uid="{00000000-0005-0000-0000-0000B2950000}"/>
    <cellStyle name="Normal 72 2 2 4 5 3" xfId="22342" xr:uid="{00000000-0005-0000-0000-0000B3950000}"/>
    <cellStyle name="Normal 72 2 2 4 6" xfId="32563" xr:uid="{00000000-0005-0000-0000-0000B4950000}"/>
    <cellStyle name="Normal 72 2 2 4 7" xfId="17329" xr:uid="{00000000-0005-0000-0000-0000B5950000}"/>
    <cellStyle name="Normal 72 2 2 5" xfId="3022" xr:uid="{00000000-0005-0000-0000-0000B6950000}"/>
    <cellStyle name="Normal 72 2 2 5 2" xfId="13096" xr:uid="{00000000-0005-0000-0000-0000B7950000}"/>
    <cellStyle name="Normal 72 2 2 5 2 2" xfId="43427" xr:uid="{00000000-0005-0000-0000-0000B8950000}"/>
    <cellStyle name="Normal 72 2 2 5 2 3" xfId="28194" xr:uid="{00000000-0005-0000-0000-0000B9950000}"/>
    <cellStyle name="Normal 72 2 2 5 3" xfId="8076" xr:uid="{00000000-0005-0000-0000-0000BA950000}"/>
    <cellStyle name="Normal 72 2 2 5 3 2" xfId="38410" xr:uid="{00000000-0005-0000-0000-0000BB950000}"/>
    <cellStyle name="Normal 72 2 2 5 3 3" xfId="23177" xr:uid="{00000000-0005-0000-0000-0000BC950000}"/>
    <cellStyle name="Normal 72 2 2 5 4" xfId="33397" xr:uid="{00000000-0005-0000-0000-0000BD950000}"/>
    <cellStyle name="Normal 72 2 2 5 5" xfId="18164" xr:uid="{00000000-0005-0000-0000-0000BE950000}"/>
    <cellStyle name="Normal 72 2 2 6" xfId="4715" xr:uid="{00000000-0005-0000-0000-0000BF950000}"/>
    <cellStyle name="Normal 72 2 2 6 2" xfId="14767" xr:uid="{00000000-0005-0000-0000-0000C0950000}"/>
    <cellStyle name="Normal 72 2 2 6 2 2" xfId="45098" xr:uid="{00000000-0005-0000-0000-0000C1950000}"/>
    <cellStyle name="Normal 72 2 2 6 2 3" xfId="29865" xr:uid="{00000000-0005-0000-0000-0000C2950000}"/>
    <cellStyle name="Normal 72 2 2 6 3" xfId="9747" xr:uid="{00000000-0005-0000-0000-0000C3950000}"/>
    <cellStyle name="Normal 72 2 2 6 3 2" xfId="40081" xr:uid="{00000000-0005-0000-0000-0000C4950000}"/>
    <cellStyle name="Normal 72 2 2 6 3 3" xfId="24848" xr:uid="{00000000-0005-0000-0000-0000C5950000}"/>
    <cellStyle name="Normal 72 2 2 6 4" xfId="35068" xr:uid="{00000000-0005-0000-0000-0000C6950000}"/>
    <cellStyle name="Normal 72 2 2 6 5" xfId="19835" xr:uid="{00000000-0005-0000-0000-0000C7950000}"/>
    <cellStyle name="Normal 72 2 2 7" xfId="11425" xr:uid="{00000000-0005-0000-0000-0000C8950000}"/>
    <cellStyle name="Normal 72 2 2 7 2" xfId="41756" xr:uid="{00000000-0005-0000-0000-0000C9950000}"/>
    <cellStyle name="Normal 72 2 2 7 3" xfId="26523" xr:uid="{00000000-0005-0000-0000-0000CA950000}"/>
    <cellStyle name="Normal 72 2 2 8" xfId="6404" xr:uid="{00000000-0005-0000-0000-0000CB950000}"/>
    <cellStyle name="Normal 72 2 2 8 2" xfId="36739" xr:uid="{00000000-0005-0000-0000-0000CC950000}"/>
    <cellStyle name="Normal 72 2 2 8 3" xfId="21506" xr:uid="{00000000-0005-0000-0000-0000CD950000}"/>
    <cellStyle name="Normal 72 2 2 9" xfId="31727" xr:uid="{00000000-0005-0000-0000-0000CE950000}"/>
    <cellStyle name="Normal 72 2 3" xfId="1431" xr:uid="{00000000-0005-0000-0000-0000CF950000}"/>
    <cellStyle name="Normal 72 2 3 2" xfId="1852" xr:uid="{00000000-0005-0000-0000-0000D0950000}"/>
    <cellStyle name="Normal 72 2 3 2 2" xfId="2691" xr:uid="{00000000-0005-0000-0000-0000D1950000}"/>
    <cellStyle name="Normal 72 2 3 2 2 2" xfId="4381" xr:uid="{00000000-0005-0000-0000-0000D2950000}"/>
    <cellStyle name="Normal 72 2 3 2 2 2 2" xfId="14454" xr:uid="{00000000-0005-0000-0000-0000D3950000}"/>
    <cellStyle name="Normal 72 2 3 2 2 2 2 2" xfId="44785" xr:uid="{00000000-0005-0000-0000-0000D4950000}"/>
    <cellStyle name="Normal 72 2 3 2 2 2 2 3" xfId="29552" xr:uid="{00000000-0005-0000-0000-0000D5950000}"/>
    <cellStyle name="Normal 72 2 3 2 2 2 3" xfId="9434" xr:uid="{00000000-0005-0000-0000-0000D6950000}"/>
    <cellStyle name="Normal 72 2 3 2 2 2 3 2" xfId="39768" xr:uid="{00000000-0005-0000-0000-0000D7950000}"/>
    <cellStyle name="Normal 72 2 3 2 2 2 3 3" xfId="24535" xr:uid="{00000000-0005-0000-0000-0000D8950000}"/>
    <cellStyle name="Normal 72 2 3 2 2 2 4" xfId="34755" xr:uid="{00000000-0005-0000-0000-0000D9950000}"/>
    <cellStyle name="Normal 72 2 3 2 2 2 5" xfId="19522" xr:uid="{00000000-0005-0000-0000-0000DA950000}"/>
    <cellStyle name="Normal 72 2 3 2 2 3" xfId="6073" xr:uid="{00000000-0005-0000-0000-0000DB950000}"/>
    <cellStyle name="Normal 72 2 3 2 2 3 2" xfId="16125" xr:uid="{00000000-0005-0000-0000-0000DC950000}"/>
    <cellStyle name="Normal 72 2 3 2 2 3 2 2" xfId="46456" xr:uid="{00000000-0005-0000-0000-0000DD950000}"/>
    <cellStyle name="Normal 72 2 3 2 2 3 2 3" xfId="31223" xr:uid="{00000000-0005-0000-0000-0000DE950000}"/>
    <cellStyle name="Normal 72 2 3 2 2 3 3" xfId="11105" xr:uid="{00000000-0005-0000-0000-0000DF950000}"/>
    <cellStyle name="Normal 72 2 3 2 2 3 3 2" xfId="41439" xr:uid="{00000000-0005-0000-0000-0000E0950000}"/>
    <cellStyle name="Normal 72 2 3 2 2 3 3 3" xfId="26206" xr:uid="{00000000-0005-0000-0000-0000E1950000}"/>
    <cellStyle name="Normal 72 2 3 2 2 3 4" xfId="36426" xr:uid="{00000000-0005-0000-0000-0000E2950000}"/>
    <cellStyle name="Normal 72 2 3 2 2 3 5" xfId="21193" xr:uid="{00000000-0005-0000-0000-0000E3950000}"/>
    <cellStyle name="Normal 72 2 3 2 2 4" xfId="12783" xr:uid="{00000000-0005-0000-0000-0000E4950000}"/>
    <cellStyle name="Normal 72 2 3 2 2 4 2" xfId="43114" xr:uid="{00000000-0005-0000-0000-0000E5950000}"/>
    <cellStyle name="Normal 72 2 3 2 2 4 3" xfId="27881" xr:uid="{00000000-0005-0000-0000-0000E6950000}"/>
    <cellStyle name="Normal 72 2 3 2 2 5" xfId="7762" xr:uid="{00000000-0005-0000-0000-0000E7950000}"/>
    <cellStyle name="Normal 72 2 3 2 2 5 2" xfId="38097" xr:uid="{00000000-0005-0000-0000-0000E8950000}"/>
    <cellStyle name="Normal 72 2 3 2 2 5 3" xfId="22864" xr:uid="{00000000-0005-0000-0000-0000E9950000}"/>
    <cellStyle name="Normal 72 2 3 2 2 6" xfId="33085" xr:uid="{00000000-0005-0000-0000-0000EA950000}"/>
    <cellStyle name="Normal 72 2 3 2 2 7" xfId="17851" xr:uid="{00000000-0005-0000-0000-0000EB950000}"/>
    <cellStyle name="Normal 72 2 3 2 3" xfId="3544" xr:uid="{00000000-0005-0000-0000-0000EC950000}"/>
    <cellStyle name="Normal 72 2 3 2 3 2" xfId="13618" xr:uid="{00000000-0005-0000-0000-0000ED950000}"/>
    <cellStyle name="Normal 72 2 3 2 3 2 2" xfId="43949" xr:uid="{00000000-0005-0000-0000-0000EE950000}"/>
    <cellStyle name="Normal 72 2 3 2 3 2 3" xfId="28716" xr:uid="{00000000-0005-0000-0000-0000EF950000}"/>
    <cellStyle name="Normal 72 2 3 2 3 3" xfId="8598" xr:uid="{00000000-0005-0000-0000-0000F0950000}"/>
    <cellStyle name="Normal 72 2 3 2 3 3 2" xfId="38932" xr:uid="{00000000-0005-0000-0000-0000F1950000}"/>
    <cellStyle name="Normal 72 2 3 2 3 3 3" xfId="23699" xr:uid="{00000000-0005-0000-0000-0000F2950000}"/>
    <cellStyle name="Normal 72 2 3 2 3 4" xfId="33919" xr:uid="{00000000-0005-0000-0000-0000F3950000}"/>
    <cellStyle name="Normal 72 2 3 2 3 5" xfId="18686" xr:uid="{00000000-0005-0000-0000-0000F4950000}"/>
    <cellStyle name="Normal 72 2 3 2 4" xfId="5237" xr:uid="{00000000-0005-0000-0000-0000F5950000}"/>
    <cellStyle name="Normal 72 2 3 2 4 2" xfId="15289" xr:uid="{00000000-0005-0000-0000-0000F6950000}"/>
    <cellStyle name="Normal 72 2 3 2 4 2 2" xfId="45620" xr:uid="{00000000-0005-0000-0000-0000F7950000}"/>
    <cellStyle name="Normal 72 2 3 2 4 2 3" xfId="30387" xr:uid="{00000000-0005-0000-0000-0000F8950000}"/>
    <cellStyle name="Normal 72 2 3 2 4 3" xfId="10269" xr:uid="{00000000-0005-0000-0000-0000F9950000}"/>
    <cellStyle name="Normal 72 2 3 2 4 3 2" xfId="40603" xr:uid="{00000000-0005-0000-0000-0000FA950000}"/>
    <cellStyle name="Normal 72 2 3 2 4 3 3" xfId="25370" xr:uid="{00000000-0005-0000-0000-0000FB950000}"/>
    <cellStyle name="Normal 72 2 3 2 4 4" xfId="35590" xr:uid="{00000000-0005-0000-0000-0000FC950000}"/>
    <cellStyle name="Normal 72 2 3 2 4 5" xfId="20357" xr:uid="{00000000-0005-0000-0000-0000FD950000}"/>
    <cellStyle name="Normal 72 2 3 2 5" xfId="11947" xr:uid="{00000000-0005-0000-0000-0000FE950000}"/>
    <cellStyle name="Normal 72 2 3 2 5 2" xfId="42278" xr:uid="{00000000-0005-0000-0000-0000FF950000}"/>
    <cellStyle name="Normal 72 2 3 2 5 3" xfId="27045" xr:uid="{00000000-0005-0000-0000-000000960000}"/>
    <cellStyle name="Normal 72 2 3 2 6" xfId="6926" xr:uid="{00000000-0005-0000-0000-000001960000}"/>
    <cellStyle name="Normal 72 2 3 2 6 2" xfId="37261" xr:uid="{00000000-0005-0000-0000-000002960000}"/>
    <cellStyle name="Normal 72 2 3 2 6 3" xfId="22028" xr:uid="{00000000-0005-0000-0000-000003960000}"/>
    <cellStyle name="Normal 72 2 3 2 7" xfId="32249" xr:uid="{00000000-0005-0000-0000-000004960000}"/>
    <cellStyle name="Normal 72 2 3 2 8" xfId="17015" xr:uid="{00000000-0005-0000-0000-000005960000}"/>
    <cellStyle name="Normal 72 2 3 3" xfId="2273" xr:uid="{00000000-0005-0000-0000-000006960000}"/>
    <cellStyle name="Normal 72 2 3 3 2" xfId="3963" xr:uid="{00000000-0005-0000-0000-000007960000}"/>
    <cellStyle name="Normal 72 2 3 3 2 2" xfId="14036" xr:uid="{00000000-0005-0000-0000-000008960000}"/>
    <cellStyle name="Normal 72 2 3 3 2 2 2" xfId="44367" xr:uid="{00000000-0005-0000-0000-000009960000}"/>
    <cellStyle name="Normal 72 2 3 3 2 2 3" xfId="29134" xr:uid="{00000000-0005-0000-0000-00000A960000}"/>
    <cellStyle name="Normal 72 2 3 3 2 3" xfId="9016" xr:uid="{00000000-0005-0000-0000-00000B960000}"/>
    <cellStyle name="Normal 72 2 3 3 2 3 2" xfId="39350" xr:uid="{00000000-0005-0000-0000-00000C960000}"/>
    <cellStyle name="Normal 72 2 3 3 2 3 3" xfId="24117" xr:uid="{00000000-0005-0000-0000-00000D960000}"/>
    <cellStyle name="Normal 72 2 3 3 2 4" xfId="34337" xr:uid="{00000000-0005-0000-0000-00000E960000}"/>
    <cellStyle name="Normal 72 2 3 3 2 5" xfId="19104" xr:uid="{00000000-0005-0000-0000-00000F960000}"/>
    <cellStyle name="Normal 72 2 3 3 3" xfId="5655" xr:uid="{00000000-0005-0000-0000-000010960000}"/>
    <cellStyle name="Normal 72 2 3 3 3 2" xfId="15707" xr:uid="{00000000-0005-0000-0000-000011960000}"/>
    <cellStyle name="Normal 72 2 3 3 3 2 2" xfId="46038" xr:uid="{00000000-0005-0000-0000-000012960000}"/>
    <cellStyle name="Normal 72 2 3 3 3 2 3" xfId="30805" xr:uid="{00000000-0005-0000-0000-000013960000}"/>
    <cellStyle name="Normal 72 2 3 3 3 3" xfId="10687" xr:uid="{00000000-0005-0000-0000-000014960000}"/>
    <cellStyle name="Normal 72 2 3 3 3 3 2" xfId="41021" xr:uid="{00000000-0005-0000-0000-000015960000}"/>
    <cellStyle name="Normal 72 2 3 3 3 3 3" xfId="25788" xr:uid="{00000000-0005-0000-0000-000016960000}"/>
    <cellStyle name="Normal 72 2 3 3 3 4" xfId="36008" xr:uid="{00000000-0005-0000-0000-000017960000}"/>
    <cellStyle name="Normal 72 2 3 3 3 5" xfId="20775" xr:uid="{00000000-0005-0000-0000-000018960000}"/>
    <cellStyle name="Normal 72 2 3 3 4" xfId="12365" xr:uid="{00000000-0005-0000-0000-000019960000}"/>
    <cellStyle name="Normal 72 2 3 3 4 2" xfId="42696" xr:uid="{00000000-0005-0000-0000-00001A960000}"/>
    <cellStyle name="Normal 72 2 3 3 4 3" xfId="27463" xr:uid="{00000000-0005-0000-0000-00001B960000}"/>
    <cellStyle name="Normal 72 2 3 3 5" xfId="7344" xr:uid="{00000000-0005-0000-0000-00001C960000}"/>
    <cellStyle name="Normal 72 2 3 3 5 2" xfId="37679" xr:uid="{00000000-0005-0000-0000-00001D960000}"/>
    <cellStyle name="Normal 72 2 3 3 5 3" xfId="22446" xr:uid="{00000000-0005-0000-0000-00001E960000}"/>
    <cellStyle name="Normal 72 2 3 3 6" xfId="32667" xr:uid="{00000000-0005-0000-0000-00001F960000}"/>
    <cellStyle name="Normal 72 2 3 3 7" xfId="17433" xr:uid="{00000000-0005-0000-0000-000020960000}"/>
    <cellStyle name="Normal 72 2 3 4" xfId="3126" xr:uid="{00000000-0005-0000-0000-000021960000}"/>
    <cellStyle name="Normal 72 2 3 4 2" xfId="13200" xr:uid="{00000000-0005-0000-0000-000022960000}"/>
    <cellStyle name="Normal 72 2 3 4 2 2" xfId="43531" xr:uid="{00000000-0005-0000-0000-000023960000}"/>
    <cellStyle name="Normal 72 2 3 4 2 3" xfId="28298" xr:uid="{00000000-0005-0000-0000-000024960000}"/>
    <cellStyle name="Normal 72 2 3 4 3" xfId="8180" xr:uid="{00000000-0005-0000-0000-000025960000}"/>
    <cellStyle name="Normal 72 2 3 4 3 2" xfId="38514" xr:uid="{00000000-0005-0000-0000-000026960000}"/>
    <cellStyle name="Normal 72 2 3 4 3 3" xfId="23281" xr:uid="{00000000-0005-0000-0000-000027960000}"/>
    <cellStyle name="Normal 72 2 3 4 4" xfId="33501" xr:uid="{00000000-0005-0000-0000-000028960000}"/>
    <cellStyle name="Normal 72 2 3 4 5" xfId="18268" xr:uid="{00000000-0005-0000-0000-000029960000}"/>
    <cellStyle name="Normal 72 2 3 5" xfId="4819" xr:uid="{00000000-0005-0000-0000-00002A960000}"/>
    <cellStyle name="Normal 72 2 3 5 2" xfId="14871" xr:uid="{00000000-0005-0000-0000-00002B960000}"/>
    <cellStyle name="Normal 72 2 3 5 2 2" xfId="45202" xr:uid="{00000000-0005-0000-0000-00002C960000}"/>
    <cellStyle name="Normal 72 2 3 5 2 3" xfId="29969" xr:uid="{00000000-0005-0000-0000-00002D960000}"/>
    <cellStyle name="Normal 72 2 3 5 3" xfId="9851" xr:uid="{00000000-0005-0000-0000-00002E960000}"/>
    <cellStyle name="Normal 72 2 3 5 3 2" xfId="40185" xr:uid="{00000000-0005-0000-0000-00002F960000}"/>
    <cellStyle name="Normal 72 2 3 5 3 3" xfId="24952" xr:uid="{00000000-0005-0000-0000-000030960000}"/>
    <cellStyle name="Normal 72 2 3 5 4" xfId="35172" xr:uid="{00000000-0005-0000-0000-000031960000}"/>
    <cellStyle name="Normal 72 2 3 5 5" xfId="19939" xr:uid="{00000000-0005-0000-0000-000032960000}"/>
    <cellStyle name="Normal 72 2 3 6" xfId="11529" xr:uid="{00000000-0005-0000-0000-000033960000}"/>
    <cellStyle name="Normal 72 2 3 6 2" xfId="41860" xr:uid="{00000000-0005-0000-0000-000034960000}"/>
    <cellStyle name="Normal 72 2 3 6 3" xfId="26627" xr:uid="{00000000-0005-0000-0000-000035960000}"/>
    <cellStyle name="Normal 72 2 3 7" xfId="6508" xr:uid="{00000000-0005-0000-0000-000036960000}"/>
    <cellStyle name="Normal 72 2 3 7 2" xfId="36843" xr:uid="{00000000-0005-0000-0000-000037960000}"/>
    <cellStyle name="Normal 72 2 3 7 3" xfId="21610" xr:uid="{00000000-0005-0000-0000-000038960000}"/>
    <cellStyle name="Normal 72 2 3 8" xfId="31831" xr:uid="{00000000-0005-0000-0000-000039960000}"/>
    <cellStyle name="Normal 72 2 3 9" xfId="16597" xr:uid="{00000000-0005-0000-0000-00003A960000}"/>
    <cellStyle name="Normal 72 2 4" xfId="1644" xr:uid="{00000000-0005-0000-0000-00003B960000}"/>
    <cellStyle name="Normal 72 2 4 2" xfId="2483" xr:uid="{00000000-0005-0000-0000-00003C960000}"/>
    <cellStyle name="Normal 72 2 4 2 2" xfId="4173" xr:uid="{00000000-0005-0000-0000-00003D960000}"/>
    <cellStyle name="Normal 72 2 4 2 2 2" xfId="14246" xr:uid="{00000000-0005-0000-0000-00003E960000}"/>
    <cellStyle name="Normal 72 2 4 2 2 2 2" xfId="44577" xr:uid="{00000000-0005-0000-0000-00003F960000}"/>
    <cellStyle name="Normal 72 2 4 2 2 2 3" xfId="29344" xr:uid="{00000000-0005-0000-0000-000040960000}"/>
    <cellStyle name="Normal 72 2 4 2 2 3" xfId="9226" xr:uid="{00000000-0005-0000-0000-000041960000}"/>
    <cellStyle name="Normal 72 2 4 2 2 3 2" xfId="39560" xr:uid="{00000000-0005-0000-0000-000042960000}"/>
    <cellStyle name="Normal 72 2 4 2 2 3 3" xfId="24327" xr:uid="{00000000-0005-0000-0000-000043960000}"/>
    <cellStyle name="Normal 72 2 4 2 2 4" xfId="34547" xr:uid="{00000000-0005-0000-0000-000044960000}"/>
    <cellStyle name="Normal 72 2 4 2 2 5" xfId="19314" xr:uid="{00000000-0005-0000-0000-000045960000}"/>
    <cellStyle name="Normal 72 2 4 2 3" xfId="5865" xr:uid="{00000000-0005-0000-0000-000046960000}"/>
    <cellStyle name="Normal 72 2 4 2 3 2" xfId="15917" xr:uid="{00000000-0005-0000-0000-000047960000}"/>
    <cellStyle name="Normal 72 2 4 2 3 2 2" xfId="46248" xr:uid="{00000000-0005-0000-0000-000048960000}"/>
    <cellStyle name="Normal 72 2 4 2 3 2 3" xfId="31015" xr:uid="{00000000-0005-0000-0000-000049960000}"/>
    <cellStyle name="Normal 72 2 4 2 3 3" xfId="10897" xr:uid="{00000000-0005-0000-0000-00004A960000}"/>
    <cellStyle name="Normal 72 2 4 2 3 3 2" xfId="41231" xr:uid="{00000000-0005-0000-0000-00004B960000}"/>
    <cellStyle name="Normal 72 2 4 2 3 3 3" xfId="25998" xr:uid="{00000000-0005-0000-0000-00004C960000}"/>
    <cellStyle name="Normal 72 2 4 2 3 4" xfId="36218" xr:uid="{00000000-0005-0000-0000-00004D960000}"/>
    <cellStyle name="Normal 72 2 4 2 3 5" xfId="20985" xr:uid="{00000000-0005-0000-0000-00004E960000}"/>
    <cellStyle name="Normal 72 2 4 2 4" xfId="12575" xr:uid="{00000000-0005-0000-0000-00004F960000}"/>
    <cellStyle name="Normal 72 2 4 2 4 2" xfId="42906" xr:uid="{00000000-0005-0000-0000-000050960000}"/>
    <cellStyle name="Normal 72 2 4 2 4 3" xfId="27673" xr:uid="{00000000-0005-0000-0000-000051960000}"/>
    <cellStyle name="Normal 72 2 4 2 5" xfId="7554" xr:uid="{00000000-0005-0000-0000-000052960000}"/>
    <cellStyle name="Normal 72 2 4 2 5 2" xfId="37889" xr:uid="{00000000-0005-0000-0000-000053960000}"/>
    <cellStyle name="Normal 72 2 4 2 5 3" xfId="22656" xr:uid="{00000000-0005-0000-0000-000054960000}"/>
    <cellStyle name="Normal 72 2 4 2 6" xfId="32877" xr:uid="{00000000-0005-0000-0000-000055960000}"/>
    <cellStyle name="Normal 72 2 4 2 7" xfId="17643" xr:uid="{00000000-0005-0000-0000-000056960000}"/>
    <cellStyle name="Normal 72 2 4 3" xfId="3336" xr:uid="{00000000-0005-0000-0000-000057960000}"/>
    <cellStyle name="Normal 72 2 4 3 2" xfId="13410" xr:uid="{00000000-0005-0000-0000-000058960000}"/>
    <cellStyle name="Normal 72 2 4 3 2 2" xfId="43741" xr:uid="{00000000-0005-0000-0000-000059960000}"/>
    <cellStyle name="Normal 72 2 4 3 2 3" xfId="28508" xr:uid="{00000000-0005-0000-0000-00005A960000}"/>
    <cellStyle name="Normal 72 2 4 3 3" xfId="8390" xr:uid="{00000000-0005-0000-0000-00005B960000}"/>
    <cellStyle name="Normal 72 2 4 3 3 2" xfId="38724" xr:uid="{00000000-0005-0000-0000-00005C960000}"/>
    <cellStyle name="Normal 72 2 4 3 3 3" xfId="23491" xr:uid="{00000000-0005-0000-0000-00005D960000}"/>
    <cellStyle name="Normal 72 2 4 3 4" xfId="33711" xr:uid="{00000000-0005-0000-0000-00005E960000}"/>
    <cellStyle name="Normal 72 2 4 3 5" xfId="18478" xr:uid="{00000000-0005-0000-0000-00005F960000}"/>
    <cellStyle name="Normal 72 2 4 4" xfId="5029" xr:uid="{00000000-0005-0000-0000-000060960000}"/>
    <cellStyle name="Normal 72 2 4 4 2" xfId="15081" xr:uid="{00000000-0005-0000-0000-000061960000}"/>
    <cellStyle name="Normal 72 2 4 4 2 2" xfId="45412" xr:uid="{00000000-0005-0000-0000-000062960000}"/>
    <cellStyle name="Normal 72 2 4 4 2 3" xfId="30179" xr:uid="{00000000-0005-0000-0000-000063960000}"/>
    <cellStyle name="Normal 72 2 4 4 3" xfId="10061" xr:uid="{00000000-0005-0000-0000-000064960000}"/>
    <cellStyle name="Normal 72 2 4 4 3 2" xfId="40395" xr:uid="{00000000-0005-0000-0000-000065960000}"/>
    <cellStyle name="Normal 72 2 4 4 3 3" xfId="25162" xr:uid="{00000000-0005-0000-0000-000066960000}"/>
    <cellStyle name="Normal 72 2 4 4 4" xfId="35382" xr:uid="{00000000-0005-0000-0000-000067960000}"/>
    <cellStyle name="Normal 72 2 4 4 5" xfId="20149" xr:uid="{00000000-0005-0000-0000-000068960000}"/>
    <cellStyle name="Normal 72 2 4 5" xfId="11739" xr:uid="{00000000-0005-0000-0000-000069960000}"/>
    <cellStyle name="Normal 72 2 4 5 2" xfId="42070" xr:uid="{00000000-0005-0000-0000-00006A960000}"/>
    <cellStyle name="Normal 72 2 4 5 3" xfId="26837" xr:uid="{00000000-0005-0000-0000-00006B960000}"/>
    <cellStyle name="Normal 72 2 4 6" xfId="6718" xr:uid="{00000000-0005-0000-0000-00006C960000}"/>
    <cellStyle name="Normal 72 2 4 6 2" xfId="37053" xr:uid="{00000000-0005-0000-0000-00006D960000}"/>
    <cellStyle name="Normal 72 2 4 6 3" xfId="21820" xr:uid="{00000000-0005-0000-0000-00006E960000}"/>
    <cellStyle name="Normal 72 2 4 7" xfId="32041" xr:uid="{00000000-0005-0000-0000-00006F960000}"/>
    <cellStyle name="Normal 72 2 4 8" xfId="16807" xr:uid="{00000000-0005-0000-0000-000070960000}"/>
    <cellStyle name="Normal 72 2 5" xfId="2065" xr:uid="{00000000-0005-0000-0000-000071960000}"/>
    <cellStyle name="Normal 72 2 5 2" xfId="3755" xr:uid="{00000000-0005-0000-0000-000072960000}"/>
    <cellStyle name="Normal 72 2 5 2 2" xfId="13828" xr:uid="{00000000-0005-0000-0000-000073960000}"/>
    <cellStyle name="Normal 72 2 5 2 2 2" xfId="44159" xr:uid="{00000000-0005-0000-0000-000074960000}"/>
    <cellStyle name="Normal 72 2 5 2 2 3" xfId="28926" xr:uid="{00000000-0005-0000-0000-000075960000}"/>
    <cellStyle name="Normal 72 2 5 2 3" xfId="8808" xr:uid="{00000000-0005-0000-0000-000076960000}"/>
    <cellStyle name="Normal 72 2 5 2 3 2" xfId="39142" xr:uid="{00000000-0005-0000-0000-000077960000}"/>
    <cellStyle name="Normal 72 2 5 2 3 3" xfId="23909" xr:uid="{00000000-0005-0000-0000-000078960000}"/>
    <cellStyle name="Normal 72 2 5 2 4" xfId="34129" xr:uid="{00000000-0005-0000-0000-000079960000}"/>
    <cellStyle name="Normal 72 2 5 2 5" xfId="18896" xr:uid="{00000000-0005-0000-0000-00007A960000}"/>
    <cellStyle name="Normal 72 2 5 3" xfId="5447" xr:uid="{00000000-0005-0000-0000-00007B960000}"/>
    <cellStyle name="Normal 72 2 5 3 2" xfId="15499" xr:uid="{00000000-0005-0000-0000-00007C960000}"/>
    <cellStyle name="Normal 72 2 5 3 2 2" xfId="45830" xr:uid="{00000000-0005-0000-0000-00007D960000}"/>
    <cellStyle name="Normal 72 2 5 3 2 3" xfId="30597" xr:uid="{00000000-0005-0000-0000-00007E960000}"/>
    <cellStyle name="Normal 72 2 5 3 3" xfId="10479" xr:uid="{00000000-0005-0000-0000-00007F960000}"/>
    <cellStyle name="Normal 72 2 5 3 3 2" xfId="40813" xr:uid="{00000000-0005-0000-0000-000080960000}"/>
    <cellStyle name="Normal 72 2 5 3 3 3" xfId="25580" xr:uid="{00000000-0005-0000-0000-000081960000}"/>
    <cellStyle name="Normal 72 2 5 3 4" xfId="35800" xr:uid="{00000000-0005-0000-0000-000082960000}"/>
    <cellStyle name="Normal 72 2 5 3 5" xfId="20567" xr:uid="{00000000-0005-0000-0000-000083960000}"/>
    <cellStyle name="Normal 72 2 5 4" xfId="12157" xr:uid="{00000000-0005-0000-0000-000084960000}"/>
    <cellStyle name="Normal 72 2 5 4 2" xfId="42488" xr:uid="{00000000-0005-0000-0000-000085960000}"/>
    <cellStyle name="Normal 72 2 5 4 3" xfId="27255" xr:uid="{00000000-0005-0000-0000-000086960000}"/>
    <cellStyle name="Normal 72 2 5 5" xfId="7136" xr:uid="{00000000-0005-0000-0000-000087960000}"/>
    <cellStyle name="Normal 72 2 5 5 2" xfId="37471" xr:uid="{00000000-0005-0000-0000-000088960000}"/>
    <cellStyle name="Normal 72 2 5 5 3" xfId="22238" xr:uid="{00000000-0005-0000-0000-000089960000}"/>
    <cellStyle name="Normal 72 2 5 6" xfId="32459" xr:uid="{00000000-0005-0000-0000-00008A960000}"/>
    <cellStyle name="Normal 72 2 5 7" xfId="17225" xr:uid="{00000000-0005-0000-0000-00008B960000}"/>
    <cellStyle name="Normal 72 2 6" xfId="2918" xr:uid="{00000000-0005-0000-0000-00008C960000}"/>
    <cellStyle name="Normal 72 2 6 2" xfId="12992" xr:uid="{00000000-0005-0000-0000-00008D960000}"/>
    <cellStyle name="Normal 72 2 6 2 2" xfId="43323" xr:uid="{00000000-0005-0000-0000-00008E960000}"/>
    <cellStyle name="Normal 72 2 6 2 3" xfId="28090" xr:uid="{00000000-0005-0000-0000-00008F960000}"/>
    <cellStyle name="Normal 72 2 6 3" xfId="7972" xr:uid="{00000000-0005-0000-0000-000090960000}"/>
    <cellStyle name="Normal 72 2 6 3 2" xfId="38306" xr:uid="{00000000-0005-0000-0000-000091960000}"/>
    <cellStyle name="Normal 72 2 6 3 3" xfId="23073" xr:uid="{00000000-0005-0000-0000-000092960000}"/>
    <cellStyle name="Normal 72 2 6 4" xfId="33293" xr:uid="{00000000-0005-0000-0000-000093960000}"/>
    <cellStyle name="Normal 72 2 6 5" xfId="18060" xr:uid="{00000000-0005-0000-0000-000094960000}"/>
    <cellStyle name="Normal 72 2 7" xfId="4611" xr:uid="{00000000-0005-0000-0000-000095960000}"/>
    <cellStyle name="Normal 72 2 7 2" xfId="14663" xr:uid="{00000000-0005-0000-0000-000096960000}"/>
    <cellStyle name="Normal 72 2 7 2 2" xfId="44994" xr:uid="{00000000-0005-0000-0000-000097960000}"/>
    <cellStyle name="Normal 72 2 7 2 3" xfId="29761" xr:uid="{00000000-0005-0000-0000-000098960000}"/>
    <cellStyle name="Normal 72 2 7 3" xfId="9643" xr:uid="{00000000-0005-0000-0000-000099960000}"/>
    <cellStyle name="Normal 72 2 7 3 2" xfId="39977" xr:uid="{00000000-0005-0000-0000-00009A960000}"/>
    <cellStyle name="Normal 72 2 7 3 3" xfId="24744" xr:uid="{00000000-0005-0000-0000-00009B960000}"/>
    <cellStyle name="Normal 72 2 7 4" xfId="34964" xr:uid="{00000000-0005-0000-0000-00009C960000}"/>
    <cellStyle name="Normal 72 2 7 5" xfId="19731" xr:uid="{00000000-0005-0000-0000-00009D960000}"/>
    <cellStyle name="Normal 72 2 8" xfId="11321" xr:uid="{00000000-0005-0000-0000-00009E960000}"/>
    <cellStyle name="Normal 72 2 8 2" xfId="41652" xr:uid="{00000000-0005-0000-0000-00009F960000}"/>
    <cellStyle name="Normal 72 2 8 3" xfId="26419" xr:uid="{00000000-0005-0000-0000-0000A0960000}"/>
    <cellStyle name="Normal 72 2 9" xfId="6300" xr:uid="{00000000-0005-0000-0000-0000A1960000}"/>
    <cellStyle name="Normal 72 2 9 2" xfId="36635" xr:uid="{00000000-0005-0000-0000-0000A2960000}"/>
    <cellStyle name="Normal 72 2 9 3" xfId="21402" xr:uid="{00000000-0005-0000-0000-0000A3960000}"/>
    <cellStyle name="Normal 72 3" xfId="1264" xr:uid="{00000000-0005-0000-0000-0000A4960000}"/>
    <cellStyle name="Normal 72 3 10" xfId="16441" xr:uid="{00000000-0005-0000-0000-0000A5960000}"/>
    <cellStyle name="Normal 72 3 2" xfId="1483" xr:uid="{00000000-0005-0000-0000-0000A6960000}"/>
    <cellStyle name="Normal 72 3 2 2" xfId="1904" xr:uid="{00000000-0005-0000-0000-0000A7960000}"/>
    <cellStyle name="Normal 72 3 2 2 2" xfId="2743" xr:uid="{00000000-0005-0000-0000-0000A8960000}"/>
    <cellStyle name="Normal 72 3 2 2 2 2" xfId="4433" xr:uid="{00000000-0005-0000-0000-0000A9960000}"/>
    <cellStyle name="Normal 72 3 2 2 2 2 2" xfId="14506" xr:uid="{00000000-0005-0000-0000-0000AA960000}"/>
    <cellStyle name="Normal 72 3 2 2 2 2 2 2" xfId="44837" xr:uid="{00000000-0005-0000-0000-0000AB960000}"/>
    <cellStyle name="Normal 72 3 2 2 2 2 2 3" xfId="29604" xr:uid="{00000000-0005-0000-0000-0000AC960000}"/>
    <cellStyle name="Normal 72 3 2 2 2 2 3" xfId="9486" xr:uid="{00000000-0005-0000-0000-0000AD960000}"/>
    <cellStyle name="Normal 72 3 2 2 2 2 3 2" xfId="39820" xr:uid="{00000000-0005-0000-0000-0000AE960000}"/>
    <cellStyle name="Normal 72 3 2 2 2 2 3 3" xfId="24587" xr:uid="{00000000-0005-0000-0000-0000AF960000}"/>
    <cellStyle name="Normal 72 3 2 2 2 2 4" xfId="34807" xr:uid="{00000000-0005-0000-0000-0000B0960000}"/>
    <cellStyle name="Normal 72 3 2 2 2 2 5" xfId="19574" xr:uid="{00000000-0005-0000-0000-0000B1960000}"/>
    <cellStyle name="Normal 72 3 2 2 2 3" xfId="6125" xr:uid="{00000000-0005-0000-0000-0000B2960000}"/>
    <cellStyle name="Normal 72 3 2 2 2 3 2" xfId="16177" xr:uid="{00000000-0005-0000-0000-0000B3960000}"/>
    <cellStyle name="Normal 72 3 2 2 2 3 2 2" xfId="46508" xr:uid="{00000000-0005-0000-0000-0000B4960000}"/>
    <cellStyle name="Normal 72 3 2 2 2 3 2 3" xfId="31275" xr:uid="{00000000-0005-0000-0000-0000B5960000}"/>
    <cellStyle name="Normal 72 3 2 2 2 3 3" xfId="11157" xr:uid="{00000000-0005-0000-0000-0000B6960000}"/>
    <cellStyle name="Normal 72 3 2 2 2 3 3 2" xfId="41491" xr:uid="{00000000-0005-0000-0000-0000B7960000}"/>
    <cellStyle name="Normal 72 3 2 2 2 3 3 3" xfId="26258" xr:uid="{00000000-0005-0000-0000-0000B8960000}"/>
    <cellStyle name="Normal 72 3 2 2 2 3 4" xfId="36478" xr:uid="{00000000-0005-0000-0000-0000B9960000}"/>
    <cellStyle name="Normal 72 3 2 2 2 3 5" xfId="21245" xr:uid="{00000000-0005-0000-0000-0000BA960000}"/>
    <cellStyle name="Normal 72 3 2 2 2 4" xfId="12835" xr:uid="{00000000-0005-0000-0000-0000BB960000}"/>
    <cellStyle name="Normal 72 3 2 2 2 4 2" xfId="43166" xr:uid="{00000000-0005-0000-0000-0000BC960000}"/>
    <cellStyle name="Normal 72 3 2 2 2 4 3" xfId="27933" xr:uid="{00000000-0005-0000-0000-0000BD960000}"/>
    <cellStyle name="Normal 72 3 2 2 2 5" xfId="7814" xr:uid="{00000000-0005-0000-0000-0000BE960000}"/>
    <cellStyle name="Normal 72 3 2 2 2 5 2" xfId="38149" xr:uid="{00000000-0005-0000-0000-0000BF960000}"/>
    <cellStyle name="Normal 72 3 2 2 2 5 3" xfId="22916" xr:uid="{00000000-0005-0000-0000-0000C0960000}"/>
    <cellStyle name="Normal 72 3 2 2 2 6" xfId="33137" xr:uid="{00000000-0005-0000-0000-0000C1960000}"/>
    <cellStyle name="Normal 72 3 2 2 2 7" xfId="17903" xr:uid="{00000000-0005-0000-0000-0000C2960000}"/>
    <cellStyle name="Normal 72 3 2 2 3" xfId="3596" xr:uid="{00000000-0005-0000-0000-0000C3960000}"/>
    <cellStyle name="Normal 72 3 2 2 3 2" xfId="13670" xr:uid="{00000000-0005-0000-0000-0000C4960000}"/>
    <cellStyle name="Normal 72 3 2 2 3 2 2" xfId="44001" xr:uid="{00000000-0005-0000-0000-0000C5960000}"/>
    <cellStyle name="Normal 72 3 2 2 3 2 3" xfId="28768" xr:uid="{00000000-0005-0000-0000-0000C6960000}"/>
    <cellStyle name="Normal 72 3 2 2 3 3" xfId="8650" xr:uid="{00000000-0005-0000-0000-0000C7960000}"/>
    <cellStyle name="Normal 72 3 2 2 3 3 2" xfId="38984" xr:uid="{00000000-0005-0000-0000-0000C8960000}"/>
    <cellStyle name="Normal 72 3 2 2 3 3 3" xfId="23751" xr:uid="{00000000-0005-0000-0000-0000C9960000}"/>
    <cellStyle name="Normal 72 3 2 2 3 4" xfId="33971" xr:uid="{00000000-0005-0000-0000-0000CA960000}"/>
    <cellStyle name="Normal 72 3 2 2 3 5" xfId="18738" xr:uid="{00000000-0005-0000-0000-0000CB960000}"/>
    <cellStyle name="Normal 72 3 2 2 4" xfId="5289" xr:uid="{00000000-0005-0000-0000-0000CC960000}"/>
    <cellStyle name="Normal 72 3 2 2 4 2" xfId="15341" xr:uid="{00000000-0005-0000-0000-0000CD960000}"/>
    <cellStyle name="Normal 72 3 2 2 4 2 2" xfId="45672" xr:uid="{00000000-0005-0000-0000-0000CE960000}"/>
    <cellStyle name="Normal 72 3 2 2 4 2 3" xfId="30439" xr:uid="{00000000-0005-0000-0000-0000CF960000}"/>
    <cellStyle name="Normal 72 3 2 2 4 3" xfId="10321" xr:uid="{00000000-0005-0000-0000-0000D0960000}"/>
    <cellStyle name="Normal 72 3 2 2 4 3 2" xfId="40655" xr:uid="{00000000-0005-0000-0000-0000D1960000}"/>
    <cellStyle name="Normal 72 3 2 2 4 3 3" xfId="25422" xr:uid="{00000000-0005-0000-0000-0000D2960000}"/>
    <cellStyle name="Normal 72 3 2 2 4 4" xfId="35642" xr:uid="{00000000-0005-0000-0000-0000D3960000}"/>
    <cellStyle name="Normal 72 3 2 2 4 5" xfId="20409" xr:uid="{00000000-0005-0000-0000-0000D4960000}"/>
    <cellStyle name="Normal 72 3 2 2 5" xfId="11999" xr:uid="{00000000-0005-0000-0000-0000D5960000}"/>
    <cellStyle name="Normal 72 3 2 2 5 2" xfId="42330" xr:uid="{00000000-0005-0000-0000-0000D6960000}"/>
    <cellStyle name="Normal 72 3 2 2 5 3" xfId="27097" xr:uid="{00000000-0005-0000-0000-0000D7960000}"/>
    <cellStyle name="Normal 72 3 2 2 6" xfId="6978" xr:uid="{00000000-0005-0000-0000-0000D8960000}"/>
    <cellStyle name="Normal 72 3 2 2 6 2" xfId="37313" xr:uid="{00000000-0005-0000-0000-0000D9960000}"/>
    <cellStyle name="Normal 72 3 2 2 6 3" xfId="22080" xr:uid="{00000000-0005-0000-0000-0000DA960000}"/>
    <cellStyle name="Normal 72 3 2 2 7" xfId="32301" xr:uid="{00000000-0005-0000-0000-0000DB960000}"/>
    <cellStyle name="Normal 72 3 2 2 8" xfId="17067" xr:uid="{00000000-0005-0000-0000-0000DC960000}"/>
    <cellStyle name="Normal 72 3 2 3" xfId="2325" xr:uid="{00000000-0005-0000-0000-0000DD960000}"/>
    <cellStyle name="Normal 72 3 2 3 2" xfId="4015" xr:uid="{00000000-0005-0000-0000-0000DE960000}"/>
    <cellStyle name="Normal 72 3 2 3 2 2" xfId="14088" xr:uid="{00000000-0005-0000-0000-0000DF960000}"/>
    <cellStyle name="Normal 72 3 2 3 2 2 2" xfId="44419" xr:uid="{00000000-0005-0000-0000-0000E0960000}"/>
    <cellStyle name="Normal 72 3 2 3 2 2 3" xfId="29186" xr:uid="{00000000-0005-0000-0000-0000E1960000}"/>
    <cellStyle name="Normal 72 3 2 3 2 3" xfId="9068" xr:uid="{00000000-0005-0000-0000-0000E2960000}"/>
    <cellStyle name="Normal 72 3 2 3 2 3 2" xfId="39402" xr:uid="{00000000-0005-0000-0000-0000E3960000}"/>
    <cellStyle name="Normal 72 3 2 3 2 3 3" xfId="24169" xr:uid="{00000000-0005-0000-0000-0000E4960000}"/>
    <cellStyle name="Normal 72 3 2 3 2 4" xfId="34389" xr:uid="{00000000-0005-0000-0000-0000E5960000}"/>
    <cellStyle name="Normal 72 3 2 3 2 5" xfId="19156" xr:uid="{00000000-0005-0000-0000-0000E6960000}"/>
    <cellStyle name="Normal 72 3 2 3 3" xfId="5707" xr:uid="{00000000-0005-0000-0000-0000E7960000}"/>
    <cellStyle name="Normal 72 3 2 3 3 2" xfId="15759" xr:uid="{00000000-0005-0000-0000-0000E8960000}"/>
    <cellStyle name="Normal 72 3 2 3 3 2 2" xfId="46090" xr:uid="{00000000-0005-0000-0000-0000E9960000}"/>
    <cellStyle name="Normal 72 3 2 3 3 2 3" xfId="30857" xr:uid="{00000000-0005-0000-0000-0000EA960000}"/>
    <cellStyle name="Normal 72 3 2 3 3 3" xfId="10739" xr:uid="{00000000-0005-0000-0000-0000EB960000}"/>
    <cellStyle name="Normal 72 3 2 3 3 3 2" xfId="41073" xr:uid="{00000000-0005-0000-0000-0000EC960000}"/>
    <cellStyle name="Normal 72 3 2 3 3 3 3" xfId="25840" xr:uid="{00000000-0005-0000-0000-0000ED960000}"/>
    <cellStyle name="Normal 72 3 2 3 3 4" xfId="36060" xr:uid="{00000000-0005-0000-0000-0000EE960000}"/>
    <cellStyle name="Normal 72 3 2 3 3 5" xfId="20827" xr:uid="{00000000-0005-0000-0000-0000EF960000}"/>
    <cellStyle name="Normal 72 3 2 3 4" xfId="12417" xr:uid="{00000000-0005-0000-0000-0000F0960000}"/>
    <cellStyle name="Normal 72 3 2 3 4 2" xfId="42748" xr:uid="{00000000-0005-0000-0000-0000F1960000}"/>
    <cellStyle name="Normal 72 3 2 3 4 3" xfId="27515" xr:uid="{00000000-0005-0000-0000-0000F2960000}"/>
    <cellStyle name="Normal 72 3 2 3 5" xfId="7396" xr:uid="{00000000-0005-0000-0000-0000F3960000}"/>
    <cellStyle name="Normal 72 3 2 3 5 2" xfId="37731" xr:uid="{00000000-0005-0000-0000-0000F4960000}"/>
    <cellStyle name="Normal 72 3 2 3 5 3" xfId="22498" xr:uid="{00000000-0005-0000-0000-0000F5960000}"/>
    <cellStyle name="Normal 72 3 2 3 6" xfId="32719" xr:uid="{00000000-0005-0000-0000-0000F6960000}"/>
    <cellStyle name="Normal 72 3 2 3 7" xfId="17485" xr:uid="{00000000-0005-0000-0000-0000F7960000}"/>
    <cellStyle name="Normal 72 3 2 4" xfId="3178" xr:uid="{00000000-0005-0000-0000-0000F8960000}"/>
    <cellStyle name="Normal 72 3 2 4 2" xfId="13252" xr:uid="{00000000-0005-0000-0000-0000F9960000}"/>
    <cellStyle name="Normal 72 3 2 4 2 2" xfId="43583" xr:uid="{00000000-0005-0000-0000-0000FA960000}"/>
    <cellStyle name="Normal 72 3 2 4 2 3" xfId="28350" xr:uid="{00000000-0005-0000-0000-0000FB960000}"/>
    <cellStyle name="Normal 72 3 2 4 3" xfId="8232" xr:uid="{00000000-0005-0000-0000-0000FC960000}"/>
    <cellStyle name="Normal 72 3 2 4 3 2" xfId="38566" xr:uid="{00000000-0005-0000-0000-0000FD960000}"/>
    <cellStyle name="Normal 72 3 2 4 3 3" xfId="23333" xr:uid="{00000000-0005-0000-0000-0000FE960000}"/>
    <cellStyle name="Normal 72 3 2 4 4" xfId="33553" xr:uid="{00000000-0005-0000-0000-0000FF960000}"/>
    <cellStyle name="Normal 72 3 2 4 5" xfId="18320" xr:uid="{00000000-0005-0000-0000-000000970000}"/>
    <cellStyle name="Normal 72 3 2 5" xfId="4871" xr:uid="{00000000-0005-0000-0000-000001970000}"/>
    <cellStyle name="Normal 72 3 2 5 2" xfId="14923" xr:uid="{00000000-0005-0000-0000-000002970000}"/>
    <cellStyle name="Normal 72 3 2 5 2 2" xfId="45254" xr:uid="{00000000-0005-0000-0000-000003970000}"/>
    <cellStyle name="Normal 72 3 2 5 2 3" xfId="30021" xr:uid="{00000000-0005-0000-0000-000004970000}"/>
    <cellStyle name="Normal 72 3 2 5 3" xfId="9903" xr:uid="{00000000-0005-0000-0000-000005970000}"/>
    <cellStyle name="Normal 72 3 2 5 3 2" xfId="40237" xr:uid="{00000000-0005-0000-0000-000006970000}"/>
    <cellStyle name="Normal 72 3 2 5 3 3" xfId="25004" xr:uid="{00000000-0005-0000-0000-000007970000}"/>
    <cellStyle name="Normal 72 3 2 5 4" xfId="35224" xr:uid="{00000000-0005-0000-0000-000008970000}"/>
    <cellStyle name="Normal 72 3 2 5 5" xfId="19991" xr:uid="{00000000-0005-0000-0000-000009970000}"/>
    <cellStyle name="Normal 72 3 2 6" xfId="11581" xr:uid="{00000000-0005-0000-0000-00000A970000}"/>
    <cellStyle name="Normal 72 3 2 6 2" xfId="41912" xr:uid="{00000000-0005-0000-0000-00000B970000}"/>
    <cellStyle name="Normal 72 3 2 6 3" xfId="26679" xr:uid="{00000000-0005-0000-0000-00000C970000}"/>
    <cellStyle name="Normal 72 3 2 7" xfId="6560" xr:uid="{00000000-0005-0000-0000-00000D970000}"/>
    <cellStyle name="Normal 72 3 2 7 2" xfId="36895" xr:uid="{00000000-0005-0000-0000-00000E970000}"/>
    <cellStyle name="Normal 72 3 2 7 3" xfId="21662" xr:uid="{00000000-0005-0000-0000-00000F970000}"/>
    <cellStyle name="Normal 72 3 2 8" xfId="31883" xr:uid="{00000000-0005-0000-0000-000010970000}"/>
    <cellStyle name="Normal 72 3 2 9" xfId="16649" xr:uid="{00000000-0005-0000-0000-000011970000}"/>
    <cellStyle name="Normal 72 3 3" xfId="1696" xr:uid="{00000000-0005-0000-0000-000012970000}"/>
    <cellStyle name="Normal 72 3 3 2" xfId="2535" xr:uid="{00000000-0005-0000-0000-000013970000}"/>
    <cellStyle name="Normal 72 3 3 2 2" xfId="4225" xr:uid="{00000000-0005-0000-0000-000014970000}"/>
    <cellStyle name="Normal 72 3 3 2 2 2" xfId="14298" xr:uid="{00000000-0005-0000-0000-000015970000}"/>
    <cellStyle name="Normal 72 3 3 2 2 2 2" xfId="44629" xr:uid="{00000000-0005-0000-0000-000016970000}"/>
    <cellStyle name="Normal 72 3 3 2 2 2 3" xfId="29396" xr:uid="{00000000-0005-0000-0000-000017970000}"/>
    <cellStyle name="Normal 72 3 3 2 2 3" xfId="9278" xr:uid="{00000000-0005-0000-0000-000018970000}"/>
    <cellStyle name="Normal 72 3 3 2 2 3 2" xfId="39612" xr:uid="{00000000-0005-0000-0000-000019970000}"/>
    <cellStyle name="Normal 72 3 3 2 2 3 3" xfId="24379" xr:uid="{00000000-0005-0000-0000-00001A970000}"/>
    <cellStyle name="Normal 72 3 3 2 2 4" xfId="34599" xr:uid="{00000000-0005-0000-0000-00001B970000}"/>
    <cellStyle name="Normal 72 3 3 2 2 5" xfId="19366" xr:uid="{00000000-0005-0000-0000-00001C970000}"/>
    <cellStyle name="Normal 72 3 3 2 3" xfId="5917" xr:uid="{00000000-0005-0000-0000-00001D970000}"/>
    <cellStyle name="Normal 72 3 3 2 3 2" xfId="15969" xr:uid="{00000000-0005-0000-0000-00001E970000}"/>
    <cellStyle name="Normal 72 3 3 2 3 2 2" xfId="46300" xr:uid="{00000000-0005-0000-0000-00001F970000}"/>
    <cellStyle name="Normal 72 3 3 2 3 2 3" xfId="31067" xr:uid="{00000000-0005-0000-0000-000020970000}"/>
    <cellStyle name="Normal 72 3 3 2 3 3" xfId="10949" xr:uid="{00000000-0005-0000-0000-000021970000}"/>
    <cellStyle name="Normal 72 3 3 2 3 3 2" xfId="41283" xr:uid="{00000000-0005-0000-0000-000022970000}"/>
    <cellStyle name="Normal 72 3 3 2 3 3 3" xfId="26050" xr:uid="{00000000-0005-0000-0000-000023970000}"/>
    <cellStyle name="Normal 72 3 3 2 3 4" xfId="36270" xr:uid="{00000000-0005-0000-0000-000024970000}"/>
    <cellStyle name="Normal 72 3 3 2 3 5" xfId="21037" xr:uid="{00000000-0005-0000-0000-000025970000}"/>
    <cellStyle name="Normal 72 3 3 2 4" xfId="12627" xr:uid="{00000000-0005-0000-0000-000026970000}"/>
    <cellStyle name="Normal 72 3 3 2 4 2" xfId="42958" xr:uid="{00000000-0005-0000-0000-000027970000}"/>
    <cellStyle name="Normal 72 3 3 2 4 3" xfId="27725" xr:uid="{00000000-0005-0000-0000-000028970000}"/>
    <cellStyle name="Normal 72 3 3 2 5" xfId="7606" xr:uid="{00000000-0005-0000-0000-000029970000}"/>
    <cellStyle name="Normal 72 3 3 2 5 2" xfId="37941" xr:uid="{00000000-0005-0000-0000-00002A970000}"/>
    <cellStyle name="Normal 72 3 3 2 5 3" xfId="22708" xr:uid="{00000000-0005-0000-0000-00002B970000}"/>
    <cellStyle name="Normal 72 3 3 2 6" xfId="32929" xr:uid="{00000000-0005-0000-0000-00002C970000}"/>
    <cellStyle name="Normal 72 3 3 2 7" xfId="17695" xr:uid="{00000000-0005-0000-0000-00002D970000}"/>
    <cellStyle name="Normal 72 3 3 3" xfId="3388" xr:uid="{00000000-0005-0000-0000-00002E970000}"/>
    <cellStyle name="Normal 72 3 3 3 2" xfId="13462" xr:uid="{00000000-0005-0000-0000-00002F970000}"/>
    <cellStyle name="Normal 72 3 3 3 2 2" xfId="43793" xr:uid="{00000000-0005-0000-0000-000030970000}"/>
    <cellStyle name="Normal 72 3 3 3 2 3" xfId="28560" xr:uid="{00000000-0005-0000-0000-000031970000}"/>
    <cellStyle name="Normal 72 3 3 3 3" xfId="8442" xr:uid="{00000000-0005-0000-0000-000032970000}"/>
    <cellStyle name="Normal 72 3 3 3 3 2" xfId="38776" xr:uid="{00000000-0005-0000-0000-000033970000}"/>
    <cellStyle name="Normal 72 3 3 3 3 3" xfId="23543" xr:uid="{00000000-0005-0000-0000-000034970000}"/>
    <cellStyle name="Normal 72 3 3 3 4" xfId="33763" xr:uid="{00000000-0005-0000-0000-000035970000}"/>
    <cellStyle name="Normal 72 3 3 3 5" xfId="18530" xr:uid="{00000000-0005-0000-0000-000036970000}"/>
    <cellStyle name="Normal 72 3 3 4" xfId="5081" xr:uid="{00000000-0005-0000-0000-000037970000}"/>
    <cellStyle name="Normal 72 3 3 4 2" xfId="15133" xr:uid="{00000000-0005-0000-0000-000038970000}"/>
    <cellStyle name="Normal 72 3 3 4 2 2" xfId="45464" xr:uid="{00000000-0005-0000-0000-000039970000}"/>
    <cellStyle name="Normal 72 3 3 4 2 3" xfId="30231" xr:uid="{00000000-0005-0000-0000-00003A970000}"/>
    <cellStyle name="Normal 72 3 3 4 3" xfId="10113" xr:uid="{00000000-0005-0000-0000-00003B970000}"/>
    <cellStyle name="Normal 72 3 3 4 3 2" xfId="40447" xr:uid="{00000000-0005-0000-0000-00003C970000}"/>
    <cellStyle name="Normal 72 3 3 4 3 3" xfId="25214" xr:uid="{00000000-0005-0000-0000-00003D970000}"/>
    <cellStyle name="Normal 72 3 3 4 4" xfId="35434" xr:uid="{00000000-0005-0000-0000-00003E970000}"/>
    <cellStyle name="Normal 72 3 3 4 5" xfId="20201" xr:uid="{00000000-0005-0000-0000-00003F970000}"/>
    <cellStyle name="Normal 72 3 3 5" xfId="11791" xr:uid="{00000000-0005-0000-0000-000040970000}"/>
    <cellStyle name="Normal 72 3 3 5 2" xfId="42122" xr:uid="{00000000-0005-0000-0000-000041970000}"/>
    <cellStyle name="Normal 72 3 3 5 3" xfId="26889" xr:uid="{00000000-0005-0000-0000-000042970000}"/>
    <cellStyle name="Normal 72 3 3 6" xfId="6770" xr:uid="{00000000-0005-0000-0000-000043970000}"/>
    <cellStyle name="Normal 72 3 3 6 2" xfId="37105" xr:uid="{00000000-0005-0000-0000-000044970000}"/>
    <cellStyle name="Normal 72 3 3 6 3" xfId="21872" xr:uid="{00000000-0005-0000-0000-000045970000}"/>
    <cellStyle name="Normal 72 3 3 7" xfId="32093" xr:uid="{00000000-0005-0000-0000-000046970000}"/>
    <cellStyle name="Normal 72 3 3 8" xfId="16859" xr:uid="{00000000-0005-0000-0000-000047970000}"/>
    <cellStyle name="Normal 72 3 4" xfId="2117" xr:uid="{00000000-0005-0000-0000-000048970000}"/>
    <cellStyle name="Normal 72 3 4 2" xfId="3807" xr:uid="{00000000-0005-0000-0000-000049970000}"/>
    <cellStyle name="Normal 72 3 4 2 2" xfId="13880" xr:uid="{00000000-0005-0000-0000-00004A970000}"/>
    <cellStyle name="Normal 72 3 4 2 2 2" xfId="44211" xr:uid="{00000000-0005-0000-0000-00004B970000}"/>
    <cellStyle name="Normal 72 3 4 2 2 3" xfId="28978" xr:uid="{00000000-0005-0000-0000-00004C970000}"/>
    <cellStyle name="Normal 72 3 4 2 3" xfId="8860" xr:uid="{00000000-0005-0000-0000-00004D970000}"/>
    <cellStyle name="Normal 72 3 4 2 3 2" xfId="39194" xr:uid="{00000000-0005-0000-0000-00004E970000}"/>
    <cellStyle name="Normal 72 3 4 2 3 3" xfId="23961" xr:uid="{00000000-0005-0000-0000-00004F970000}"/>
    <cellStyle name="Normal 72 3 4 2 4" xfId="34181" xr:uid="{00000000-0005-0000-0000-000050970000}"/>
    <cellStyle name="Normal 72 3 4 2 5" xfId="18948" xr:uid="{00000000-0005-0000-0000-000051970000}"/>
    <cellStyle name="Normal 72 3 4 3" xfId="5499" xr:uid="{00000000-0005-0000-0000-000052970000}"/>
    <cellStyle name="Normal 72 3 4 3 2" xfId="15551" xr:uid="{00000000-0005-0000-0000-000053970000}"/>
    <cellStyle name="Normal 72 3 4 3 2 2" xfId="45882" xr:uid="{00000000-0005-0000-0000-000054970000}"/>
    <cellStyle name="Normal 72 3 4 3 2 3" xfId="30649" xr:uid="{00000000-0005-0000-0000-000055970000}"/>
    <cellStyle name="Normal 72 3 4 3 3" xfId="10531" xr:uid="{00000000-0005-0000-0000-000056970000}"/>
    <cellStyle name="Normal 72 3 4 3 3 2" xfId="40865" xr:uid="{00000000-0005-0000-0000-000057970000}"/>
    <cellStyle name="Normal 72 3 4 3 3 3" xfId="25632" xr:uid="{00000000-0005-0000-0000-000058970000}"/>
    <cellStyle name="Normal 72 3 4 3 4" xfId="35852" xr:uid="{00000000-0005-0000-0000-000059970000}"/>
    <cellStyle name="Normal 72 3 4 3 5" xfId="20619" xr:uid="{00000000-0005-0000-0000-00005A970000}"/>
    <cellStyle name="Normal 72 3 4 4" xfId="12209" xr:uid="{00000000-0005-0000-0000-00005B970000}"/>
    <cellStyle name="Normal 72 3 4 4 2" xfId="42540" xr:uid="{00000000-0005-0000-0000-00005C970000}"/>
    <cellStyle name="Normal 72 3 4 4 3" xfId="27307" xr:uid="{00000000-0005-0000-0000-00005D970000}"/>
    <cellStyle name="Normal 72 3 4 5" xfId="7188" xr:uid="{00000000-0005-0000-0000-00005E970000}"/>
    <cellStyle name="Normal 72 3 4 5 2" xfId="37523" xr:uid="{00000000-0005-0000-0000-00005F970000}"/>
    <cellStyle name="Normal 72 3 4 5 3" xfId="22290" xr:uid="{00000000-0005-0000-0000-000060970000}"/>
    <cellStyle name="Normal 72 3 4 6" xfId="32511" xr:uid="{00000000-0005-0000-0000-000061970000}"/>
    <cellStyle name="Normal 72 3 4 7" xfId="17277" xr:uid="{00000000-0005-0000-0000-000062970000}"/>
    <cellStyle name="Normal 72 3 5" xfId="2970" xr:uid="{00000000-0005-0000-0000-000063970000}"/>
    <cellStyle name="Normal 72 3 5 2" xfId="13044" xr:uid="{00000000-0005-0000-0000-000064970000}"/>
    <cellStyle name="Normal 72 3 5 2 2" xfId="43375" xr:uid="{00000000-0005-0000-0000-000065970000}"/>
    <cellStyle name="Normal 72 3 5 2 3" xfId="28142" xr:uid="{00000000-0005-0000-0000-000066970000}"/>
    <cellStyle name="Normal 72 3 5 3" xfId="8024" xr:uid="{00000000-0005-0000-0000-000067970000}"/>
    <cellStyle name="Normal 72 3 5 3 2" xfId="38358" xr:uid="{00000000-0005-0000-0000-000068970000}"/>
    <cellStyle name="Normal 72 3 5 3 3" xfId="23125" xr:uid="{00000000-0005-0000-0000-000069970000}"/>
    <cellStyle name="Normal 72 3 5 4" xfId="33345" xr:uid="{00000000-0005-0000-0000-00006A970000}"/>
    <cellStyle name="Normal 72 3 5 5" xfId="18112" xr:uid="{00000000-0005-0000-0000-00006B970000}"/>
    <cellStyle name="Normal 72 3 6" xfId="4663" xr:uid="{00000000-0005-0000-0000-00006C970000}"/>
    <cellStyle name="Normal 72 3 6 2" xfId="14715" xr:uid="{00000000-0005-0000-0000-00006D970000}"/>
    <cellStyle name="Normal 72 3 6 2 2" xfId="45046" xr:uid="{00000000-0005-0000-0000-00006E970000}"/>
    <cellStyle name="Normal 72 3 6 2 3" xfId="29813" xr:uid="{00000000-0005-0000-0000-00006F970000}"/>
    <cellStyle name="Normal 72 3 6 3" xfId="9695" xr:uid="{00000000-0005-0000-0000-000070970000}"/>
    <cellStyle name="Normal 72 3 6 3 2" xfId="40029" xr:uid="{00000000-0005-0000-0000-000071970000}"/>
    <cellStyle name="Normal 72 3 6 3 3" xfId="24796" xr:uid="{00000000-0005-0000-0000-000072970000}"/>
    <cellStyle name="Normal 72 3 6 4" xfId="35016" xr:uid="{00000000-0005-0000-0000-000073970000}"/>
    <cellStyle name="Normal 72 3 6 5" xfId="19783" xr:uid="{00000000-0005-0000-0000-000074970000}"/>
    <cellStyle name="Normal 72 3 7" xfId="11373" xr:uid="{00000000-0005-0000-0000-000075970000}"/>
    <cellStyle name="Normal 72 3 7 2" xfId="41704" xr:uid="{00000000-0005-0000-0000-000076970000}"/>
    <cellStyle name="Normal 72 3 7 3" xfId="26471" xr:uid="{00000000-0005-0000-0000-000077970000}"/>
    <cellStyle name="Normal 72 3 8" xfId="6352" xr:uid="{00000000-0005-0000-0000-000078970000}"/>
    <cellStyle name="Normal 72 3 8 2" xfId="36687" xr:uid="{00000000-0005-0000-0000-000079970000}"/>
    <cellStyle name="Normal 72 3 8 3" xfId="21454" xr:uid="{00000000-0005-0000-0000-00007A970000}"/>
    <cellStyle name="Normal 72 3 9" xfId="31676" xr:uid="{00000000-0005-0000-0000-00007B970000}"/>
    <cellStyle name="Normal 72 4" xfId="1377" xr:uid="{00000000-0005-0000-0000-00007C970000}"/>
    <cellStyle name="Normal 72 4 2" xfId="1800" xr:uid="{00000000-0005-0000-0000-00007D970000}"/>
    <cellStyle name="Normal 72 4 2 2" xfId="2639" xr:uid="{00000000-0005-0000-0000-00007E970000}"/>
    <cellStyle name="Normal 72 4 2 2 2" xfId="4329" xr:uid="{00000000-0005-0000-0000-00007F970000}"/>
    <cellStyle name="Normal 72 4 2 2 2 2" xfId="14402" xr:uid="{00000000-0005-0000-0000-000080970000}"/>
    <cellStyle name="Normal 72 4 2 2 2 2 2" xfId="44733" xr:uid="{00000000-0005-0000-0000-000081970000}"/>
    <cellStyle name="Normal 72 4 2 2 2 2 3" xfId="29500" xr:uid="{00000000-0005-0000-0000-000082970000}"/>
    <cellStyle name="Normal 72 4 2 2 2 3" xfId="9382" xr:uid="{00000000-0005-0000-0000-000083970000}"/>
    <cellStyle name="Normal 72 4 2 2 2 3 2" xfId="39716" xr:uid="{00000000-0005-0000-0000-000084970000}"/>
    <cellStyle name="Normal 72 4 2 2 2 3 3" xfId="24483" xr:uid="{00000000-0005-0000-0000-000085970000}"/>
    <cellStyle name="Normal 72 4 2 2 2 4" xfId="34703" xr:uid="{00000000-0005-0000-0000-000086970000}"/>
    <cellStyle name="Normal 72 4 2 2 2 5" xfId="19470" xr:uid="{00000000-0005-0000-0000-000087970000}"/>
    <cellStyle name="Normal 72 4 2 2 3" xfId="6021" xr:uid="{00000000-0005-0000-0000-000088970000}"/>
    <cellStyle name="Normal 72 4 2 2 3 2" xfId="16073" xr:uid="{00000000-0005-0000-0000-000089970000}"/>
    <cellStyle name="Normal 72 4 2 2 3 2 2" xfId="46404" xr:uid="{00000000-0005-0000-0000-00008A970000}"/>
    <cellStyle name="Normal 72 4 2 2 3 2 3" xfId="31171" xr:uid="{00000000-0005-0000-0000-00008B970000}"/>
    <cellStyle name="Normal 72 4 2 2 3 3" xfId="11053" xr:uid="{00000000-0005-0000-0000-00008C970000}"/>
    <cellStyle name="Normal 72 4 2 2 3 3 2" xfId="41387" xr:uid="{00000000-0005-0000-0000-00008D970000}"/>
    <cellStyle name="Normal 72 4 2 2 3 3 3" xfId="26154" xr:uid="{00000000-0005-0000-0000-00008E970000}"/>
    <cellStyle name="Normal 72 4 2 2 3 4" xfId="36374" xr:uid="{00000000-0005-0000-0000-00008F970000}"/>
    <cellStyle name="Normal 72 4 2 2 3 5" xfId="21141" xr:uid="{00000000-0005-0000-0000-000090970000}"/>
    <cellStyle name="Normal 72 4 2 2 4" xfId="12731" xr:uid="{00000000-0005-0000-0000-000091970000}"/>
    <cellStyle name="Normal 72 4 2 2 4 2" xfId="43062" xr:uid="{00000000-0005-0000-0000-000092970000}"/>
    <cellStyle name="Normal 72 4 2 2 4 3" xfId="27829" xr:uid="{00000000-0005-0000-0000-000093970000}"/>
    <cellStyle name="Normal 72 4 2 2 5" xfId="7710" xr:uid="{00000000-0005-0000-0000-000094970000}"/>
    <cellStyle name="Normal 72 4 2 2 5 2" xfId="38045" xr:uid="{00000000-0005-0000-0000-000095970000}"/>
    <cellStyle name="Normal 72 4 2 2 5 3" xfId="22812" xr:uid="{00000000-0005-0000-0000-000096970000}"/>
    <cellStyle name="Normal 72 4 2 2 6" xfId="33033" xr:uid="{00000000-0005-0000-0000-000097970000}"/>
    <cellStyle name="Normal 72 4 2 2 7" xfId="17799" xr:uid="{00000000-0005-0000-0000-000098970000}"/>
    <cellStyle name="Normal 72 4 2 3" xfId="3492" xr:uid="{00000000-0005-0000-0000-000099970000}"/>
    <cellStyle name="Normal 72 4 2 3 2" xfId="13566" xr:uid="{00000000-0005-0000-0000-00009A970000}"/>
    <cellStyle name="Normal 72 4 2 3 2 2" xfId="43897" xr:uid="{00000000-0005-0000-0000-00009B970000}"/>
    <cellStyle name="Normal 72 4 2 3 2 3" xfId="28664" xr:uid="{00000000-0005-0000-0000-00009C970000}"/>
    <cellStyle name="Normal 72 4 2 3 3" xfId="8546" xr:uid="{00000000-0005-0000-0000-00009D970000}"/>
    <cellStyle name="Normal 72 4 2 3 3 2" xfId="38880" xr:uid="{00000000-0005-0000-0000-00009E970000}"/>
    <cellStyle name="Normal 72 4 2 3 3 3" xfId="23647" xr:uid="{00000000-0005-0000-0000-00009F970000}"/>
    <cellStyle name="Normal 72 4 2 3 4" xfId="33867" xr:uid="{00000000-0005-0000-0000-0000A0970000}"/>
    <cellStyle name="Normal 72 4 2 3 5" xfId="18634" xr:uid="{00000000-0005-0000-0000-0000A1970000}"/>
    <cellStyle name="Normal 72 4 2 4" xfId="5185" xr:uid="{00000000-0005-0000-0000-0000A2970000}"/>
    <cellStyle name="Normal 72 4 2 4 2" xfId="15237" xr:uid="{00000000-0005-0000-0000-0000A3970000}"/>
    <cellStyle name="Normal 72 4 2 4 2 2" xfId="45568" xr:uid="{00000000-0005-0000-0000-0000A4970000}"/>
    <cellStyle name="Normal 72 4 2 4 2 3" xfId="30335" xr:uid="{00000000-0005-0000-0000-0000A5970000}"/>
    <cellStyle name="Normal 72 4 2 4 3" xfId="10217" xr:uid="{00000000-0005-0000-0000-0000A6970000}"/>
    <cellStyle name="Normal 72 4 2 4 3 2" xfId="40551" xr:uid="{00000000-0005-0000-0000-0000A7970000}"/>
    <cellStyle name="Normal 72 4 2 4 3 3" xfId="25318" xr:uid="{00000000-0005-0000-0000-0000A8970000}"/>
    <cellStyle name="Normal 72 4 2 4 4" xfId="35538" xr:uid="{00000000-0005-0000-0000-0000A9970000}"/>
    <cellStyle name="Normal 72 4 2 4 5" xfId="20305" xr:uid="{00000000-0005-0000-0000-0000AA970000}"/>
    <cellStyle name="Normal 72 4 2 5" xfId="11895" xr:uid="{00000000-0005-0000-0000-0000AB970000}"/>
    <cellStyle name="Normal 72 4 2 5 2" xfId="42226" xr:uid="{00000000-0005-0000-0000-0000AC970000}"/>
    <cellStyle name="Normal 72 4 2 5 3" xfId="26993" xr:uid="{00000000-0005-0000-0000-0000AD970000}"/>
    <cellStyle name="Normal 72 4 2 6" xfId="6874" xr:uid="{00000000-0005-0000-0000-0000AE970000}"/>
    <cellStyle name="Normal 72 4 2 6 2" xfId="37209" xr:uid="{00000000-0005-0000-0000-0000AF970000}"/>
    <cellStyle name="Normal 72 4 2 6 3" xfId="21976" xr:uid="{00000000-0005-0000-0000-0000B0970000}"/>
    <cellStyle name="Normal 72 4 2 7" xfId="32197" xr:uid="{00000000-0005-0000-0000-0000B1970000}"/>
    <cellStyle name="Normal 72 4 2 8" xfId="16963" xr:uid="{00000000-0005-0000-0000-0000B2970000}"/>
    <cellStyle name="Normal 72 4 3" xfId="2221" xr:uid="{00000000-0005-0000-0000-0000B3970000}"/>
    <cellStyle name="Normal 72 4 3 2" xfId="3911" xr:uid="{00000000-0005-0000-0000-0000B4970000}"/>
    <cellStyle name="Normal 72 4 3 2 2" xfId="13984" xr:uid="{00000000-0005-0000-0000-0000B5970000}"/>
    <cellStyle name="Normal 72 4 3 2 2 2" xfId="44315" xr:uid="{00000000-0005-0000-0000-0000B6970000}"/>
    <cellStyle name="Normal 72 4 3 2 2 3" xfId="29082" xr:uid="{00000000-0005-0000-0000-0000B7970000}"/>
    <cellStyle name="Normal 72 4 3 2 3" xfId="8964" xr:uid="{00000000-0005-0000-0000-0000B8970000}"/>
    <cellStyle name="Normal 72 4 3 2 3 2" xfId="39298" xr:uid="{00000000-0005-0000-0000-0000B9970000}"/>
    <cellStyle name="Normal 72 4 3 2 3 3" xfId="24065" xr:uid="{00000000-0005-0000-0000-0000BA970000}"/>
    <cellStyle name="Normal 72 4 3 2 4" xfId="34285" xr:uid="{00000000-0005-0000-0000-0000BB970000}"/>
    <cellStyle name="Normal 72 4 3 2 5" xfId="19052" xr:uid="{00000000-0005-0000-0000-0000BC970000}"/>
    <cellStyle name="Normal 72 4 3 3" xfId="5603" xr:uid="{00000000-0005-0000-0000-0000BD970000}"/>
    <cellStyle name="Normal 72 4 3 3 2" xfId="15655" xr:uid="{00000000-0005-0000-0000-0000BE970000}"/>
    <cellStyle name="Normal 72 4 3 3 2 2" xfId="45986" xr:uid="{00000000-0005-0000-0000-0000BF970000}"/>
    <cellStyle name="Normal 72 4 3 3 2 3" xfId="30753" xr:uid="{00000000-0005-0000-0000-0000C0970000}"/>
    <cellStyle name="Normal 72 4 3 3 3" xfId="10635" xr:uid="{00000000-0005-0000-0000-0000C1970000}"/>
    <cellStyle name="Normal 72 4 3 3 3 2" xfId="40969" xr:uid="{00000000-0005-0000-0000-0000C2970000}"/>
    <cellStyle name="Normal 72 4 3 3 3 3" xfId="25736" xr:uid="{00000000-0005-0000-0000-0000C3970000}"/>
    <cellStyle name="Normal 72 4 3 3 4" xfId="35956" xr:uid="{00000000-0005-0000-0000-0000C4970000}"/>
    <cellStyle name="Normal 72 4 3 3 5" xfId="20723" xr:uid="{00000000-0005-0000-0000-0000C5970000}"/>
    <cellStyle name="Normal 72 4 3 4" xfId="12313" xr:uid="{00000000-0005-0000-0000-0000C6970000}"/>
    <cellStyle name="Normal 72 4 3 4 2" xfId="42644" xr:uid="{00000000-0005-0000-0000-0000C7970000}"/>
    <cellStyle name="Normal 72 4 3 4 3" xfId="27411" xr:uid="{00000000-0005-0000-0000-0000C8970000}"/>
    <cellStyle name="Normal 72 4 3 5" xfId="7292" xr:uid="{00000000-0005-0000-0000-0000C9970000}"/>
    <cellStyle name="Normal 72 4 3 5 2" xfId="37627" xr:uid="{00000000-0005-0000-0000-0000CA970000}"/>
    <cellStyle name="Normal 72 4 3 5 3" xfId="22394" xr:uid="{00000000-0005-0000-0000-0000CB970000}"/>
    <cellStyle name="Normal 72 4 3 6" xfId="32615" xr:uid="{00000000-0005-0000-0000-0000CC970000}"/>
    <cellStyle name="Normal 72 4 3 7" xfId="17381" xr:uid="{00000000-0005-0000-0000-0000CD970000}"/>
    <cellStyle name="Normal 72 4 4" xfId="3074" xr:uid="{00000000-0005-0000-0000-0000CE970000}"/>
    <cellStyle name="Normal 72 4 4 2" xfId="13148" xr:uid="{00000000-0005-0000-0000-0000CF970000}"/>
    <cellStyle name="Normal 72 4 4 2 2" xfId="43479" xr:uid="{00000000-0005-0000-0000-0000D0970000}"/>
    <cellStyle name="Normal 72 4 4 2 3" xfId="28246" xr:uid="{00000000-0005-0000-0000-0000D1970000}"/>
    <cellStyle name="Normal 72 4 4 3" xfId="8128" xr:uid="{00000000-0005-0000-0000-0000D2970000}"/>
    <cellStyle name="Normal 72 4 4 3 2" xfId="38462" xr:uid="{00000000-0005-0000-0000-0000D3970000}"/>
    <cellStyle name="Normal 72 4 4 3 3" xfId="23229" xr:uid="{00000000-0005-0000-0000-0000D4970000}"/>
    <cellStyle name="Normal 72 4 4 4" xfId="33449" xr:uid="{00000000-0005-0000-0000-0000D5970000}"/>
    <cellStyle name="Normal 72 4 4 5" xfId="18216" xr:uid="{00000000-0005-0000-0000-0000D6970000}"/>
    <cellStyle name="Normal 72 4 5" xfId="4767" xr:uid="{00000000-0005-0000-0000-0000D7970000}"/>
    <cellStyle name="Normal 72 4 5 2" xfId="14819" xr:uid="{00000000-0005-0000-0000-0000D8970000}"/>
    <cellStyle name="Normal 72 4 5 2 2" xfId="45150" xr:uid="{00000000-0005-0000-0000-0000D9970000}"/>
    <cellStyle name="Normal 72 4 5 2 3" xfId="29917" xr:uid="{00000000-0005-0000-0000-0000DA970000}"/>
    <cellStyle name="Normal 72 4 5 3" xfId="9799" xr:uid="{00000000-0005-0000-0000-0000DB970000}"/>
    <cellStyle name="Normal 72 4 5 3 2" xfId="40133" xr:uid="{00000000-0005-0000-0000-0000DC970000}"/>
    <cellStyle name="Normal 72 4 5 3 3" xfId="24900" xr:uid="{00000000-0005-0000-0000-0000DD970000}"/>
    <cellStyle name="Normal 72 4 5 4" xfId="35120" xr:uid="{00000000-0005-0000-0000-0000DE970000}"/>
    <cellStyle name="Normal 72 4 5 5" xfId="19887" xr:uid="{00000000-0005-0000-0000-0000DF970000}"/>
    <cellStyle name="Normal 72 4 6" xfId="11477" xr:uid="{00000000-0005-0000-0000-0000E0970000}"/>
    <cellStyle name="Normal 72 4 6 2" xfId="41808" xr:uid="{00000000-0005-0000-0000-0000E1970000}"/>
    <cellStyle name="Normal 72 4 6 3" xfId="26575" xr:uid="{00000000-0005-0000-0000-0000E2970000}"/>
    <cellStyle name="Normal 72 4 7" xfId="6456" xr:uid="{00000000-0005-0000-0000-0000E3970000}"/>
    <cellStyle name="Normal 72 4 7 2" xfId="36791" xr:uid="{00000000-0005-0000-0000-0000E4970000}"/>
    <cellStyle name="Normal 72 4 7 3" xfId="21558" xr:uid="{00000000-0005-0000-0000-0000E5970000}"/>
    <cellStyle name="Normal 72 4 8" xfId="31779" xr:uid="{00000000-0005-0000-0000-0000E6970000}"/>
    <cellStyle name="Normal 72 4 9" xfId="16545" xr:uid="{00000000-0005-0000-0000-0000E7970000}"/>
    <cellStyle name="Normal 72 5" xfId="1590" xr:uid="{00000000-0005-0000-0000-0000E8970000}"/>
    <cellStyle name="Normal 72 5 2" xfId="2431" xr:uid="{00000000-0005-0000-0000-0000E9970000}"/>
    <cellStyle name="Normal 72 5 2 2" xfId="4121" xr:uid="{00000000-0005-0000-0000-0000EA970000}"/>
    <cellStyle name="Normal 72 5 2 2 2" xfId="14194" xr:uid="{00000000-0005-0000-0000-0000EB970000}"/>
    <cellStyle name="Normal 72 5 2 2 2 2" xfId="44525" xr:uid="{00000000-0005-0000-0000-0000EC970000}"/>
    <cellStyle name="Normal 72 5 2 2 2 3" xfId="29292" xr:uid="{00000000-0005-0000-0000-0000ED970000}"/>
    <cellStyle name="Normal 72 5 2 2 3" xfId="9174" xr:uid="{00000000-0005-0000-0000-0000EE970000}"/>
    <cellStyle name="Normal 72 5 2 2 3 2" xfId="39508" xr:uid="{00000000-0005-0000-0000-0000EF970000}"/>
    <cellStyle name="Normal 72 5 2 2 3 3" xfId="24275" xr:uid="{00000000-0005-0000-0000-0000F0970000}"/>
    <cellStyle name="Normal 72 5 2 2 4" xfId="34495" xr:uid="{00000000-0005-0000-0000-0000F1970000}"/>
    <cellStyle name="Normal 72 5 2 2 5" xfId="19262" xr:uid="{00000000-0005-0000-0000-0000F2970000}"/>
    <cellStyle name="Normal 72 5 2 3" xfId="5813" xr:uid="{00000000-0005-0000-0000-0000F3970000}"/>
    <cellStyle name="Normal 72 5 2 3 2" xfId="15865" xr:uid="{00000000-0005-0000-0000-0000F4970000}"/>
    <cellStyle name="Normal 72 5 2 3 2 2" xfId="46196" xr:uid="{00000000-0005-0000-0000-0000F5970000}"/>
    <cellStyle name="Normal 72 5 2 3 2 3" xfId="30963" xr:uid="{00000000-0005-0000-0000-0000F6970000}"/>
    <cellStyle name="Normal 72 5 2 3 3" xfId="10845" xr:uid="{00000000-0005-0000-0000-0000F7970000}"/>
    <cellStyle name="Normal 72 5 2 3 3 2" xfId="41179" xr:uid="{00000000-0005-0000-0000-0000F8970000}"/>
    <cellStyle name="Normal 72 5 2 3 3 3" xfId="25946" xr:uid="{00000000-0005-0000-0000-0000F9970000}"/>
    <cellStyle name="Normal 72 5 2 3 4" xfId="36166" xr:uid="{00000000-0005-0000-0000-0000FA970000}"/>
    <cellStyle name="Normal 72 5 2 3 5" xfId="20933" xr:uid="{00000000-0005-0000-0000-0000FB970000}"/>
    <cellStyle name="Normal 72 5 2 4" xfId="12523" xr:uid="{00000000-0005-0000-0000-0000FC970000}"/>
    <cellStyle name="Normal 72 5 2 4 2" xfId="42854" xr:uid="{00000000-0005-0000-0000-0000FD970000}"/>
    <cellStyle name="Normal 72 5 2 4 3" xfId="27621" xr:uid="{00000000-0005-0000-0000-0000FE970000}"/>
    <cellStyle name="Normal 72 5 2 5" xfId="7502" xr:uid="{00000000-0005-0000-0000-0000FF970000}"/>
    <cellStyle name="Normal 72 5 2 5 2" xfId="37837" xr:uid="{00000000-0005-0000-0000-000000980000}"/>
    <cellStyle name="Normal 72 5 2 5 3" xfId="22604" xr:uid="{00000000-0005-0000-0000-000001980000}"/>
    <cellStyle name="Normal 72 5 2 6" xfId="32825" xr:uid="{00000000-0005-0000-0000-000002980000}"/>
    <cellStyle name="Normal 72 5 2 7" xfId="17591" xr:uid="{00000000-0005-0000-0000-000003980000}"/>
    <cellStyle name="Normal 72 5 3" xfId="3284" xr:uid="{00000000-0005-0000-0000-000004980000}"/>
    <cellStyle name="Normal 72 5 3 2" xfId="13358" xr:uid="{00000000-0005-0000-0000-000005980000}"/>
    <cellStyle name="Normal 72 5 3 2 2" xfId="43689" xr:uid="{00000000-0005-0000-0000-000006980000}"/>
    <cellStyle name="Normal 72 5 3 2 3" xfId="28456" xr:uid="{00000000-0005-0000-0000-000007980000}"/>
    <cellStyle name="Normal 72 5 3 3" xfId="8338" xr:uid="{00000000-0005-0000-0000-000008980000}"/>
    <cellStyle name="Normal 72 5 3 3 2" xfId="38672" xr:uid="{00000000-0005-0000-0000-000009980000}"/>
    <cellStyle name="Normal 72 5 3 3 3" xfId="23439" xr:uid="{00000000-0005-0000-0000-00000A980000}"/>
    <cellStyle name="Normal 72 5 3 4" xfId="33659" xr:uid="{00000000-0005-0000-0000-00000B980000}"/>
    <cellStyle name="Normal 72 5 3 5" xfId="18426" xr:uid="{00000000-0005-0000-0000-00000C980000}"/>
    <cellStyle name="Normal 72 5 4" xfId="4977" xr:uid="{00000000-0005-0000-0000-00000D980000}"/>
    <cellStyle name="Normal 72 5 4 2" xfId="15029" xr:uid="{00000000-0005-0000-0000-00000E980000}"/>
    <cellStyle name="Normal 72 5 4 2 2" xfId="45360" xr:uid="{00000000-0005-0000-0000-00000F980000}"/>
    <cellStyle name="Normal 72 5 4 2 3" xfId="30127" xr:uid="{00000000-0005-0000-0000-000010980000}"/>
    <cellStyle name="Normal 72 5 4 3" xfId="10009" xr:uid="{00000000-0005-0000-0000-000011980000}"/>
    <cellStyle name="Normal 72 5 4 3 2" xfId="40343" xr:uid="{00000000-0005-0000-0000-000012980000}"/>
    <cellStyle name="Normal 72 5 4 3 3" xfId="25110" xr:uid="{00000000-0005-0000-0000-000013980000}"/>
    <cellStyle name="Normal 72 5 4 4" xfId="35330" xr:uid="{00000000-0005-0000-0000-000014980000}"/>
    <cellStyle name="Normal 72 5 4 5" xfId="20097" xr:uid="{00000000-0005-0000-0000-000015980000}"/>
    <cellStyle name="Normal 72 5 5" xfId="11687" xr:uid="{00000000-0005-0000-0000-000016980000}"/>
    <cellStyle name="Normal 72 5 5 2" xfId="42018" xr:uid="{00000000-0005-0000-0000-000017980000}"/>
    <cellStyle name="Normal 72 5 5 3" xfId="26785" xr:uid="{00000000-0005-0000-0000-000018980000}"/>
    <cellStyle name="Normal 72 5 6" xfId="6666" xr:uid="{00000000-0005-0000-0000-000019980000}"/>
    <cellStyle name="Normal 72 5 6 2" xfId="37001" xr:uid="{00000000-0005-0000-0000-00001A980000}"/>
    <cellStyle name="Normal 72 5 6 3" xfId="21768" xr:uid="{00000000-0005-0000-0000-00001B980000}"/>
    <cellStyle name="Normal 72 5 7" xfId="31989" xr:uid="{00000000-0005-0000-0000-00001C980000}"/>
    <cellStyle name="Normal 72 5 8" xfId="16755" xr:uid="{00000000-0005-0000-0000-00001D980000}"/>
    <cellStyle name="Normal 72 6" xfId="2011" xr:uid="{00000000-0005-0000-0000-00001E980000}"/>
    <cellStyle name="Normal 72 6 2" xfId="3703" xr:uid="{00000000-0005-0000-0000-00001F980000}"/>
    <cellStyle name="Normal 72 6 2 2" xfId="13776" xr:uid="{00000000-0005-0000-0000-000020980000}"/>
    <cellStyle name="Normal 72 6 2 2 2" xfId="44107" xr:uid="{00000000-0005-0000-0000-000021980000}"/>
    <cellStyle name="Normal 72 6 2 2 3" xfId="28874" xr:uid="{00000000-0005-0000-0000-000022980000}"/>
    <cellStyle name="Normal 72 6 2 3" xfId="8756" xr:uid="{00000000-0005-0000-0000-000023980000}"/>
    <cellStyle name="Normal 72 6 2 3 2" xfId="39090" xr:uid="{00000000-0005-0000-0000-000024980000}"/>
    <cellStyle name="Normal 72 6 2 3 3" xfId="23857" xr:uid="{00000000-0005-0000-0000-000025980000}"/>
    <cellStyle name="Normal 72 6 2 4" xfId="34077" xr:uid="{00000000-0005-0000-0000-000026980000}"/>
    <cellStyle name="Normal 72 6 2 5" xfId="18844" xr:uid="{00000000-0005-0000-0000-000027980000}"/>
    <cellStyle name="Normal 72 6 3" xfId="5395" xr:uid="{00000000-0005-0000-0000-000028980000}"/>
    <cellStyle name="Normal 72 6 3 2" xfId="15447" xr:uid="{00000000-0005-0000-0000-000029980000}"/>
    <cellStyle name="Normal 72 6 3 2 2" xfId="45778" xr:uid="{00000000-0005-0000-0000-00002A980000}"/>
    <cellStyle name="Normal 72 6 3 2 3" xfId="30545" xr:uid="{00000000-0005-0000-0000-00002B980000}"/>
    <cellStyle name="Normal 72 6 3 3" xfId="10427" xr:uid="{00000000-0005-0000-0000-00002C980000}"/>
    <cellStyle name="Normal 72 6 3 3 2" xfId="40761" xr:uid="{00000000-0005-0000-0000-00002D980000}"/>
    <cellStyle name="Normal 72 6 3 3 3" xfId="25528" xr:uid="{00000000-0005-0000-0000-00002E980000}"/>
    <cellStyle name="Normal 72 6 3 4" xfId="35748" xr:uid="{00000000-0005-0000-0000-00002F980000}"/>
    <cellStyle name="Normal 72 6 3 5" xfId="20515" xr:uid="{00000000-0005-0000-0000-000030980000}"/>
    <cellStyle name="Normal 72 6 4" xfId="12105" xr:uid="{00000000-0005-0000-0000-000031980000}"/>
    <cellStyle name="Normal 72 6 4 2" xfId="42436" xr:uid="{00000000-0005-0000-0000-000032980000}"/>
    <cellStyle name="Normal 72 6 4 3" xfId="27203" xr:uid="{00000000-0005-0000-0000-000033980000}"/>
    <cellStyle name="Normal 72 6 5" xfId="7084" xr:uid="{00000000-0005-0000-0000-000034980000}"/>
    <cellStyle name="Normal 72 6 5 2" xfId="37419" xr:uid="{00000000-0005-0000-0000-000035980000}"/>
    <cellStyle name="Normal 72 6 5 3" xfId="22186" xr:uid="{00000000-0005-0000-0000-000036980000}"/>
    <cellStyle name="Normal 72 6 6" xfId="32407" xr:uid="{00000000-0005-0000-0000-000037980000}"/>
    <cellStyle name="Normal 72 6 7" xfId="17173" xr:uid="{00000000-0005-0000-0000-000038980000}"/>
    <cellStyle name="Normal 72 7" xfId="2863" xr:uid="{00000000-0005-0000-0000-000039980000}"/>
    <cellStyle name="Normal 72 7 2" xfId="12940" xr:uid="{00000000-0005-0000-0000-00003A980000}"/>
    <cellStyle name="Normal 72 7 2 2" xfId="43271" xr:uid="{00000000-0005-0000-0000-00003B980000}"/>
    <cellStyle name="Normal 72 7 2 3" xfId="28038" xr:uid="{00000000-0005-0000-0000-00003C980000}"/>
    <cellStyle name="Normal 72 7 3" xfId="7920" xr:uid="{00000000-0005-0000-0000-00003D980000}"/>
    <cellStyle name="Normal 72 7 3 2" xfId="38254" xr:uid="{00000000-0005-0000-0000-00003E980000}"/>
    <cellStyle name="Normal 72 7 3 3" xfId="23021" xr:uid="{00000000-0005-0000-0000-00003F980000}"/>
    <cellStyle name="Normal 72 7 4" xfId="33241" xr:uid="{00000000-0005-0000-0000-000040980000}"/>
    <cellStyle name="Normal 72 7 5" xfId="18008" xr:uid="{00000000-0005-0000-0000-000041980000}"/>
    <cellStyle name="Normal 72 8" xfId="4557" xr:uid="{00000000-0005-0000-0000-000042980000}"/>
    <cellStyle name="Normal 72 8 2" xfId="14611" xr:uid="{00000000-0005-0000-0000-000043980000}"/>
    <cellStyle name="Normal 72 8 2 2" xfId="44942" xr:uid="{00000000-0005-0000-0000-000044980000}"/>
    <cellStyle name="Normal 72 8 2 3" xfId="29709" xr:uid="{00000000-0005-0000-0000-000045980000}"/>
    <cellStyle name="Normal 72 8 3" xfId="9591" xr:uid="{00000000-0005-0000-0000-000046980000}"/>
    <cellStyle name="Normal 72 8 3 2" xfId="39925" xr:uid="{00000000-0005-0000-0000-000047980000}"/>
    <cellStyle name="Normal 72 8 3 3" xfId="24692" xr:uid="{00000000-0005-0000-0000-000048980000}"/>
    <cellStyle name="Normal 72 8 4" xfId="34912" xr:uid="{00000000-0005-0000-0000-000049980000}"/>
    <cellStyle name="Normal 72 8 5" xfId="19679" xr:uid="{00000000-0005-0000-0000-00004A980000}"/>
    <cellStyle name="Normal 72 9" xfId="11267" xr:uid="{00000000-0005-0000-0000-00004B980000}"/>
    <cellStyle name="Normal 72 9 2" xfId="41600" xr:uid="{00000000-0005-0000-0000-00004C980000}"/>
    <cellStyle name="Normal 72 9 3" xfId="26367" xr:uid="{00000000-0005-0000-0000-00004D980000}"/>
    <cellStyle name="Normal 73" xfId="913" xr:uid="{00000000-0005-0000-0000-00004E980000}"/>
    <cellStyle name="Normal 73 10" xfId="6247" xr:uid="{00000000-0005-0000-0000-00004F980000}"/>
    <cellStyle name="Normal 73 10 2" xfId="36584" xr:uid="{00000000-0005-0000-0000-000050980000}"/>
    <cellStyle name="Normal 73 10 3" xfId="21351" xr:uid="{00000000-0005-0000-0000-000051980000}"/>
    <cellStyle name="Normal 73 11" xfId="31575" xr:uid="{00000000-0005-0000-0000-000052980000}"/>
    <cellStyle name="Normal 73 12" xfId="16336" xr:uid="{00000000-0005-0000-0000-000053980000}"/>
    <cellStyle name="Normal 73 2" xfId="1211" xr:uid="{00000000-0005-0000-0000-000054980000}"/>
    <cellStyle name="Normal 73 2 10" xfId="31626" xr:uid="{00000000-0005-0000-0000-000055980000}"/>
    <cellStyle name="Normal 73 2 11" xfId="16390" xr:uid="{00000000-0005-0000-0000-000056980000}"/>
    <cellStyle name="Normal 73 2 2" xfId="1319" xr:uid="{00000000-0005-0000-0000-000057980000}"/>
    <cellStyle name="Normal 73 2 2 10" xfId="16494" xr:uid="{00000000-0005-0000-0000-000058980000}"/>
    <cellStyle name="Normal 73 2 2 2" xfId="1536" xr:uid="{00000000-0005-0000-0000-000059980000}"/>
    <cellStyle name="Normal 73 2 2 2 2" xfId="1957" xr:uid="{00000000-0005-0000-0000-00005A980000}"/>
    <cellStyle name="Normal 73 2 2 2 2 2" xfId="2796" xr:uid="{00000000-0005-0000-0000-00005B980000}"/>
    <cellStyle name="Normal 73 2 2 2 2 2 2" xfId="4486" xr:uid="{00000000-0005-0000-0000-00005C980000}"/>
    <cellStyle name="Normal 73 2 2 2 2 2 2 2" xfId="14559" xr:uid="{00000000-0005-0000-0000-00005D980000}"/>
    <cellStyle name="Normal 73 2 2 2 2 2 2 2 2" xfId="44890" xr:uid="{00000000-0005-0000-0000-00005E980000}"/>
    <cellStyle name="Normal 73 2 2 2 2 2 2 2 3" xfId="29657" xr:uid="{00000000-0005-0000-0000-00005F980000}"/>
    <cellStyle name="Normal 73 2 2 2 2 2 2 3" xfId="9539" xr:uid="{00000000-0005-0000-0000-000060980000}"/>
    <cellStyle name="Normal 73 2 2 2 2 2 2 3 2" xfId="39873" xr:uid="{00000000-0005-0000-0000-000061980000}"/>
    <cellStyle name="Normal 73 2 2 2 2 2 2 3 3" xfId="24640" xr:uid="{00000000-0005-0000-0000-000062980000}"/>
    <cellStyle name="Normal 73 2 2 2 2 2 2 4" xfId="34860" xr:uid="{00000000-0005-0000-0000-000063980000}"/>
    <cellStyle name="Normal 73 2 2 2 2 2 2 5" xfId="19627" xr:uid="{00000000-0005-0000-0000-000064980000}"/>
    <cellStyle name="Normal 73 2 2 2 2 2 3" xfId="6178" xr:uid="{00000000-0005-0000-0000-000065980000}"/>
    <cellStyle name="Normal 73 2 2 2 2 2 3 2" xfId="16230" xr:uid="{00000000-0005-0000-0000-000066980000}"/>
    <cellStyle name="Normal 73 2 2 2 2 2 3 2 2" xfId="46561" xr:uid="{00000000-0005-0000-0000-000067980000}"/>
    <cellStyle name="Normal 73 2 2 2 2 2 3 2 3" xfId="31328" xr:uid="{00000000-0005-0000-0000-000068980000}"/>
    <cellStyle name="Normal 73 2 2 2 2 2 3 3" xfId="11210" xr:uid="{00000000-0005-0000-0000-000069980000}"/>
    <cellStyle name="Normal 73 2 2 2 2 2 3 3 2" xfId="41544" xr:uid="{00000000-0005-0000-0000-00006A980000}"/>
    <cellStyle name="Normal 73 2 2 2 2 2 3 3 3" xfId="26311" xr:uid="{00000000-0005-0000-0000-00006B980000}"/>
    <cellStyle name="Normal 73 2 2 2 2 2 3 4" xfId="36531" xr:uid="{00000000-0005-0000-0000-00006C980000}"/>
    <cellStyle name="Normal 73 2 2 2 2 2 3 5" xfId="21298" xr:uid="{00000000-0005-0000-0000-00006D980000}"/>
    <cellStyle name="Normal 73 2 2 2 2 2 4" xfId="12888" xr:uid="{00000000-0005-0000-0000-00006E980000}"/>
    <cellStyle name="Normal 73 2 2 2 2 2 4 2" xfId="43219" xr:uid="{00000000-0005-0000-0000-00006F980000}"/>
    <cellStyle name="Normal 73 2 2 2 2 2 4 3" xfId="27986" xr:uid="{00000000-0005-0000-0000-000070980000}"/>
    <cellStyle name="Normal 73 2 2 2 2 2 5" xfId="7867" xr:uid="{00000000-0005-0000-0000-000071980000}"/>
    <cellStyle name="Normal 73 2 2 2 2 2 5 2" xfId="38202" xr:uid="{00000000-0005-0000-0000-000072980000}"/>
    <cellStyle name="Normal 73 2 2 2 2 2 5 3" xfId="22969" xr:uid="{00000000-0005-0000-0000-000073980000}"/>
    <cellStyle name="Normal 73 2 2 2 2 2 6" xfId="33190" xr:uid="{00000000-0005-0000-0000-000074980000}"/>
    <cellStyle name="Normal 73 2 2 2 2 2 7" xfId="17956" xr:uid="{00000000-0005-0000-0000-000075980000}"/>
    <cellStyle name="Normal 73 2 2 2 2 3" xfId="3649" xr:uid="{00000000-0005-0000-0000-000076980000}"/>
    <cellStyle name="Normal 73 2 2 2 2 3 2" xfId="13723" xr:uid="{00000000-0005-0000-0000-000077980000}"/>
    <cellStyle name="Normal 73 2 2 2 2 3 2 2" xfId="44054" xr:uid="{00000000-0005-0000-0000-000078980000}"/>
    <cellStyle name="Normal 73 2 2 2 2 3 2 3" xfId="28821" xr:uid="{00000000-0005-0000-0000-000079980000}"/>
    <cellStyle name="Normal 73 2 2 2 2 3 3" xfId="8703" xr:uid="{00000000-0005-0000-0000-00007A980000}"/>
    <cellStyle name="Normal 73 2 2 2 2 3 3 2" xfId="39037" xr:uid="{00000000-0005-0000-0000-00007B980000}"/>
    <cellStyle name="Normal 73 2 2 2 2 3 3 3" xfId="23804" xr:uid="{00000000-0005-0000-0000-00007C980000}"/>
    <cellStyle name="Normal 73 2 2 2 2 3 4" xfId="34024" xr:uid="{00000000-0005-0000-0000-00007D980000}"/>
    <cellStyle name="Normal 73 2 2 2 2 3 5" xfId="18791" xr:uid="{00000000-0005-0000-0000-00007E980000}"/>
    <cellStyle name="Normal 73 2 2 2 2 4" xfId="5342" xr:uid="{00000000-0005-0000-0000-00007F980000}"/>
    <cellStyle name="Normal 73 2 2 2 2 4 2" xfId="15394" xr:uid="{00000000-0005-0000-0000-000080980000}"/>
    <cellStyle name="Normal 73 2 2 2 2 4 2 2" xfId="45725" xr:uid="{00000000-0005-0000-0000-000081980000}"/>
    <cellStyle name="Normal 73 2 2 2 2 4 2 3" xfId="30492" xr:uid="{00000000-0005-0000-0000-000082980000}"/>
    <cellStyle name="Normal 73 2 2 2 2 4 3" xfId="10374" xr:uid="{00000000-0005-0000-0000-000083980000}"/>
    <cellStyle name="Normal 73 2 2 2 2 4 3 2" xfId="40708" xr:uid="{00000000-0005-0000-0000-000084980000}"/>
    <cellStyle name="Normal 73 2 2 2 2 4 3 3" xfId="25475" xr:uid="{00000000-0005-0000-0000-000085980000}"/>
    <cellStyle name="Normal 73 2 2 2 2 4 4" xfId="35695" xr:uid="{00000000-0005-0000-0000-000086980000}"/>
    <cellStyle name="Normal 73 2 2 2 2 4 5" xfId="20462" xr:uid="{00000000-0005-0000-0000-000087980000}"/>
    <cellStyle name="Normal 73 2 2 2 2 5" xfId="12052" xr:uid="{00000000-0005-0000-0000-000088980000}"/>
    <cellStyle name="Normal 73 2 2 2 2 5 2" xfId="42383" xr:uid="{00000000-0005-0000-0000-000089980000}"/>
    <cellStyle name="Normal 73 2 2 2 2 5 3" xfId="27150" xr:uid="{00000000-0005-0000-0000-00008A980000}"/>
    <cellStyle name="Normal 73 2 2 2 2 6" xfId="7031" xr:uid="{00000000-0005-0000-0000-00008B980000}"/>
    <cellStyle name="Normal 73 2 2 2 2 6 2" xfId="37366" xr:uid="{00000000-0005-0000-0000-00008C980000}"/>
    <cellStyle name="Normal 73 2 2 2 2 6 3" xfId="22133" xr:uid="{00000000-0005-0000-0000-00008D980000}"/>
    <cellStyle name="Normal 73 2 2 2 2 7" xfId="32354" xr:uid="{00000000-0005-0000-0000-00008E980000}"/>
    <cellStyle name="Normal 73 2 2 2 2 8" xfId="17120" xr:uid="{00000000-0005-0000-0000-00008F980000}"/>
    <cellStyle name="Normal 73 2 2 2 3" xfId="2378" xr:uid="{00000000-0005-0000-0000-000090980000}"/>
    <cellStyle name="Normal 73 2 2 2 3 2" xfId="4068" xr:uid="{00000000-0005-0000-0000-000091980000}"/>
    <cellStyle name="Normal 73 2 2 2 3 2 2" xfId="14141" xr:uid="{00000000-0005-0000-0000-000092980000}"/>
    <cellStyle name="Normal 73 2 2 2 3 2 2 2" xfId="44472" xr:uid="{00000000-0005-0000-0000-000093980000}"/>
    <cellStyle name="Normal 73 2 2 2 3 2 2 3" xfId="29239" xr:uid="{00000000-0005-0000-0000-000094980000}"/>
    <cellStyle name="Normal 73 2 2 2 3 2 3" xfId="9121" xr:uid="{00000000-0005-0000-0000-000095980000}"/>
    <cellStyle name="Normal 73 2 2 2 3 2 3 2" xfId="39455" xr:uid="{00000000-0005-0000-0000-000096980000}"/>
    <cellStyle name="Normal 73 2 2 2 3 2 3 3" xfId="24222" xr:uid="{00000000-0005-0000-0000-000097980000}"/>
    <cellStyle name="Normal 73 2 2 2 3 2 4" xfId="34442" xr:uid="{00000000-0005-0000-0000-000098980000}"/>
    <cellStyle name="Normal 73 2 2 2 3 2 5" xfId="19209" xr:uid="{00000000-0005-0000-0000-000099980000}"/>
    <cellStyle name="Normal 73 2 2 2 3 3" xfId="5760" xr:uid="{00000000-0005-0000-0000-00009A980000}"/>
    <cellStyle name="Normal 73 2 2 2 3 3 2" xfId="15812" xr:uid="{00000000-0005-0000-0000-00009B980000}"/>
    <cellStyle name="Normal 73 2 2 2 3 3 2 2" xfId="46143" xr:uid="{00000000-0005-0000-0000-00009C980000}"/>
    <cellStyle name="Normal 73 2 2 2 3 3 2 3" xfId="30910" xr:uid="{00000000-0005-0000-0000-00009D980000}"/>
    <cellStyle name="Normal 73 2 2 2 3 3 3" xfId="10792" xr:uid="{00000000-0005-0000-0000-00009E980000}"/>
    <cellStyle name="Normal 73 2 2 2 3 3 3 2" xfId="41126" xr:uid="{00000000-0005-0000-0000-00009F980000}"/>
    <cellStyle name="Normal 73 2 2 2 3 3 3 3" xfId="25893" xr:uid="{00000000-0005-0000-0000-0000A0980000}"/>
    <cellStyle name="Normal 73 2 2 2 3 3 4" xfId="36113" xr:uid="{00000000-0005-0000-0000-0000A1980000}"/>
    <cellStyle name="Normal 73 2 2 2 3 3 5" xfId="20880" xr:uid="{00000000-0005-0000-0000-0000A2980000}"/>
    <cellStyle name="Normal 73 2 2 2 3 4" xfId="12470" xr:uid="{00000000-0005-0000-0000-0000A3980000}"/>
    <cellStyle name="Normal 73 2 2 2 3 4 2" xfId="42801" xr:uid="{00000000-0005-0000-0000-0000A4980000}"/>
    <cellStyle name="Normal 73 2 2 2 3 4 3" xfId="27568" xr:uid="{00000000-0005-0000-0000-0000A5980000}"/>
    <cellStyle name="Normal 73 2 2 2 3 5" xfId="7449" xr:uid="{00000000-0005-0000-0000-0000A6980000}"/>
    <cellStyle name="Normal 73 2 2 2 3 5 2" xfId="37784" xr:uid="{00000000-0005-0000-0000-0000A7980000}"/>
    <cellStyle name="Normal 73 2 2 2 3 5 3" xfId="22551" xr:uid="{00000000-0005-0000-0000-0000A8980000}"/>
    <cellStyle name="Normal 73 2 2 2 3 6" xfId="32772" xr:uid="{00000000-0005-0000-0000-0000A9980000}"/>
    <cellStyle name="Normal 73 2 2 2 3 7" xfId="17538" xr:uid="{00000000-0005-0000-0000-0000AA980000}"/>
    <cellStyle name="Normal 73 2 2 2 4" xfId="3231" xr:uid="{00000000-0005-0000-0000-0000AB980000}"/>
    <cellStyle name="Normal 73 2 2 2 4 2" xfId="13305" xr:uid="{00000000-0005-0000-0000-0000AC980000}"/>
    <cellStyle name="Normal 73 2 2 2 4 2 2" xfId="43636" xr:uid="{00000000-0005-0000-0000-0000AD980000}"/>
    <cellStyle name="Normal 73 2 2 2 4 2 3" xfId="28403" xr:uid="{00000000-0005-0000-0000-0000AE980000}"/>
    <cellStyle name="Normal 73 2 2 2 4 3" xfId="8285" xr:uid="{00000000-0005-0000-0000-0000AF980000}"/>
    <cellStyle name="Normal 73 2 2 2 4 3 2" xfId="38619" xr:uid="{00000000-0005-0000-0000-0000B0980000}"/>
    <cellStyle name="Normal 73 2 2 2 4 3 3" xfId="23386" xr:uid="{00000000-0005-0000-0000-0000B1980000}"/>
    <cellStyle name="Normal 73 2 2 2 4 4" xfId="33606" xr:uid="{00000000-0005-0000-0000-0000B2980000}"/>
    <cellStyle name="Normal 73 2 2 2 4 5" xfId="18373" xr:uid="{00000000-0005-0000-0000-0000B3980000}"/>
    <cellStyle name="Normal 73 2 2 2 5" xfId="4924" xr:uid="{00000000-0005-0000-0000-0000B4980000}"/>
    <cellStyle name="Normal 73 2 2 2 5 2" xfId="14976" xr:uid="{00000000-0005-0000-0000-0000B5980000}"/>
    <cellStyle name="Normal 73 2 2 2 5 2 2" xfId="45307" xr:uid="{00000000-0005-0000-0000-0000B6980000}"/>
    <cellStyle name="Normal 73 2 2 2 5 2 3" xfId="30074" xr:uid="{00000000-0005-0000-0000-0000B7980000}"/>
    <cellStyle name="Normal 73 2 2 2 5 3" xfId="9956" xr:uid="{00000000-0005-0000-0000-0000B8980000}"/>
    <cellStyle name="Normal 73 2 2 2 5 3 2" xfId="40290" xr:uid="{00000000-0005-0000-0000-0000B9980000}"/>
    <cellStyle name="Normal 73 2 2 2 5 3 3" xfId="25057" xr:uid="{00000000-0005-0000-0000-0000BA980000}"/>
    <cellStyle name="Normal 73 2 2 2 5 4" xfId="35277" xr:uid="{00000000-0005-0000-0000-0000BB980000}"/>
    <cellStyle name="Normal 73 2 2 2 5 5" xfId="20044" xr:uid="{00000000-0005-0000-0000-0000BC980000}"/>
    <cellStyle name="Normal 73 2 2 2 6" xfId="11634" xr:uid="{00000000-0005-0000-0000-0000BD980000}"/>
    <cellStyle name="Normal 73 2 2 2 6 2" xfId="41965" xr:uid="{00000000-0005-0000-0000-0000BE980000}"/>
    <cellStyle name="Normal 73 2 2 2 6 3" xfId="26732" xr:uid="{00000000-0005-0000-0000-0000BF980000}"/>
    <cellStyle name="Normal 73 2 2 2 7" xfId="6613" xr:uid="{00000000-0005-0000-0000-0000C0980000}"/>
    <cellStyle name="Normal 73 2 2 2 7 2" xfId="36948" xr:uid="{00000000-0005-0000-0000-0000C1980000}"/>
    <cellStyle name="Normal 73 2 2 2 7 3" xfId="21715" xr:uid="{00000000-0005-0000-0000-0000C2980000}"/>
    <cellStyle name="Normal 73 2 2 2 8" xfId="31936" xr:uid="{00000000-0005-0000-0000-0000C3980000}"/>
    <cellStyle name="Normal 73 2 2 2 9" xfId="16702" xr:uid="{00000000-0005-0000-0000-0000C4980000}"/>
    <cellStyle name="Normal 73 2 2 3" xfId="1749" xr:uid="{00000000-0005-0000-0000-0000C5980000}"/>
    <cellStyle name="Normal 73 2 2 3 2" xfId="2588" xr:uid="{00000000-0005-0000-0000-0000C6980000}"/>
    <cellStyle name="Normal 73 2 2 3 2 2" xfId="4278" xr:uid="{00000000-0005-0000-0000-0000C7980000}"/>
    <cellStyle name="Normal 73 2 2 3 2 2 2" xfId="14351" xr:uid="{00000000-0005-0000-0000-0000C8980000}"/>
    <cellStyle name="Normal 73 2 2 3 2 2 2 2" xfId="44682" xr:uid="{00000000-0005-0000-0000-0000C9980000}"/>
    <cellStyle name="Normal 73 2 2 3 2 2 2 3" xfId="29449" xr:uid="{00000000-0005-0000-0000-0000CA980000}"/>
    <cellStyle name="Normal 73 2 2 3 2 2 3" xfId="9331" xr:uid="{00000000-0005-0000-0000-0000CB980000}"/>
    <cellStyle name="Normal 73 2 2 3 2 2 3 2" xfId="39665" xr:uid="{00000000-0005-0000-0000-0000CC980000}"/>
    <cellStyle name="Normal 73 2 2 3 2 2 3 3" xfId="24432" xr:uid="{00000000-0005-0000-0000-0000CD980000}"/>
    <cellStyle name="Normal 73 2 2 3 2 2 4" xfId="34652" xr:uid="{00000000-0005-0000-0000-0000CE980000}"/>
    <cellStyle name="Normal 73 2 2 3 2 2 5" xfId="19419" xr:uid="{00000000-0005-0000-0000-0000CF980000}"/>
    <cellStyle name="Normal 73 2 2 3 2 3" xfId="5970" xr:uid="{00000000-0005-0000-0000-0000D0980000}"/>
    <cellStyle name="Normal 73 2 2 3 2 3 2" xfId="16022" xr:uid="{00000000-0005-0000-0000-0000D1980000}"/>
    <cellStyle name="Normal 73 2 2 3 2 3 2 2" xfId="46353" xr:uid="{00000000-0005-0000-0000-0000D2980000}"/>
    <cellStyle name="Normal 73 2 2 3 2 3 2 3" xfId="31120" xr:uid="{00000000-0005-0000-0000-0000D3980000}"/>
    <cellStyle name="Normal 73 2 2 3 2 3 3" xfId="11002" xr:uid="{00000000-0005-0000-0000-0000D4980000}"/>
    <cellStyle name="Normal 73 2 2 3 2 3 3 2" xfId="41336" xr:uid="{00000000-0005-0000-0000-0000D5980000}"/>
    <cellStyle name="Normal 73 2 2 3 2 3 3 3" xfId="26103" xr:uid="{00000000-0005-0000-0000-0000D6980000}"/>
    <cellStyle name="Normal 73 2 2 3 2 3 4" xfId="36323" xr:uid="{00000000-0005-0000-0000-0000D7980000}"/>
    <cellStyle name="Normal 73 2 2 3 2 3 5" xfId="21090" xr:uid="{00000000-0005-0000-0000-0000D8980000}"/>
    <cellStyle name="Normal 73 2 2 3 2 4" xfId="12680" xr:uid="{00000000-0005-0000-0000-0000D9980000}"/>
    <cellStyle name="Normal 73 2 2 3 2 4 2" xfId="43011" xr:uid="{00000000-0005-0000-0000-0000DA980000}"/>
    <cellStyle name="Normal 73 2 2 3 2 4 3" xfId="27778" xr:uid="{00000000-0005-0000-0000-0000DB980000}"/>
    <cellStyle name="Normal 73 2 2 3 2 5" xfId="7659" xr:uid="{00000000-0005-0000-0000-0000DC980000}"/>
    <cellStyle name="Normal 73 2 2 3 2 5 2" xfId="37994" xr:uid="{00000000-0005-0000-0000-0000DD980000}"/>
    <cellStyle name="Normal 73 2 2 3 2 5 3" xfId="22761" xr:uid="{00000000-0005-0000-0000-0000DE980000}"/>
    <cellStyle name="Normal 73 2 2 3 2 6" xfId="32982" xr:uid="{00000000-0005-0000-0000-0000DF980000}"/>
    <cellStyle name="Normal 73 2 2 3 2 7" xfId="17748" xr:uid="{00000000-0005-0000-0000-0000E0980000}"/>
    <cellStyle name="Normal 73 2 2 3 3" xfId="3441" xr:uid="{00000000-0005-0000-0000-0000E1980000}"/>
    <cellStyle name="Normal 73 2 2 3 3 2" xfId="13515" xr:uid="{00000000-0005-0000-0000-0000E2980000}"/>
    <cellStyle name="Normal 73 2 2 3 3 2 2" xfId="43846" xr:uid="{00000000-0005-0000-0000-0000E3980000}"/>
    <cellStyle name="Normal 73 2 2 3 3 2 3" xfId="28613" xr:uid="{00000000-0005-0000-0000-0000E4980000}"/>
    <cellStyle name="Normal 73 2 2 3 3 3" xfId="8495" xr:uid="{00000000-0005-0000-0000-0000E5980000}"/>
    <cellStyle name="Normal 73 2 2 3 3 3 2" xfId="38829" xr:uid="{00000000-0005-0000-0000-0000E6980000}"/>
    <cellStyle name="Normal 73 2 2 3 3 3 3" xfId="23596" xr:uid="{00000000-0005-0000-0000-0000E7980000}"/>
    <cellStyle name="Normal 73 2 2 3 3 4" xfId="33816" xr:uid="{00000000-0005-0000-0000-0000E8980000}"/>
    <cellStyle name="Normal 73 2 2 3 3 5" xfId="18583" xr:uid="{00000000-0005-0000-0000-0000E9980000}"/>
    <cellStyle name="Normal 73 2 2 3 4" xfId="5134" xr:uid="{00000000-0005-0000-0000-0000EA980000}"/>
    <cellStyle name="Normal 73 2 2 3 4 2" xfId="15186" xr:uid="{00000000-0005-0000-0000-0000EB980000}"/>
    <cellStyle name="Normal 73 2 2 3 4 2 2" xfId="45517" xr:uid="{00000000-0005-0000-0000-0000EC980000}"/>
    <cellStyle name="Normal 73 2 2 3 4 2 3" xfId="30284" xr:uid="{00000000-0005-0000-0000-0000ED980000}"/>
    <cellStyle name="Normal 73 2 2 3 4 3" xfId="10166" xr:uid="{00000000-0005-0000-0000-0000EE980000}"/>
    <cellStyle name="Normal 73 2 2 3 4 3 2" xfId="40500" xr:uid="{00000000-0005-0000-0000-0000EF980000}"/>
    <cellStyle name="Normal 73 2 2 3 4 3 3" xfId="25267" xr:uid="{00000000-0005-0000-0000-0000F0980000}"/>
    <cellStyle name="Normal 73 2 2 3 4 4" xfId="35487" xr:uid="{00000000-0005-0000-0000-0000F1980000}"/>
    <cellStyle name="Normal 73 2 2 3 4 5" xfId="20254" xr:uid="{00000000-0005-0000-0000-0000F2980000}"/>
    <cellStyle name="Normal 73 2 2 3 5" xfId="11844" xr:uid="{00000000-0005-0000-0000-0000F3980000}"/>
    <cellStyle name="Normal 73 2 2 3 5 2" xfId="42175" xr:uid="{00000000-0005-0000-0000-0000F4980000}"/>
    <cellStyle name="Normal 73 2 2 3 5 3" xfId="26942" xr:uid="{00000000-0005-0000-0000-0000F5980000}"/>
    <cellStyle name="Normal 73 2 2 3 6" xfId="6823" xr:uid="{00000000-0005-0000-0000-0000F6980000}"/>
    <cellStyle name="Normal 73 2 2 3 6 2" xfId="37158" xr:uid="{00000000-0005-0000-0000-0000F7980000}"/>
    <cellStyle name="Normal 73 2 2 3 6 3" xfId="21925" xr:uid="{00000000-0005-0000-0000-0000F8980000}"/>
    <cellStyle name="Normal 73 2 2 3 7" xfId="32146" xr:uid="{00000000-0005-0000-0000-0000F9980000}"/>
    <cellStyle name="Normal 73 2 2 3 8" xfId="16912" xr:uid="{00000000-0005-0000-0000-0000FA980000}"/>
    <cellStyle name="Normal 73 2 2 4" xfId="2170" xr:uid="{00000000-0005-0000-0000-0000FB980000}"/>
    <cellStyle name="Normal 73 2 2 4 2" xfId="3860" xr:uid="{00000000-0005-0000-0000-0000FC980000}"/>
    <cellStyle name="Normal 73 2 2 4 2 2" xfId="13933" xr:uid="{00000000-0005-0000-0000-0000FD980000}"/>
    <cellStyle name="Normal 73 2 2 4 2 2 2" xfId="44264" xr:uid="{00000000-0005-0000-0000-0000FE980000}"/>
    <cellStyle name="Normal 73 2 2 4 2 2 3" xfId="29031" xr:uid="{00000000-0005-0000-0000-0000FF980000}"/>
    <cellStyle name="Normal 73 2 2 4 2 3" xfId="8913" xr:uid="{00000000-0005-0000-0000-000000990000}"/>
    <cellStyle name="Normal 73 2 2 4 2 3 2" xfId="39247" xr:uid="{00000000-0005-0000-0000-000001990000}"/>
    <cellStyle name="Normal 73 2 2 4 2 3 3" xfId="24014" xr:uid="{00000000-0005-0000-0000-000002990000}"/>
    <cellStyle name="Normal 73 2 2 4 2 4" xfId="34234" xr:uid="{00000000-0005-0000-0000-000003990000}"/>
    <cellStyle name="Normal 73 2 2 4 2 5" xfId="19001" xr:uid="{00000000-0005-0000-0000-000004990000}"/>
    <cellStyle name="Normal 73 2 2 4 3" xfId="5552" xr:uid="{00000000-0005-0000-0000-000005990000}"/>
    <cellStyle name="Normal 73 2 2 4 3 2" xfId="15604" xr:uid="{00000000-0005-0000-0000-000006990000}"/>
    <cellStyle name="Normal 73 2 2 4 3 2 2" xfId="45935" xr:uid="{00000000-0005-0000-0000-000007990000}"/>
    <cellStyle name="Normal 73 2 2 4 3 2 3" xfId="30702" xr:uid="{00000000-0005-0000-0000-000008990000}"/>
    <cellStyle name="Normal 73 2 2 4 3 3" xfId="10584" xr:uid="{00000000-0005-0000-0000-000009990000}"/>
    <cellStyle name="Normal 73 2 2 4 3 3 2" xfId="40918" xr:uid="{00000000-0005-0000-0000-00000A990000}"/>
    <cellStyle name="Normal 73 2 2 4 3 3 3" xfId="25685" xr:uid="{00000000-0005-0000-0000-00000B990000}"/>
    <cellStyle name="Normal 73 2 2 4 3 4" xfId="35905" xr:uid="{00000000-0005-0000-0000-00000C990000}"/>
    <cellStyle name="Normal 73 2 2 4 3 5" xfId="20672" xr:uid="{00000000-0005-0000-0000-00000D990000}"/>
    <cellStyle name="Normal 73 2 2 4 4" xfId="12262" xr:uid="{00000000-0005-0000-0000-00000E990000}"/>
    <cellStyle name="Normal 73 2 2 4 4 2" xfId="42593" xr:uid="{00000000-0005-0000-0000-00000F990000}"/>
    <cellStyle name="Normal 73 2 2 4 4 3" xfId="27360" xr:uid="{00000000-0005-0000-0000-000010990000}"/>
    <cellStyle name="Normal 73 2 2 4 5" xfId="7241" xr:uid="{00000000-0005-0000-0000-000011990000}"/>
    <cellStyle name="Normal 73 2 2 4 5 2" xfId="37576" xr:uid="{00000000-0005-0000-0000-000012990000}"/>
    <cellStyle name="Normal 73 2 2 4 5 3" xfId="22343" xr:uid="{00000000-0005-0000-0000-000013990000}"/>
    <cellStyle name="Normal 73 2 2 4 6" xfId="32564" xr:uid="{00000000-0005-0000-0000-000014990000}"/>
    <cellStyle name="Normal 73 2 2 4 7" xfId="17330" xr:uid="{00000000-0005-0000-0000-000015990000}"/>
    <cellStyle name="Normal 73 2 2 5" xfId="3023" xr:uid="{00000000-0005-0000-0000-000016990000}"/>
    <cellStyle name="Normal 73 2 2 5 2" xfId="13097" xr:uid="{00000000-0005-0000-0000-000017990000}"/>
    <cellStyle name="Normal 73 2 2 5 2 2" xfId="43428" xr:uid="{00000000-0005-0000-0000-000018990000}"/>
    <cellStyle name="Normal 73 2 2 5 2 3" xfId="28195" xr:uid="{00000000-0005-0000-0000-000019990000}"/>
    <cellStyle name="Normal 73 2 2 5 3" xfId="8077" xr:uid="{00000000-0005-0000-0000-00001A990000}"/>
    <cellStyle name="Normal 73 2 2 5 3 2" xfId="38411" xr:uid="{00000000-0005-0000-0000-00001B990000}"/>
    <cellStyle name="Normal 73 2 2 5 3 3" xfId="23178" xr:uid="{00000000-0005-0000-0000-00001C990000}"/>
    <cellStyle name="Normal 73 2 2 5 4" xfId="33398" xr:uid="{00000000-0005-0000-0000-00001D990000}"/>
    <cellStyle name="Normal 73 2 2 5 5" xfId="18165" xr:uid="{00000000-0005-0000-0000-00001E990000}"/>
    <cellStyle name="Normal 73 2 2 6" xfId="4716" xr:uid="{00000000-0005-0000-0000-00001F990000}"/>
    <cellStyle name="Normal 73 2 2 6 2" xfId="14768" xr:uid="{00000000-0005-0000-0000-000020990000}"/>
    <cellStyle name="Normal 73 2 2 6 2 2" xfId="45099" xr:uid="{00000000-0005-0000-0000-000021990000}"/>
    <cellStyle name="Normal 73 2 2 6 2 3" xfId="29866" xr:uid="{00000000-0005-0000-0000-000022990000}"/>
    <cellStyle name="Normal 73 2 2 6 3" xfId="9748" xr:uid="{00000000-0005-0000-0000-000023990000}"/>
    <cellStyle name="Normal 73 2 2 6 3 2" xfId="40082" xr:uid="{00000000-0005-0000-0000-000024990000}"/>
    <cellStyle name="Normal 73 2 2 6 3 3" xfId="24849" xr:uid="{00000000-0005-0000-0000-000025990000}"/>
    <cellStyle name="Normal 73 2 2 6 4" xfId="35069" xr:uid="{00000000-0005-0000-0000-000026990000}"/>
    <cellStyle name="Normal 73 2 2 6 5" xfId="19836" xr:uid="{00000000-0005-0000-0000-000027990000}"/>
    <cellStyle name="Normal 73 2 2 7" xfId="11426" xr:uid="{00000000-0005-0000-0000-000028990000}"/>
    <cellStyle name="Normal 73 2 2 7 2" xfId="41757" xr:uid="{00000000-0005-0000-0000-000029990000}"/>
    <cellStyle name="Normal 73 2 2 7 3" xfId="26524" xr:uid="{00000000-0005-0000-0000-00002A990000}"/>
    <cellStyle name="Normal 73 2 2 8" xfId="6405" xr:uid="{00000000-0005-0000-0000-00002B990000}"/>
    <cellStyle name="Normal 73 2 2 8 2" xfId="36740" xr:uid="{00000000-0005-0000-0000-00002C990000}"/>
    <cellStyle name="Normal 73 2 2 8 3" xfId="21507" xr:uid="{00000000-0005-0000-0000-00002D990000}"/>
    <cellStyle name="Normal 73 2 2 9" xfId="31728" xr:uid="{00000000-0005-0000-0000-00002E990000}"/>
    <cellStyle name="Normal 73 2 3" xfId="1432" xr:uid="{00000000-0005-0000-0000-00002F990000}"/>
    <cellStyle name="Normal 73 2 3 2" xfId="1853" xr:uid="{00000000-0005-0000-0000-000030990000}"/>
    <cellStyle name="Normal 73 2 3 2 2" xfId="2692" xr:uid="{00000000-0005-0000-0000-000031990000}"/>
    <cellStyle name="Normal 73 2 3 2 2 2" xfId="4382" xr:uid="{00000000-0005-0000-0000-000032990000}"/>
    <cellStyle name="Normal 73 2 3 2 2 2 2" xfId="14455" xr:uid="{00000000-0005-0000-0000-000033990000}"/>
    <cellStyle name="Normal 73 2 3 2 2 2 2 2" xfId="44786" xr:uid="{00000000-0005-0000-0000-000034990000}"/>
    <cellStyle name="Normal 73 2 3 2 2 2 2 3" xfId="29553" xr:uid="{00000000-0005-0000-0000-000035990000}"/>
    <cellStyle name="Normal 73 2 3 2 2 2 3" xfId="9435" xr:uid="{00000000-0005-0000-0000-000036990000}"/>
    <cellStyle name="Normal 73 2 3 2 2 2 3 2" xfId="39769" xr:uid="{00000000-0005-0000-0000-000037990000}"/>
    <cellStyle name="Normal 73 2 3 2 2 2 3 3" xfId="24536" xr:uid="{00000000-0005-0000-0000-000038990000}"/>
    <cellStyle name="Normal 73 2 3 2 2 2 4" xfId="34756" xr:uid="{00000000-0005-0000-0000-000039990000}"/>
    <cellStyle name="Normal 73 2 3 2 2 2 5" xfId="19523" xr:uid="{00000000-0005-0000-0000-00003A990000}"/>
    <cellStyle name="Normal 73 2 3 2 2 3" xfId="6074" xr:uid="{00000000-0005-0000-0000-00003B990000}"/>
    <cellStyle name="Normal 73 2 3 2 2 3 2" xfId="16126" xr:uid="{00000000-0005-0000-0000-00003C990000}"/>
    <cellStyle name="Normal 73 2 3 2 2 3 2 2" xfId="46457" xr:uid="{00000000-0005-0000-0000-00003D990000}"/>
    <cellStyle name="Normal 73 2 3 2 2 3 2 3" xfId="31224" xr:uid="{00000000-0005-0000-0000-00003E990000}"/>
    <cellStyle name="Normal 73 2 3 2 2 3 3" xfId="11106" xr:uid="{00000000-0005-0000-0000-00003F990000}"/>
    <cellStyle name="Normal 73 2 3 2 2 3 3 2" xfId="41440" xr:uid="{00000000-0005-0000-0000-000040990000}"/>
    <cellStyle name="Normal 73 2 3 2 2 3 3 3" xfId="26207" xr:uid="{00000000-0005-0000-0000-000041990000}"/>
    <cellStyle name="Normal 73 2 3 2 2 3 4" xfId="36427" xr:uid="{00000000-0005-0000-0000-000042990000}"/>
    <cellStyle name="Normal 73 2 3 2 2 3 5" xfId="21194" xr:uid="{00000000-0005-0000-0000-000043990000}"/>
    <cellStyle name="Normal 73 2 3 2 2 4" xfId="12784" xr:uid="{00000000-0005-0000-0000-000044990000}"/>
    <cellStyle name="Normal 73 2 3 2 2 4 2" xfId="43115" xr:uid="{00000000-0005-0000-0000-000045990000}"/>
    <cellStyle name="Normal 73 2 3 2 2 4 3" xfId="27882" xr:uid="{00000000-0005-0000-0000-000046990000}"/>
    <cellStyle name="Normal 73 2 3 2 2 5" xfId="7763" xr:uid="{00000000-0005-0000-0000-000047990000}"/>
    <cellStyle name="Normal 73 2 3 2 2 5 2" xfId="38098" xr:uid="{00000000-0005-0000-0000-000048990000}"/>
    <cellStyle name="Normal 73 2 3 2 2 5 3" xfId="22865" xr:uid="{00000000-0005-0000-0000-000049990000}"/>
    <cellStyle name="Normal 73 2 3 2 2 6" xfId="33086" xr:uid="{00000000-0005-0000-0000-00004A990000}"/>
    <cellStyle name="Normal 73 2 3 2 2 7" xfId="17852" xr:uid="{00000000-0005-0000-0000-00004B990000}"/>
    <cellStyle name="Normal 73 2 3 2 3" xfId="3545" xr:uid="{00000000-0005-0000-0000-00004C990000}"/>
    <cellStyle name="Normal 73 2 3 2 3 2" xfId="13619" xr:uid="{00000000-0005-0000-0000-00004D990000}"/>
    <cellStyle name="Normal 73 2 3 2 3 2 2" xfId="43950" xr:uid="{00000000-0005-0000-0000-00004E990000}"/>
    <cellStyle name="Normal 73 2 3 2 3 2 3" xfId="28717" xr:uid="{00000000-0005-0000-0000-00004F990000}"/>
    <cellStyle name="Normal 73 2 3 2 3 3" xfId="8599" xr:uid="{00000000-0005-0000-0000-000050990000}"/>
    <cellStyle name="Normal 73 2 3 2 3 3 2" xfId="38933" xr:uid="{00000000-0005-0000-0000-000051990000}"/>
    <cellStyle name="Normal 73 2 3 2 3 3 3" xfId="23700" xr:uid="{00000000-0005-0000-0000-000052990000}"/>
    <cellStyle name="Normal 73 2 3 2 3 4" xfId="33920" xr:uid="{00000000-0005-0000-0000-000053990000}"/>
    <cellStyle name="Normal 73 2 3 2 3 5" xfId="18687" xr:uid="{00000000-0005-0000-0000-000054990000}"/>
    <cellStyle name="Normal 73 2 3 2 4" xfId="5238" xr:uid="{00000000-0005-0000-0000-000055990000}"/>
    <cellStyle name="Normal 73 2 3 2 4 2" xfId="15290" xr:uid="{00000000-0005-0000-0000-000056990000}"/>
    <cellStyle name="Normal 73 2 3 2 4 2 2" xfId="45621" xr:uid="{00000000-0005-0000-0000-000057990000}"/>
    <cellStyle name="Normal 73 2 3 2 4 2 3" xfId="30388" xr:uid="{00000000-0005-0000-0000-000058990000}"/>
    <cellStyle name="Normal 73 2 3 2 4 3" xfId="10270" xr:uid="{00000000-0005-0000-0000-000059990000}"/>
    <cellStyle name="Normal 73 2 3 2 4 3 2" xfId="40604" xr:uid="{00000000-0005-0000-0000-00005A990000}"/>
    <cellStyle name="Normal 73 2 3 2 4 3 3" xfId="25371" xr:uid="{00000000-0005-0000-0000-00005B990000}"/>
    <cellStyle name="Normal 73 2 3 2 4 4" xfId="35591" xr:uid="{00000000-0005-0000-0000-00005C990000}"/>
    <cellStyle name="Normal 73 2 3 2 4 5" xfId="20358" xr:uid="{00000000-0005-0000-0000-00005D990000}"/>
    <cellStyle name="Normal 73 2 3 2 5" xfId="11948" xr:uid="{00000000-0005-0000-0000-00005E990000}"/>
    <cellStyle name="Normal 73 2 3 2 5 2" xfId="42279" xr:uid="{00000000-0005-0000-0000-00005F990000}"/>
    <cellStyle name="Normal 73 2 3 2 5 3" xfId="27046" xr:uid="{00000000-0005-0000-0000-000060990000}"/>
    <cellStyle name="Normal 73 2 3 2 6" xfId="6927" xr:uid="{00000000-0005-0000-0000-000061990000}"/>
    <cellStyle name="Normal 73 2 3 2 6 2" xfId="37262" xr:uid="{00000000-0005-0000-0000-000062990000}"/>
    <cellStyle name="Normal 73 2 3 2 6 3" xfId="22029" xr:uid="{00000000-0005-0000-0000-000063990000}"/>
    <cellStyle name="Normal 73 2 3 2 7" xfId="32250" xr:uid="{00000000-0005-0000-0000-000064990000}"/>
    <cellStyle name="Normal 73 2 3 2 8" xfId="17016" xr:uid="{00000000-0005-0000-0000-000065990000}"/>
    <cellStyle name="Normal 73 2 3 3" xfId="2274" xr:uid="{00000000-0005-0000-0000-000066990000}"/>
    <cellStyle name="Normal 73 2 3 3 2" xfId="3964" xr:uid="{00000000-0005-0000-0000-000067990000}"/>
    <cellStyle name="Normal 73 2 3 3 2 2" xfId="14037" xr:uid="{00000000-0005-0000-0000-000068990000}"/>
    <cellStyle name="Normal 73 2 3 3 2 2 2" xfId="44368" xr:uid="{00000000-0005-0000-0000-000069990000}"/>
    <cellStyle name="Normal 73 2 3 3 2 2 3" xfId="29135" xr:uid="{00000000-0005-0000-0000-00006A990000}"/>
    <cellStyle name="Normal 73 2 3 3 2 3" xfId="9017" xr:uid="{00000000-0005-0000-0000-00006B990000}"/>
    <cellStyle name="Normal 73 2 3 3 2 3 2" xfId="39351" xr:uid="{00000000-0005-0000-0000-00006C990000}"/>
    <cellStyle name="Normal 73 2 3 3 2 3 3" xfId="24118" xr:uid="{00000000-0005-0000-0000-00006D990000}"/>
    <cellStyle name="Normal 73 2 3 3 2 4" xfId="34338" xr:uid="{00000000-0005-0000-0000-00006E990000}"/>
    <cellStyle name="Normal 73 2 3 3 2 5" xfId="19105" xr:uid="{00000000-0005-0000-0000-00006F990000}"/>
    <cellStyle name="Normal 73 2 3 3 3" xfId="5656" xr:uid="{00000000-0005-0000-0000-000070990000}"/>
    <cellStyle name="Normal 73 2 3 3 3 2" xfId="15708" xr:uid="{00000000-0005-0000-0000-000071990000}"/>
    <cellStyle name="Normal 73 2 3 3 3 2 2" xfId="46039" xr:uid="{00000000-0005-0000-0000-000072990000}"/>
    <cellStyle name="Normal 73 2 3 3 3 2 3" xfId="30806" xr:uid="{00000000-0005-0000-0000-000073990000}"/>
    <cellStyle name="Normal 73 2 3 3 3 3" xfId="10688" xr:uid="{00000000-0005-0000-0000-000074990000}"/>
    <cellStyle name="Normal 73 2 3 3 3 3 2" xfId="41022" xr:uid="{00000000-0005-0000-0000-000075990000}"/>
    <cellStyle name="Normal 73 2 3 3 3 3 3" xfId="25789" xr:uid="{00000000-0005-0000-0000-000076990000}"/>
    <cellStyle name="Normal 73 2 3 3 3 4" xfId="36009" xr:uid="{00000000-0005-0000-0000-000077990000}"/>
    <cellStyle name="Normal 73 2 3 3 3 5" xfId="20776" xr:uid="{00000000-0005-0000-0000-000078990000}"/>
    <cellStyle name="Normal 73 2 3 3 4" xfId="12366" xr:uid="{00000000-0005-0000-0000-000079990000}"/>
    <cellStyle name="Normal 73 2 3 3 4 2" xfId="42697" xr:uid="{00000000-0005-0000-0000-00007A990000}"/>
    <cellStyle name="Normal 73 2 3 3 4 3" xfId="27464" xr:uid="{00000000-0005-0000-0000-00007B990000}"/>
    <cellStyle name="Normal 73 2 3 3 5" xfId="7345" xr:uid="{00000000-0005-0000-0000-00007C990000}"/>
    <cellStyle name="Normal 73 2 3 3 5 2" xfId="37680" xr:uid="{00000000-0005-0000-0000-00007D990000}"/>
    <cellStyle name="Normal 73 2 3 3 5 3" xfId="22447" xr:uid="{00000000-0005-0000-0000-00007E990000}"/>
    <cellStyle name="Normal 73 2 3 3 6" xfId="32668" xr:uid="{00000000-0005-0000-0000-00007F990000}"/>
    <cellStyle name="Normal 73 2 3 3 7" xfId="17434" xr:uid="{00000000-0005-0000-0000-000080990000}"/>
    <cellStyle name="Normal 73 2 3 4" xfId="3127" xr:uid="{00000000-0005-0000-0000-000081990000}"/>
    <cellStyle name="Normal 73 2 3 4 2" xfId="13201" xr:uid="{00000000-0005-0000-0000-000082990000}"/>
    <cellStyle name="Normal 73 2 3 4 2 2" xfId="43532" xr:uid="{00000000-0005-0000-0000-000083990000}"/>
    <cellStyle name="Normal 73 2 3 4 2 3" xfId="28299" xr:uid="{00000000-0005-0000-0000-000084990000}"/>
    <cellStyle name="Normal 73 2 3 4 3" xfId="8181" xr:uid="{00000000-0005-0000-0000-000085990000}"/>
    <cellStyle name="Normal 73 2 3 4 3 2" xfId="38515" xr:uid="{00000000-0005-0000-0000-000086990000}"/>
    <cellStyle name="Normal 73 2 3 4 3 3" xfId="23282" xr:uid="{00000000-0005-0000-0000-000087990000}"/>
    <cellStyle name="Normal 73 2 3 4 4" xfId="33502" xr:uid="{00000000-0005-0000-0000-000088990000}"/>
    <cellStyle name="Normal 73 2 3 4 5" xfId="18269" xr:uid="{00000000-0005-0000-0000-000089990000}"/>
    <cellStyle name="Normal 73 2 3 5" xfId="4820" xr:uid="{00000000-0005-0000-0000-00008A990000}"/>
    <cellStyle name="Normal 73 2 3 5 2" xfId="14872" xr:uid="{00000000-0005-0000-0000-00008B990000}"/>
    <cellStyle name="Normal 73 2 3 5 2 2" xfId="45203" xr:uid="{00000000-0005-0000-0000-00008C990000}"/>
    <cellStyle name="Normal 73 2 3 5 2 3" xfId="29970" xr:uid="{00000000-0005-0000-0000-00008D990000}"/>
    <cellStyle name="Normal 73 2 3 5 3" xfId="9852" xr:uid="{00000000-0005-0000-0000-00008E990000}"/>
    <cellStyle name="Normal 73 2 3 5 3 2" xfId="40186" xr:uid="{00000000-0005-0000-0000-00008F990000}"/>
    <cellStyle name="Normal 73 2 3 5 3 3" xfId="24953" xr:uid="{00000000-0005-0000-0000-000090990000}"/>
    <cellStyle name="Normal 73 2 3 5 4" xfId="35173" xr:uid="{00000000-0005-0000-0000-000091990000}"/>
    <cellStyle name="Normal 73 2 3 5 5" xfId="19940" xr:uid="{00000000-0005-0000-0000-000092990000}"/>
    <cellStyle name="Normal 73 2 3 6" xfId="11530" xr:uid="{00000000-0005-0000-0000-000093990000}"/>
    <cellStyle name="Normal 73 2 3 6 2" xfId="41861" xr:uid="{00000000-0005-0000-0000-000094990000}"/>
    <cellStyle name="Normal 73 2 3 6 3" xfId="26628" xr:uid="{00000000-0005-0000-0000-000095990000}"/>
    <cellStyle name="Normal 73 2 3 7" xfId="6509" xr:uid="{00000000-0005-0000-0000-000096990000}"/>
    <cellStyle name="Normal 73 2 3 7 2" xfId="36844" xr:uid="{00000000-0005-0000-0000-000097990000}"/>
    <cellStyle name="Normal 73 2 3 7 3" xfId="21611" xr:uid="{00000000-0005-0000-0000-000098990000}"/>
    <cellStyle name="Normal 73 2 3 8" xfId="31832" xr:uid="{00000000-0005-0000-0000-000099990000}"/>
    <cellStyle name="Normal 73 2 3 9" xfId="16598" xr:uid="{00000000-0005-0000-0000-00009A990000}"/>
    <cellStyle name="Normal 73 2 4" xfId="1645" xr:uid="{00000000-0005-0000-0000-00009B990000}"/>
    <cellStyle name="Normal 73 2 4 2" xfId="2484" xr:uid="{00000000-0005-0000-0000-00009C990000}"/>
    <cellStyle name="Normal 73 2 4 2 2" xfId="4174" xr:uid="{00000000-0005-0000-0000-00009D990000}"/>
    <cellStyle name="Normal 73 2 4 2 2 2" xfId="14247" xr:uid="{00000000-0005-0000-0000-00009E990000}"/>
    <cellStyle name="Normal 73 2 4 2 2 2 2" xfId="44578" xr:uid="{00000000-0005-0000-0000-00009F990000}"/>
    <cellStyle name="Normal 73 2 4 2 2 2 3" xfId="29345" xr:uid="{00000000-0005-0000-0000-0000A0990000}"/>
    <cellStyle name="Normal 73 2 4 2 2 3" xfId="9227" xr:uid="{00000000-0005-0000-0000-0000A1990000}"/>
    <cellStyle name="Normal 73 2 4 2 2 3 2" xfId="39561" xr:uid="{00000000-0005-0000-0000-0000A2990000}"/>
    <cellStyle name="Normal 73 2 4 2 2 3 3" xfId="24328" xr:uid="{00000000-0005-0000-0000-0000A3990000}"/>
    <cellStyle name="Normal 73 2 4 2 2 4" xfId="34548" xr:uid="{00000000-0005-0000-0000-0000A4990000}"/>
    <cellStyle name="Normal 73 2 4 2 2 5" xfId="19315" xr:uid="{00000000-0005-0000-0000-0000A5990000}"/>
    <cellStyle name="Normal 73 2 4 2 3" xfId="5866" xr:uid="{00000000-0005-0000-0000-0000A6990000}"/>
    <cellStyle name="Normal 73 2 4 2 3 2" xfId="15918" xr:uid="{00000000-0005-0000-0000-0000A7990000}"/>
    <cellStyle name="Normal 73 2 4 2 3 2 2" xfId="46249" xr:uid="{00000000-0005-0000-0000-0000A8990000}"/>
    <cellStyle name="Normal 73 2 4 2 3 2 3" xfId="31016" xr:uid="{00000000-0005-0000-0000-0000A9990000}"/>
    <cellStyle name="Normal 73 2 4 2 3 3" xfId="10898" xr:uid="{00000000-0005-0000-0000-0000AA990000}"/>
    <cellStyle name="Normal 73 2 4 2 3 3 2" xfId="41232" xr:uid="{00000000-0005-0000-0000-0000AB990000}"/>
    <cellStyle name="Normal 73 2 4 2 3 3 3" xfId="25999" xr:uid="{00000000-0005-0000-0000-0000AC990000}"/>
    <cellStyle name="Normal 73 2 4 2 3 4" xfId="36219" xr:uid="{00000000-0005-0000-0000-0000AD990000}"/>
    <cellStyle name="Normal 73 2 4 2 3 5" xfId="20986" xr:uid="{00000000-0005-0000-0000-0000AE990000}"/>
    <cellStyle name="Normal 73 2 4 2 4" xfId="12576" xr:uid="{00000000-0005-0000-0000-0000AF990000}"/>
    <cellStyle name="Normal 73 2 4 2 4 2" xfId="42907" xr:uid="{00000000-0005-0000-0000-0000B0990000}"/>
    <cellStyle name="Normal 73 2 4 2 4 3" xfId="27674" xr:uid="{00000000-0005-0000-0000-0000B1990000}"/>
    <cellStyle name="Normal 73 2 4 2 5" xfId="7555" xr:uid="{00000000-0005-0000-0000-0000B2990000}"/>
    <cellStyle name="Normal 73 2 4 2 5 2" xfId="37890" xr:uid="{00000000-0005-0000-0000-0000B3990000}"/>
    <cellStyle name="Normal 73 2 4 2 5 3" xfId="22657" xr:uid="{00000000-0005-0000-0000-0000B4990000}"/>
    <cellStyle name="Normal 73 2 4 2 6" xfId="32878" xr:uid="{00000000-0005-0000-0000-0000B5990000}"/>
    <cellStyle name="Normal 73 2 4 2 7" xfId="17644" xr:uid="{00000000-0005-0000-0000-0000B6990000}"/>
    <cellStyle name="Normal 73 2 4 3" xfId="3337" xr:uid="{00000000-0005-0000-0000-0000B7990000}"/>
    <cellStyle name="Normal 73 2 4 3 2" xfId="13411" xr:uid="{00000000-0005-0000-0000-0000B8990000}"/>
    <cellStyle name="Normal 73 2 4 3 2 2" xfId="43742" xr:uid="{00000000-0005-0000-0000-0000B9990000}"/>
    <cellStyle name="Normal 73 2 4 3 2 3" xfId="28509" xr:uid="{00000000-0005-0000-0000-0000BA990000}"/>
    <cellStyle name="Normal 73 2 4 3 3" xfId="8391" xr:uid="{00000000-0005-0000-0000-0000BB990000}"/>
    <cellStyle name="Normal 73 2 4 3 3 2" xfId="38725" xr:uid="{00000000-0005-0000-0000-0000BC990000}"/>
    <cellStyle name="Normal 73 2 4 3 3 3" xfId="23492" xr:uid="{00000000-0005-0000-0000-0000BD990000}"/>
    <cellStyle name="Normal 73 2 4 3 4" xfId="33712" xr:uid="{00000000-0005-0000-0000-0000BE990000}"/>
    <cellStyle name="Normal 73 2 4 3 5" xfId="18479" xr:uid="{00000000-0005-0000-0000-0000BF990000}"/>
    <cellStyle name="Normal 73 2 4 4" xfId="5030" xr:uid="{00000000-0005-0000-0000-0000C0990000}"/>
    <cellStyle name="Normal 73 2 4 4 2" xfId="15082" xr:uid="{00000000-0005-0000-0000-0000C1990000}"/>
    <cellStyle name="Normal 73 2 4 4 2 2" xfId="45413" xr:uid="{00000000-0005-0000-0000-0000C2990000}"/>
    <cellStyle name="Normal 73 2 4 4 2 3" xfId="30180" xr:uid="{00000000-0005-0000-0000-0000C3990000}"/>
    <cellStyle name="Normal 73 2 4 4 3" xfId="10062" xr:uid="{00000000-0005-0000-0000-0000C4990000}"/>
    <cellStyle name="Normal 73 2 4 4 3 2" xfId="40396" xr:uid="{00000000-0005-0000-0000-0000C5990000}"/>
    <cellStyle name="Normal 73 2 4 4 3 3" xfId="25163" xr:uid="{00000000-0005-0000-0000-0000C6990000}"/>
    <cellStyle name="Normal 73 2 4 4 4" xfId="35383" xr:uid="{00000000-0005-0000-0000-0000C7990000}"/>
    <cellStyle name="Normal 73 2 4 4 5" xfId="20150" xr:uid="{00000000-0005-0000-0000-0000C8990000}"/>
    <cellStyle name="Normal 73 2 4 5" xfId="11740" xr:uid="{00000000-0005-0000-0000-0000C9990000}"/>
    <cellStyle name="Normal 73 2 4 5 2" xfId="42071" xr:uid="{00000000-0005-0000-0000-0000CA990000}"/>
    <cellStyle name="Normal 73 2 4 5 3" xfId="26838" xr:uid="{00000000-0005-0000-0000-0000CB990000}"/>
    <cellStyle name="Normal 73 2 4 6" xfId="6719" xr:uid="{00000000-0005-0000-0000-0000CC990000}"/>
    <cellStyle name="Normal 73 2 4 6 2" xfId="37054" xr:uid="{00000000-0005-0000-0000-0000CD990000}"/>
    <cellStyle name="Normal 73 2 4 6 3" xfId="21821" xr:uid="{00000000-0005-0000-0000-0000CE990000}"/>
    <cellStyle name="Normal 73 2 4 7" xfId="32042" xr:uid="{00000000-0005-0000-0000-0000CF990000}"/>
    <cellStyle name="Normal 73 2 4 8" xfId="16808" xr:uid="{00000000-0005-0000-0000-0000D0990000}"/>
    <cellStyle name="Normal 73 2 5" xfId="2066" xr:uid="{00000000-0005-0000-0000-0000D1990000}"/>
    <cellStyle name="Normal 73 2 5 2" xfId="3756" xr:uid="{00000000-0005-0000-0000-0000D2990000}"/>
    <cellStyle name="Normal 73 2 5 2 2" xfId="13829" xr:uid="{00000000-0005-0000-0000-0000D3990000}"/>
    <cellStyle name="Normal 73 2 5 2 2 2" xfId="44160" xr:uid="{00000000-0005-0000-0000-0000D4990000}"/>
    <cellStyle name="Normal 73 2 5 2 2 3" xfId="28927" xr:uid="{00000000-0005-0000-0000-0000D5990000}"/>
    <cellStyle name="Normal 73 2 5 2 3" xfId="8809" xr:uid="{00000000-0005-0000-0000-0000D6990000}"/>
    <cellStyle name="Normal 73 2 5 2 3 2" xfId="39143" xr:uid="{00000000-0005-0000-0000-0000D7990000}"/>
    <cellStyle name="Normal 73 2 5 2 3 3" xfId="23910" xr:uid="{00000000-0005-0000-0000-0000D8990000}"/>
    <cellStyle name="Normal 73 2 5 2 4" xfId="34130" xr:uid="{00000000-0005-0000-0000-0000D9990000}"/>
    <cellStyle name="Normal 73 2 5 2 5" xfId="18897" xr:uid="{00000000-0005-0000-0000-0000DA990000}"/>
    <cellStyle name="Normal 73 2 5 3" xfId="5448" xr:uid="{00000000-0005-0000-0000-0000DB990000}"/>
    <cellStyle name="Normal 73 2 5 3 2" xfId="15500" xr:uid="{00000000-0005-0000-0000-0000DC990000}"/>
    <cellStyle name="Normal 73 2 5 3 2 2" xfId="45831" xr:uid="{00000000-0005-0000-0000-0000DD990000}"/>
    <cellStyle name="Normal 73 2 5 3 2 3" xfId="30598" xr:uid="{00000000-0005-0000-0000-0000DE990000}"/>
    <cellStyle name="Normal 73 2 5 3 3" xfId="10480" xr:uid="{00000000-0005-0000-0000-0000DF990000}"/>
    <cellStyle name="Normal 73 2 5 3 3 2" xfId="40814" xr:uid="{00000000-0005-0000-0000-0000E0990000}"/>
    <cellStyle name="Normal 73 2 5 3 3 3" xfId="25581" xr:uid="{00000000-0005-0000-0000-0000E1990000}"/>
    <cellStyle name="Normal 73 2 5 3 4" xfId="35801" xr:uid="{00000000-0005-0000-0000-0000E2990000}"/>
    <cellStyle name="Normal 73 2 5 3 5" xfId="20568" xr:uid="{00000000-0005-0000-0000-0000E3990000}"/>
    <cellStyle name="Normal 73 2 5 4" xfId="12158" xr:uid="{00000000-0005-0000-0000-0000E4990000}"/>
    <cellStyle name="Normal 73 2 5 4 2" xfId="42489" xr:uid="{00000000-0005-0000-0000-0000E5990000}"/>
    <cellStyle name="Normal 73 2 5 4 3" xfId="27256" xr:uid="{00000000-0005-0000-0000-0000E6990000}"/>
    <cellStyle name="Normal 73 2 5 5" xfId="7137" xr:uid="{00000000-0005-0000-0000-0000E7990000}"/>
    <cellStyle name="Normal 73 2 5 5 2" xfId="37472" xr:uid="{00000000-0005-0000-0000-0000E8990000}"/>
    <cellStyle name="Normal 73 2 5 5 3" xfId="22239" xr:uid="{00000000-0005-0000-0000-0000E9990000}"/>
    <cellStyle name="Normal 73 2 5 6" xfId="32460" xr:uid="{00000000-0005-0000-0000-0000EA990000}"/>
    <cellStyle name="Normal 73 2 5 7" xfId="17226" xr:uid="{00000000-0005-0000-0000-0000EB990000}"/>
    <cellStyle name="Normal 73 2 6" xfId="2919" xr:uid="{00000000-0005-0000-0000-0000EC990000}"/>
    <cellStyle name="Normal 73 2 6 2" xfId="12993" xr:uid="{00000000-0005-0000-0000-0000ED990000}"/>
    <cellStyle name="Normal 73 2 6 2 2" xfId="43324" xr:uid="{00000000-0005-0000-0000-0000EE990000}"/>
    <cellStyle name="Normal 73 2 6 2 3" xfId="28091" xr:uid="{00000000-0005-0000-0000-0000EF990000}"/>
    <cellStyle name="Normal 73 2 6 3" xfId="7973" xr:uid="{00000000-0005-0000-0000-0000F0990000}"/>
    <cellStyle name="Normal 73 2 6 3 2" xfId="38307" xr:uid="{00000000-0005-0000-0000-0000F1990000}"/>
    <cellStyle name="Normal 73 2 6 3 3" xfId="23074" xr:uid="{00000000-0005-0000-0000-0000F2990000}"/>
    <cellStyle name="Normal 73 2 6 4" xfId="33294" xr:uid="{00000000-0005-0000-0000-0000F3990000}"/>
    <cellStyle name="Normal 73 2 6 5" xfId="18061" xr:uid="{00000000-0005-0000-0000-0000F4990000}"/>
    <cellStyle name="Normal 73 2 7" xfId="4612" xr:uid="{00000000-0005-0000-0000-0000F5990000}"/>
    <cellStyle name="Normal 73 2 7 2" xfId="14664" xr:uid="{00000000-0005-0000-0000-0000F6990000}"/>
    <cellStyle name="Normal 73 2 7 2 2" xfId="44995" xr:uid="{00000000-0005-0000-0000-0000F7990000}"/>
    <cellStyle name="Normal 73 2 7 2 3" xfId="29762" xr:uid="{00000000-0005-0000-0000-0000F8990000}"/>
    <cellStyle name="Normal 73 2 7 3" xfId="9644" xr:uid="{00000000-0005-0000-0000-0000F9990000}"/>
    <cellStyle name="Normal 73 2 7 3 2" xfId="39978" xr:uid="{00000000-0005-0000-0000-0000FA990000}"/>
    <cellStyle name="Normal 73 2 7 3 3" xfId="24745" xr:uid="{00000000-0005-0000-0000-0000FB990000}"/>
    <cellStyle name="Normal 73 2 7 4" xfId="34965" xr:uid="{00000000-0005-0000-0000-0000FC990000}"/>
    <cellStyle name="Normal 73 2 7 5" xfId="19732" xr:uid="{00000000-0005-0000-0000-0000FD990000}"/>
    <cellStyle name="Normal 73 2 8" xfId="11322" xr:uid="{00000000-0005-0000-0000-0000FE990000}"/>
    <cellStyle name="Normal 73 2 8 2" xfId="41653" xr:uid="{00000000-0005-0000-0000-0000FF990000}"/>
    <cellStyle name="Normal 73 2 8 3" xfId="26420" xr:uid="{00000000-0005-0000-0000-0000009A0000}"/>
    <cellStyle name="Normal 73 2 9" xfId="6301" xr:uid="{00000000-0005-0000-0000-0000019A0000}"/>
    <cellStyle name="Normal 73 2 9 2" xfId="36636" xr:uid="{00000000-0005-0000-0000-0000029A0000}"/>
    <cellStyle name="Normal 73 2 9 3" xfId="21403" xr:uid="{00000000-0005-0000-0000-0000039A0000}"/>
    <cellStyle name="Normal 73 3" xfId="1265" xr:uid="{00000000-0005-0000-0000-0000049A0000}"/>
    <cellStyle name="Normal 73 3 10" xfId="16442" xr:uid="{00000000-0005-0000-0000-0000059A0000}"/>
    <cellStyle name="Normal 73 3 2" xfId="1484" xr:uid="{00000000-0005-0000-0000-0000069A0000}"/>
    <cellStyle name="Normal 73 3 2 2" xfId="1905" xr:uid="{00000000-0005-0000-0000-0000079A0000}"/>
    <cellStyle name="Normal 73 3 2 2 2" xfId="2744" xr:uid="{00000000-0005-0000-0000-0000089A0000}"/>
    <cellStyle name="Normal 73 3 2 2 2 2" xfId="4434" xr:uid="{00000000-0005-0000-0000-0000099A0000}"/>
    <cellStyle name="Normal 73 3 2 2 2 2 2" xfId="14507" xr:uid="{00000000-0005-0000-0000-00000A9A0000}"/>
    <cellStyle name="Normal 73 3 2 2 2 2 2 2" xfId="44838" xr:uid="{00000000-0005-0000-0000-00000B9A0000}"/>
    <cellStyle name="Normal 73 3 2 2 2 2 2 3" xfId="29605" xr:uid="{00000000-0005-0000-0000-00000C9A0000}"/>
    <cellStyle name="Normal 73 3 2 2 2 2 3" xfId="9487" xr:uid="{00000000-0005-0000-0000-00000D9A0000}"/>
    <cellStyle name="Normal 73 3 2 2 2 2 3 2" xfId="39821" xr:uid="{00000000-0005-0000-0000-00000E9A0000}"/>
    <cellStyle name="Normal 73 3 2 2 2 2 3 3" xfId="24588" xr:uid="{00000000-0005-0000-0000-00000F9A0000}"/>
    <cellStyle name="Normal 73 3 2 2 2 2 4" xfId="34808" xr:uid="{00000000-0005-0000-0000-0000109A0000}"/>
    <cellStyle name="Normal 73 3 2 2 2 2 5" xfId="19575" xr:uid="{00000000-0005-0000-0000-0000119A0000}"/>
    <cellStyle name="Normal 73 3 2 2 2 3" xfId="6126" xr:uid="{00000000-0005-0000-0000-0000129A0000}"/>
    <cellStyle name="Normal 73 3 2 2 2 3 2" xfId="16178" xr:uid="{00000000-0005-0000-0000-0000139A0000}"/>
    <cellStyle name="Normal 73 3 2 2 2 3 2 2" xfId="46509" xr:uid="{00000000-0005-0000-0000-0000149A0000}"/>
    <cellStyle name="Normal 73 3 2 2 2 3 2 3" xfId="31276" xr:uid="{00000000-0005-0000-0000-0000159A0000}"/>
    <cellStyle name="Normal 73 3 2 2 2 3 3" xfId="11158" xr:uid="{00000000-0005-0000-0000-0000169A0000}"/>
    <cellStyle name="Normal 73 3 2 2 2 3 3 2" xfId="41492" xr:uid="{00000000-0005-0000-0000-0000179A0000}"/>
    <cellStyle name="Normal 73 3 2 2 2 3 3 3" xfId="26259" xr:uid="{00000000-0005-0000-0000-0000189A0000}"/>
    <cellStyle name="Normal 73 3 2 2 2 3 4" xfId="36479" xr:uid="{00000000-0005-0000-0000-0000199A0000}"/>
    <cellStyle name="Normal 73 3 2 2 2 3 5" xfId="21246" xr:uid="{00000000-0005-0000-0000-00001A9A0000}"/>
    <cellStyle name="Normal 73 3 2 2 2 4" xfId="12836" xr:uid="{00000000-0005-0000-0000-00001B9A0000}"/>
    <cellStyle name="Normal 73 3 2 2 2 4 2" xfId="43167" xr:uid="{00000000-0005-0000-0000-00001C9A0000}"/>
    <cellStyle name="Normal 73 3 2 2 2 4 3" xfId="27934" xr:uid="{00000000-0005-0000-0000-00001D9A0000}"/>
    <cellStyle name="Normal 73 3 2 2 2 5" xfId="7815" xr:uid="{00000000-0005-0000-0000-00001E9A0000}"/>
    <cellStyle name="Normal 73 3 2 2 2 5 2" xfId="38150" xr:uid="{00000000-0005-0000-0000-00001F9A0000}"/>
    <cellStyle name="Normal 73 3 2 2 2 5 3" xfId="22917" xr:uid="{00000000-0005-0000-0000-0000209A0000}"/>
    <cellStyle name="Normal 73 3 2 2 2 6" xfId="33138" xr:uid="{00000000-0005-0000-0000-0000219A0000}"/>
    <cellStyle name="Normal 73 3 2 2 2 7" xfId="17904" xr:uid="{00000000-0005-0000-0000-0000229A0000}"/>
    <cellStyle name="Normal 73 3 2 2 3" xfId="3597" xr:uid="{00000000-0005-0000-0000-0000239A0000}"/>
    <cellStyle name="Normal 73 3 2 2 3 2" xfId="13671" xr:uid="{00000000-0005-0000-0000-0000249A0000}"/>
    <cellStyle name="Normal 73 3 2 2 3 2 2" xfId="44002" xr:uid="{00000000-0005-0000-0000-0000259A0000}"/>
    <cellStyle name="Normal 73 3 2 2 3 2 3" xfId="28769" xr:uid="{00000000-0005-0000-0000-0000269A0000}"/>
    <cellStyle name="Normal 73 3 2 2 3 3" xfId="8651" xr:uid="{00000000-0005-0000-0000-0000279A0000}"/>
    <cellStyle name="Normal 73 3 2 2 3 3 2" xfId="38985" xr:uid="{00000000-0005-0000-0000-0000289A0000}"/>
    <cellStyle name="Normal 73 3 2 2 3 3 3" xfId="23752" xr:uid="{00000000-0005-0000-0000-0000299A0000}"/>
    <cellStyle name="Normal 73 3 2 2 3 4" xfId="33972" xr:uid="{00000000-0005-0000-0000-00002A9A0000}"/>
    <cellStyle name="Normal 73 3 2 2 3 5" xfId="18739" xr:uid="{00000000-0005-0000-0000-00002B9A0000}"/>
    <cellStyle name="Normal 73 3 2 2 4" xfId="5290" xr:uid="{00000000-0005-0000-0000-00002C9A0000}"/>
    <cellStyle name="Normal 73 3 2 2 4 2" xfId="15342" xr:uid="{00000000-0005-0000-0000-00002D9A0000}"/>
    <cellStyle name="Normal 73 3 2 2 4 2 2" xfId="45673" xr:uid="{00000000-0005-0000-0000-00002E9A0000}"/>
    <cellStyle name="Normal 73 3 2 2 4 2 3" xfId="30440" xr:uid="{00000000-0005-0000-0000-00002F9A0000}"/>
    <cellStyle name="Normal 73 3 2 2 4 3" xfId="10322" xr:uid="{00000000-0005-0000-0000-0000309A0000}"/>
    <cellStyle name="Normal 73 3 2 2 4 3 2" xfId="40656" xr:uid="{00000000-0005-0000-0000-0000319A0000}"/>
    <cellStyle name="Normal 73 3 2 2 4 3 3" xfId="25423" xr:uid="{00000000-0005-0000-0000-0000329A0000}"/>
    <cellStyle name="Normal 73 3 2 2 4 4" xfId="35643" xr:uid="{00000000-0005-0000-0000-0000339A0000}"/>
    <cellStyle name="Normal 73 3 2 2 4 5" xfId="20410" xr:uid="{00000000-0005-0000-0000-0000349A0000}"/>
    <cellStyle name="Normal 73 3 2 2 5" xfId="12000" xr:uid="{00000000-0005-0000-0000-0000359A0000}"/>
    <cellStyle name="Normal 73 3 2 2 5 2" xfId="42331" xr:uid="{00000000-0005-0000-0000-0000369A0000}"/>
    <cellStyle name="Normal 73 3 2 2 5 3" xfId="27098" xr:uid="{00000000-0005-0000-0000-0000379A0000}"/>
    <cellStyle name="Normal 73 3 2 2 6" xfId="6979" xr:uid="{00000000-0005-0000-0000-0000389A0000}"/>
    <cellStyle name="Normal 73 3 2 2 6 2" xfId="37314" xr:uid="{00000000-0005-0000-0000-0000399A0000}"/>
    <cellStyle name="Normal 73 3 2 2 6 3" xfId="22081" xr:uid="{00000000-0005-0000-0000-00003A9A0000}"/>
    <cellStyle name="Normal 73 3 2 2 7" xfId="32302" xr:uid="{00000000-0005-0000-0000-00003B9A0000}"/>
    <cellStyle name="Normal 73 3 2 2 8" xfId="17068" xr:uid="{00000000-0005-0000-0000-00003C9A0000}"/>
    <cellStyle name="Normal 73 3 2 3" xfId="2326" xr:uid="{00000000-0005-0000-0000-00003D9A0000}"/>
    <cellStyle name="Normal 73 3 2 3 2" xfId="4016" xr:uid="{00000000-0005-0000-0000-00003E9A0000}"/>
    <cellStyle name="Normal 73 3 2 3 2 2" xfId="14089" xr:uid="{00000000-0005-0000-0000-00003F9A0000}"/>
    <cellStyle name="Normal 73 3 2 3 2 2 2" xfId="44420" xr:uid="{00000000-0005-0000-0000-0000409A0000}"/>
    <cellStyle name="Normal 73 3 2 3 2 2 3" xfId="29187" xr:uid="{00000000-0005-0000-0000-0000419A0000}"/>
    <cellStyle name="Normal 73 3 2 3 2 3" xfId="9069" xr:uid="{00000000-0005-0000-0000-0000429A0000}"/>
    <cellStyle name="Normal 73 3 2 3 2 3 2" xfId="39403" xr:uid="{00000000-0005-0000-0000-0000439A0000}"/>
    <cellStyle name="Normal 73 3 2 3 2 3 3" xfId="24170" xr:uid="{00000000-0005-0000-0000-0000449A0000}"/>
    <cellStyle name="Normal 73 3 2 3 2 4" xfId="34390" xr:uid="{00000000-0005-0000-0000-0000459A0000}"/>
    <cellStyle name="Normal 73 3 2 3 2 5" xfId="19157" xr:uid="{00000000-0005-0000-0000-0000469A0000}"/>
    <cellStyle name="Normal 73 3 2 3 3" xfId="5708" xr:uid="{00000000-0005-0000-0000-0000479A0000}"/>
    <cellStyle name="Normal 73 3 2 3 3 2" xfId="15760" xr:uid="{00000000-0005-0000-0000-0000489A0000}"/>
    <cellStyle name="Normal 73 3 2 3 3 2 2" xfId="46091" xr:uid="{00000000-0005-0000-0000-0000499A0000}"/>
    <cellStyle name="Normal 73 3 2 3 3 2 3" xfId="30858" xr:uid="{00000000-0005-0000-0000-00004A9A0000}"/>
    <cellStyle name="Normal 73 3 2 3 3 3" xfId="10740" xr:uid="{00000000-0005-0000-0000-00004B9A0000}"/>
    <cellStyle name="Normal 73 3 2 3 3 3 2" xfId="41074" xr:uid="{00000000-0005-0000-0000-00004C9A0000}"/>
    <cellStyle name="Normal 73 3 2 3 3 3 3" xfId="25841" xr:uid="{00000000-0005-0000-0000-00004D9A0000}"/>
    <cellStyle name="Normal 73 3 2 3 3 4" xfId="36061" xr:uid="{00000000-0005-0000-0000-00004E9A0000}"/>
    <cellStyle name="Normal 73 3 2 3 3 5" xfId="20828" xr:uid="{00000000-0005-0000-0000-00004F9A0000}"/>
    <cellStyle name="Normal 73 3 2 3 4" xfId="12418" xr:uid="{00000000-0005-0000-0000-0000509A0000}"/>
    <cellStyle name="Normal 73 3 2 3 4 2" xfId="42749" xr:uid="{00000000-0005-0000-0000-0000519A0000}"/>
    <cellStyle name="Normal 73 3 2 3 4 3" xfId="27516" xr:uid="{00000000-0005-0000-0000-0000529A0000}"/>
    <cellStyle name="Normal 73 3 2 3 5" xfId="7397" xr:uid="{00000000-0005-0000-0000-0000539A0000}"/>
    <cellStyle name="Normal 73 3 2 3 5 2" xfId="37732" xr:uid="{00000000-0005-0000-0000-0000549A0000}"/>
    <cellStyle name="Normal 73 3 2 3 5 3" xfId="22499" xr:uid="{00000000-0005-0000-0000-0000559A0000}"/>
    <cellStyle name="Normal 73 3 2 3 6" xfId="32720" xr:uid="{00000000-0005-0000-0000-0000569A0000}"/>
    <cellStyle name="Normal 73 3 2 3 7" xfId="17486" xr:uid="{00000000-0005-0000-0000-0000579A0000}"/>
    <cellStyle name="Normal 73 3 2 4" xfId="3179" xr:uid="{00000000-0005-0000-0000-0000589A0000}"/>
    <cellStyle name="Normal 73 3 2 4 2" xfId="13253" xr:uid="{00000000-0005-0000-0000-0000599A0000}"/>
    <cellStyle name="Normal 73 3 2 4 2 2" xfId="43584" xr:uid="{00000000-0005-0000-0000-00005A9A0000}"/>
    <cellStyle name="Normal 73 3 2 4 2 3" xfId="28351" xr:uid="{00000000-0005-0000-0000-00005B9A0000}"/>
    <cellStyle name="Normal 73 3 2 4 3" xfId="8233" xr:uid="{00000000-0005-0000-0000-00005C9A0000}"/>
    <cellStyle name="Normal 73 3 2 4 3 2" xfId="38567" xr:uid="{00000000-0005-0000-0000-00005D9A0000}"/>
    <cellStyle name="Normal 73 3 2 4 3 3" xfId="23334" xr:uid="{00000000-0005-0000-0000-00005E9A0000}"/>
    <cellStyle name="Normal 73 3 2 4 4" xfId="33554" xr:uid="{00000000-0005-0000-0000-00005F9A0000}"/>
    <cellStyle name="Normal 73 3 2 4 5" xfId="18321" xr:uid="{00000000-0005-0000-0000-0000609A0000}"/>
    <cellStyle name="Normal 73 3 2 5" xfId="4872" xr:uid="{00000000-0005-0000-0000-0000619A0000}"/>
    <cellStyle name="Normal 73 3 2 5 2" xfId="14924" xr:uid="{00000000-0005-0000-0000-0000629A0000}"/>
    <cellStyle name="Normal 73 3 2 5 2 2" xfId="45255" xr:uid="{00000000-0005-0000-0000-0000639A0000}"/>
    <cellStyle name="Normal 73 3 2 5 2 3" xfId="30022" xr:uid="{00000000-0005-0000-0000-0000649A0000}"/>
    <cellStyle name="Normal 73 3 2 5 3" xfId="9904" xr:uid="{00000000-0005-0000-0000-0000659A0000}"/>
    <cellStyle name="Normal 73 3 2 5 3 2" xfId="40238" xr:uid="{00000000-0005-0000-0000-0000669A0000}"/>
    <cellStyle name="Normal 73 3 2 5 3 3" xfId="25005" xr:uid="{00000000-0005-0000-0000-0000679A0000}"/>
    <cellStyle name="Normal 73 3 2 5 4" xfId="35225" xr:uid="{00000000-0005-0000-0000-0000689A0000}"/>
    <cellStyle name="Normal 73 3 2 5 5" xfId="19992" xr:uid="{00000000-0005-0000-0000-0000699A0000}"/>
    <cellStyle name="Normal 73 3 2 6" xfId="11582" xr:uid="{00000000-0005-0000-0000-00006A9A0000}"/>
    <cellStyle name="Normal 73 3 2 6 2" xfId="41913" xr:uid="{00000000-0005-0000-0000-00006B9A0000}"/>
    <cellStyle name="Normal 73 3 2 6 3" xfId="26680" xr:uid="{00000000-0005-0000-0000-00006C9A0000}"/>
    <cellStyle name="Normal 73 3 2 7" xfId="6561" xr:uid="{00000000-0005-0000-0000-00006D9A0000}"/>
    <cellStyle name="Normal 73 3 2 7 2" xfId="36896" xr:uid="{00000000-0005-0000-0000-00006E9A0000}"/>
    <cellStyle name="Normal 73 3 2 7 3" xfId="21663" xr:uid="{00000000-0005-0000-0000-00006F9A0000}"/>
    <cellStyle name="Normal 73 3 2 8" xfId="31884" xr:uid="{00000000-0005-0000-0000-0000709A0000}"/>
    <cellStyle name="Normal 73 3 2 9" xfId="16650" xr:uid="{00000000-0005-0000-0000-0000719A0000}"/>
    <cellStyle name="Normal 73 3 3" xfId="1697" xr:uid="{00000000-0005-0000-0000-0000729A0000}"/>
    <cellStyle name="Normal 73 3 3 2" xfId="2536" xr:uid="{00000000-0005-0000-0000-0000739A0000}"/>
    <cellStyle name="Normal 73 3 3 2 2" xfId="4226" xr:uid="{00000000-0005-0000-0000-0000749A0000}"/>
    <cellStyle name="Normal 73 3 3 2 2 2" xfId="14299" xr:uid="{00000000-0005-0000-0000-0000759A0000}"/>
    <cellStyle name="Normal 73 3 3 2 2 2 2" xfId="44630" xr:uid="{00000000-0005-0000-0000-0000769A0000}"/>
    <cellStyle name="Normal 73 3 3 2 2 2 3" xfId="29397" xr:uid="{00000000-0005-0000-0000-0000779A0000}"/>
    <cellStyle name="Normal 73 3 3 2 2 3" xfId="9279" xr:uid="{00000000-0005-0000-0000-0000789A0000}"/>
    <cellStyle name="Normal 73 3 3 2 2 3 2" xfId="39613" xr:uid="{00000000-0005-0000-0000-0000799A0000}"/>
    <cellStyle name="Normal 73 3 3 2 2 3 3" xfId="24380" xr:uid="{00000000-0005-0000-0000-00007A9A0000}"/>
    <cellStyle name="Normal 73 3 3 2 2 4" xfId="34600" xr:uid="{00000000-0005-0000-0000-00007B9A0000}"/>
    <cellStyle name="Normal 73 3 3 2 2 5" xfId="19367" xr:uid="{00000000-0005-0000-0000-00007C9A0000}"/>
    <cellStyle name="Normal 73 3 3 2 3" xfId="5918" xr:uid="{00000000-0005-0000-0000-00007D9A0000}"/>
    <cellStyle name="Normal 73 3 3 2 3 2" xfId="15970" xr:uid="{00000000-0005-0000-0000-00007E9A0000}"/>
    <cellStyle name="Normal 73 3 3 2 3 2 2" xfId="46301" xr:uid="{00000000-0005-0000-0000-00007F9A0000}"/>
    <cellStyle name="Normal 73 3 3 2 3 2 3" xfId="31068" xr:uid="{00000000-0005-0000-0000-0000809A0000}"/>
    <cellStyle name="Normal 73 3 3 2 3 3" xfId="10950" xr:uid="{00000000-0005-0000-0000-0000819A0000}"/>
    <cellStyle name="Normal 73 3 3 2 3 3 2" xfId="41284" xr:uid="{00000000-0005-0000-0000-0000829A0000}"/>
    <cellStyle name="Normal 73 3 3 2 3 3 3" xfId="26051" xr:uid="{00000000-0005-0000-0000-0000839A0000}"/>
    <cellStyle name="Normal 73 3 3 2 3 4" xfId="36271" xr:uid="{00000000-0005-0000-0000-0000849A0000}"/>
    <cellStyle name="Normal 73 3 3 2 3 5" xfId="21038" xr:uid="{00000000-0005-0000-0000-0000859A0000}"/>
    <cellStyle name="Normal 73 3 3 2 4" xfId="12628" xr:uid="{00000000-0005-0000-0000-0000869A0000}"/>
    <cellStyle name="Normal 73 3 3 2 4 2" xfId="42959" xr:uid="{00000000-0005-0000-0000-0000879A0000}"/>
    <cellStyle name="Normal 73 3 3 2 4 3" xfId="27726" xr:uid="{00000000-0005-0000-0000-0000889A0000}"/>
    <cellStyle name="Normal 73 3 3 2 5" xfId="7607" xr:uid="{00000000-0005-0000-0000-0000899A0000}"/>
    <cellStyle name="Normal 73 3 3 2 5 2" xfId="37942" xr:uid="{00000000-0005-0000-0000-00008A9A0000}"/>
    <cellStyle name="Normal 73 3 3 2 5 3" xfId="22709" xr:uid="{00000000-0005-0000-0000-00008B9A0000}"/>
    <cellStyle name="Normal 73 3 3 2 6" xfId="32930" xr:uid="{00000000-0005-0000-0000-00008C9A0000}"/>
    <cellStyle name="Normal 73 3 3 2 7" xfId="17696" xr:uid="{00000000-0005-0000-0000-00008D9A0000}"/>
    <cellStyle name="Normal 73 3 3 3" xfId="3389" xr:uid="{00000000-0005-0000-0000-00008E9A0000}"/>
    <cellStyle name="Normal 73 3 3 3 2" xfId="13463" xr:uid="{00000000-0005-0000-0000-00008F9A0000}"/>
    <cellStyle name="Normal 73 3 3 3 2 2" xfId="43794" xr:uid="{00000000-0005-0000-0000-0000909A0000}"/>
    <cellStyle name="Normal 73 3 3 3 2 3" xfId="28561" xr:uid="{00000000-0005-0000-0000-0000919A0000}"/>
    <cellStyle name="Normal 73 3 3 3 3" xfId="8443" xr:uid="{00000000-0005-0000-0000-0000929A0000}"/>
    <cellStyle name="Normal 73 3 3 3 3 2" xfId="38777" xr:uid="{00000000-0005-0000-0000-0000939A0000}"/>
    <cellStyle name="Normal 73 3 3 3 3 3" xfId="23544" xr:uid="{00000000-0005-0000-0000-0000949A0000}"/>
    <cellStyle name="Normal 73 3 3 3 4" xfId="33764" xr:uid="{00000000-0005-0000-0000-0000959A0000}"/>
    <cellStyle name="Normal 73 3 3 3 5" xfId="18531" xr:uid="{00000000-0005-0000-0000-0000969A0000}"/>
    <cellStyle name="Normal 73 3 3 4" xfId="5082" xr:uid="{00000000-0005-0000-0000-0000979A0000}"/>
    <cellStyle name="Normal 73 3 3 4 2" xfId="15134" xr:uid="{00000000-0005-0000-0000-0000989A0000}"/>
    <cellStyle name="Normal 73 3 3 4 2 2" xfId="45465" xr:uid="{00000000-0005-0000-0000-0000999A0000}"/>
    <cellStyle name="Normal 73 3 3 4 2 3" xfId="30232" xr:uid="{00000000-0005-0000-0000-00009A9A0000}"/>
    <cellStyle name="Normal 73 3 3 4 3" xfId="10114" xr:uid="{00000000-0005-0000-0000-00009B9A0000}"/>
    <cellStyle name="Normal 73 3 3 4 3 2" xfId="40448" xr:uid="{00000000-0005-0000-0000-00009C9A0000}"/>
    <cellStyle name="Normal 73 3 3 4 3 3" xfId="25215" xr:uid="{00000000-0005-0000-0000-00009D9A0000}"/>
    <cellStyle name="Normal 73 3 3 4 4" xfId="35435" xr:uid="{00000000-0005-0000-0000-00009E9A0000}"/>
    <cellStyle name="Normal 73 3 3 4 5" xfId="20202" xr:uid="{00000000-0005-0000-0000-00009F9A0000}"/>
    <cellStyle name="Normal 73 3 3 5" xfId="11792" xr:uid="{00000000-0005-0000-0000-0000A09A0000}"/>
    <cellStyle name="Normal 73 3 3 5 2" xfId="42123" xr:uid="{00000000-0005-0000-0000-0000A19A0000}"/>
    <cellStyle name="Normal 73 3 3 5 3" xfId="26890" xr:uid="{00000000-0005-0000-0000-0000A29A0000}"/>
    <cellStyle name="Normal 73 3 3 6" xfId="6771" xr:uid="{00000000-0005-0000-0000-0000A39A0000}"/>
    <cellStyle name="Normal 73 3 3 6 2" xfId="37106" xr:uid="{00000000-0005-0000-0000-0000A49A0000}"/>
    <cellStyle name="Normal 73 3 3 6 3" xfId="21873" xr:uid="{00000000-0005-0000-0000-0000A59A0000}"/>
    <cellStyle name="Normal 73 3 3 7" xfId="32094" xr:uid="{00000000-0005-0000-0000-0000A69A0000}"/>
    <cellStyle name="Normal 73 3 3 8" xfId="16860" xr:uid="{00000000-0005-0000-0000-0000A79A0000}"/>
    <cellStyle name="Normal 73 3 4" xfId="2118" xr:uid="{00000000-0005-0000-0000-0000A89A0000}"/>
    <cellStyle name="Normal 73 3 4 2" xfId="3808" xr:uid="{00000000-0005-0000-0000-0000A99A0000}"/>
    <cellStyle name="Normal 73 3 4 2 2" xfId="13881" xr:uid="{00000000-0005-0000-0000-0000AA9A0000}"/>
    <cellStyle name="Normal 73 3 4 2 2 2" xfId="44212" xr:uid="{00000000-0005-0000-0000-0000AB9A0000}"/>
    <cellStyle name="Normal 73 3 4 2 2 3" xfId="28979" xr:uid="{00000000-0005-0000-0000-0000AC9A0000}"/>
    <cellStyle name="Normal 73 3 4 2 3" xfId="8861" xr:uid="{00000000-0005-0000-0000-0000AD9A0000}"/>
    <cellStyle name="Normal 73 3 4 2 3 2" xfId="39195" xr:uid="{00000000-0005-0000-0000-0000AE9A0000}"/>
    <cellStyle name="Normal 73 3 4 2 3 3" xfId="23962" xr:uid="{00000000-0005-0000-0000-0000AF9A0000}"/>
    <cellStyle name="Normal 73 3 4 2 4" xfId="34182" xr:uid="{00000000-0005-0000-0000-0000B09A0000}"/>
    <cellStyle name="Normal 73 3 4 2 5" xfId="18949" xr:uid="{00000000-0005-0000-0000-0000B19A0000}"/>
    <cellStyle name="Normal 73 3 4 3" xfId="5500" xr:uid="{00000000-0005-0000-0000-0000B29A0000}"/>
    <cellStyle name="Normal 73 3 4 3 2" xfId="15552" xr:uid="{00000000-0005-0000-0000-0000B39A0000}"/>
    <cellStyle name="Normal 73 3 4 3 2 2" xfId="45883" xr:uid="{00000000-0005-0000-0000-0000B49A0000}"/>
    <cellStyle name="Normal 73 3 4 3 2 3" xfId="30650" xr:uid="{00000000-0005-0000-0000-0000B59A0000}"/>
    <cellStyle name="Normal 73 3 4 3 3" xfId="10532" xr:uid="{00000000-0005-0000-0000-0000B69A0000}"/>
    <cellStyle name="Normal 73 3 4 3 3 2" xfId="40866" xr:uid="{00000000-0005-0000-0000-0000B79A0000}"/>
    <cellStyle name="Normal 73 3 4 3 3 3" xfId="25633" xr:uid="{00000000-0005-0000-0000-0000B89A0000}"/>
    <cellStyle name="Normal 73 3 4 3 4" xfId="35853" xr:uid="{00000000-0005-0000-0000-0000B99A0000}"/>
    <cellStyle name="Normal 73 3 4 3 5" xfId="20620" xr:uid="{00000000-0005-0000-0000-0000BA9A0000}"/>
    <cellStyle name="Normal 73 3 4 4" xfId="12210" xr:uid="{00000000-0005-0000-0000-0000BB9A0000}"/>
    <cellStyle name="Normal 73 3 4 4 2" xfId="42541" xr:uid="{00000000-0005-0000-0000-0000BC9A0000}"/>
    <cellStyle name="Normal 73 3 4 4 3" xfId="27308" xr:uid="{00000000-0005-0000-0000-0000BD9A0000}"/>
    <cellStyle name="Normal 73 3 4 5" xfId="7189" xr:uid="{00000000-0005-0000-0000-0000BE9A0000}"/>
    <cellStyle name="Normal 73 3 4 5 2" xfId="37524" xr:uid="{00000000-0005-0000-0000-0000BF9A0000}"/>
    <cellStyle name="Normal 73 3 4 5 3" xfId="22291" xr:uid="{00000000-0005-0000-0000-0000C09A0000}"/>
    <cellStyle name="Normal 73 3 4 6" xfId="32512" xr:uid="{00000000-0005-0000-0000-0000C19A0000}"/>
    <cellStyle name="Normal 73 3 4 7" xfId="17278" xr:uid="{00000000-0005-0000-0000-0000C29A0000}"/>
    <cellStyle name="Normal 73 3 5" xfId="2971" xr:uid="{00000000-0005-0000-0000-0000C39A0000}"/>
    <cellStyle name="Normal 73 3 5 2" xfId="13045" xr:uid="{00000000-0005-0000-0000-0000C49A0000}"/>
    <cellStyle name="Normal 73 3 5 2 2" xfId="43376" xr:uid="{00000000-0005-0000-0000-0000C59A0000}"/>
    <cellStyle name="Normal 73 3 5 2 3" xfId="28143" xr:uid="{00000000-0005-0000-0000-0000C69A0000}"/>
    <cellStyle name="Normal 73 3 5 3" xfId="8025" xr:uid="{00000000-0005-0000-0000-0000C79A0000}"/>
    <cellStyle name="Normal 73 3 5 3 2" xfId="38359" xr:uid="{00000000-0005-0000-0000-0000C89A0000}"/>
    <cellStyle name="Normal 73 3 5 3 3" xfId="23126" xr:uid="{00000000-0005-0000-0000-0000C99A0000}"/>
    <cellStyle name="Normal 73 3 5 4" xfId="33346" xr:uid="{00000000-0005-0000-0000-0000CA9A0000}"/>
    <cellStyle name="Normal 73 3 5 5" xfId="18113" xr:uid="{00000000-0005-0000-0000-0000CB9A0000}"/>
    <cellStyle name="Normal 73 3 6" xfId="4664" xr:uid="{00000000-0005-0000-0000-0000CC9A0000}"/>
    <cellStyle name="Normal 73 3 6 2" xfId="14716" xr:uid="{00000000-0005-0000-0000-0000CD9A0000}"/>
    <cellStyle name="Normal 73 3 6 2 2" xfId="45047" xr:uid="{00000000-0005-0000-0000-0000CE9A0000}"/>
    <cellStyle name="Normal 73 3 6 2 3" xfId="29814" xr:uid="{00000000-0005-0000-0000-0000CF9A0000}"/>
    <cellStyle name="Normal 73 3 6 3" xfId="9696" xr:uid="{00000000-0005-0000-0000-0000D09A0000}"/>
    <cellStyle name="Normal 73 3 6 3 2" xfId="40030" xr:uid="{00000000-0005-0000-0000-0000D19A0000}"/>
    <cellStyle name="Normal 73 3 6 3 3" xfId="24797" xr:uid="{00000000-0005-0000-0000-0000D29A0000}"/>
    <cellStyle name="Normal 73 3 6 4" xfId="35017" xr:uid="{00000000-0005-0000-0000-0000D39A0000}"/>
    <cellStyle name="Normal 73 3 6 5" xfId="19784" xr:uid="{00000000-0005-0000-0000-0000D49A0000}"/>
    <cellStyle name="Normal 73 3 7" xfId="11374" xr:uid="{00000000-0005-0000-0000-0000D59A0000}"/>
    <cellStyle name="Normal 73 3 7 2" xfId="41705" xr:uid="{00000000-0005-0000-0000-0000D69A0000}"/>
    <cellStyle name="Normal 73 3 7 3" xfId="26472" xr:uid="{00000000-0005-0000-0000-0000D79A0000}"/>
    <cellStyle name="Normal 73 3 8" xfId="6353" xr:uid="{00000000-0005-0000-0000-0000D89A0000}"/>
    <cellStyle name="Normal 73 3 8 2" xfId="36688" xr:uid="{00000000-0005-0000-0000-0000D99A0000}"/>
    <cellStyle name="Normal 73 3 8 3" xfId="21455" xr:uid="{00000000-0005-0000-0000-0000DA9A0000}"/>
    <cellStyle name="Normal 73 3 9" xfId="31677" xr:uid="{00000000-0005-0000-0000-0000DB9A0000}"/>
    <cellStyle name="Normal 73 4" xfId="1378" xr:uid="{00000000-0005-0000-0000-0000DC9A0000}"/>
    <cellStyle name="Normal 73 4 2" xfId="1801" xr:uid="{00000000-0005-0000-0000-0000DD9A0000}"/>
    <cellStyle name="Normal 73 4 2 2" xfId="2640" xr:uid="{00000000-0005-0000-0000-0000DE9A0000}"/>
    <cellStyle name="Normal 73 4 2 2 2" xfId="4330" xr:uid="{00000000-0005-0000-0000-0000DF9A0000}"/>
    <cellStyle name="Normal 73 4 2 2 2 2" xfId="14403" xr:uid="{00000000-0005-0000-0000-0000E09A0000}"/>
    <cellStyle name="Normal 73 4 2 2 2 2 2" xfId="44734" xr:uid="{00000000-0005-0000-0000-0000E19A0000}"/>
    <cellStyle name="Normal 73 4 2 2 2 2 3" xfId="29501" xr:uid="{00000000-0005-0000-0000-0000E29A0000}"/>
    <cellStyle name="Normal 73 4 2 2 2 3" xfId="9383" xr:uid="{00000000-0005-0000-0000-0000E39A0000}"/>
    <cellStyle name="Normal 73 4 2 2 2 3 2" xfId="39717" xr:uid="{00000000-0005-0000-0000-0000E49A0000}"/>
    <cellStyle name="Normal 73 4 2 2 2 3 3" xfId="24484" xr:uid="{00000000-0005-0000-0000-0000E59A0000}"/>
    <cellStyle name="Normal 73 4 2 2 2 4" xfId="34704" xr:uid="{00000000-0005-0000-0000-0000E69A0000}"/>
    <cellStyle name="Normal 73 4 2 2 2 5" xfId="19471" xr:uid="{00000000-0005-0000-0000-0000E79A0000}"/>
    <cellStyle name="Normal 73 4 2 2 3" xfId="6022" xr:uid="{00000000-0005-0000-0000-0000E89A0000}"/>
    <cellStyle name="Normal 73 4 2 2 3 2" xfId="16074" xr:uid="{00000000-0005-0000-0000-0000E99A0000}"/>
    <cellStyle name="Normal 73 4 2 2 3 2 2" xfId="46405" xr:uid="{00000000-0005-0000-0000-0000EA9A0000}"/>
    <cellStyle name="Normal 73 4 2 2 3 2 3" xfId="31172" xr:uid="{00000000-0005-0000-0000-0000EB9A0000}"/>
    <cellStyle name="Normal 73 4 2 2 3 3" xfId="11054" xr:uid="{00000000-0005-0000-0000-0000EC9A0000}"/>
    <cellStyle name="Normal 73 4 2 2 3 3 2" xfId="41388" xr:uid="{00000000-0005-0000-0000-0000ED9A0000}"/>
    <cellStyle name="Normal 73 4 2 2 3 3 3" xfId="26155" xr:uid="{00000000-0005-0000-0000-0000EE9A0000}"/>
    <cellStyle name="Normal 73 4 2 2 3 4" xfId="36375" xr:uid="{00000000-0005-0000-0000-0000EF9A0000}"/>
    <cellStyle name="Normal 73 4 2 2 3 5" xfId="21142" xr:uid="{00000000-0005-0000-0000-0000F09A0000}"/>
    <cellStyle name="Normal 73 4 2 2 4" xfId="12732" xr:uid="{00000000-0005-0000-0000-0000F19A0000}"/>
    <cellStyle name="Normal 73 4 2 2 4 2" xfId="43063" xr:uid="{00000000-0005-0000-0000-0000F29A0000}"/>
    <cellStyle name="Normal 73 4 2 2 4 3" xfId="27830" xr:uid="{00000000-0005-0000-0000-0000F39A0000}"/>
    <cellStyle name="Normal 73 4 2 2 5" xfId="7711" xr:uid="{00000000-0005-0000-0000-0000F49A0000}"/>
    <cellStyle name="Normal 73 4 2 2 5 2" xfId="38046" xr:uid="{00000000-0005-0000-0000-0000F59A0000}"/>
    <cellStyle name="Normal 73 4 2 2 5 3" xfId="22813" xr:uid="{00000000-0005-0000-0000-0000F69A0000}"/>
    <cellStyle name="Normal 73 4 2 2 6" xfId="33034" xr:uid="{00000000-0005-0000-0000-0000F79A0000}"/>
    <cellStyle name="Normal 73 4 2 2 7" xfId="17800" xr:uid="{00000000-0005-0000-0000-0000F89A0000}"/>
    <cellStyle name="Normal 73 4 2 3" xfId="3493" xr:uid="{00000000-0005-0000-0000-0000F99A0000}"/>
    <cellStyle name="Normal 73 4 2 3 2" xfId="13567" xr:uid="{00000000-0005-0000-0000-0000FA9A0000}"/>
    <cellStyle name="Normal 73 4 2 3 2 2" xfId="43898" xr:uid="{00000000-0005-0000-0000-0000FB9A0000}"/>
    <cellStyle name="Normal 73 4 2 3 2 3" xfId="28665" xr:uid="{00000000-0005-0000-0000-0000FC9A0000}"/>
    <cellStyle name="Normal 73 4 2 3 3" xfId="8547" xr:uid="{00000000-0005-0000-0000-0000FD9A0000}"/>
    <cellStyle name="Normal 73 4 2 3 3 2" xfId="38881" xr:uid="{00000000-0005-0000-0000-0000FE9A0000}"/>
    <cellStyle name="Normal 73 4 2 3 3 3" xfId="23648" xr:uid="{00000000-0005-0000-0000-0000FF9A0000}"/>
    <cellStyle name="Normal 73 4 2 3 4" xfId="33868" xr:uid="{00000000-0005-0000-0000-0000009B0000}"/>
    <cellStyle name="Normal 73 4 2 3 5" xfId="18635" xr:uid="{00000000-0005-0000-0000-0000019B0000}"/>
    <cellStyle name="Normal 73 4 2 4" xfId="5186" xr:uid="{00000000-0005-0000-0000-0000029B0000}"/>
    <cellStyle name="Normal 73 4 2 4 2" xfId="15238" xr:uid="{00000000-0005-0000-0000-0000039B0000}"/>
    <cellStyle name="Normal 73 4 2 4 2 2" xfId="45569" xr:uid="{00000000-0005-0000-0000-0000049B0000}"/>
    <cellStyle name="Normal 73 4 2 4 2 3" xfId="30336" xr:uid="{00000000-0005-0000-0000-0000059B0000}"/>
    <cellStyle name="Normal 73 4 2 4 3" xfId="10218" xr:uid="{00000000-0005-0000-0000-0000069B0000}"/>
    <cellStyle name="Normal 73 4 2 4 3 2" xfId="40552" xr:uid="{00000000-0005-0000-0000-0000079B0000}"/>
    <cellStyle name="Normal 73 4 2 4 3 3" xfId="25319" xr:uid="{00000000-0005-0000-0000-0000089B0000}"/>
    <cellStyle name="Normal 73 4 2 4 4" xfId="35539" xr:uid="{00000000-0005-0000-0000-0000099B0000}"/>
    <cellStyle name="Normal 73 4 2 4 5" xfId="20306" xr:uid="{00000000-0005-0000-0000-00000A9B0000}"/>
    <cellStyle name="Normal 73 4 2 5" xfId="11896" xr:uid="{00000000-0005-0000-0000-00000B9B0000}"/>
    <cellStyle name="Normal 73 4 2 5 2" xfId="42227" xr:uid="{00000000-0005-0000-0000-00000C9B0000}"/>
    <cellStyle name="Normal 73 4 2 5 3" xfId="26994" xr:uid="{00000000-0005-0000-0000-00000D9B0000}"/>
    <cellStyle name="Normal 73 4 2 6" xfId="6875" xr:uid="{00000000-0005-0000-0000-00000E9B0000}"/>
    <cellStyle name="Normal 73 4 2 6 2" xfId="37210" xr:uid="{00000000-0005-0000-0000-00000F9B0000}"/>
    <cellStyle name="Normal 73 4 2 6 3" xfId="21977" xr:uid="{00000000-0005-0000-0000-0000109B0000}"/>
    <cellStyle name="Normal 73 4 2 7" xfId="32198" xr:uid="{00000000-0005-0000-0000-0000119B0000}"/>
    <cellStyle name="Normal 73 4 2 8" xfId="16964" xr:uid="{00000000-0005-0000-0000-0000129B0000}"/>
    <cellStyle name="Normal 73 4 3" xfId="2222" xr:uid="{00000000-0005-0000-0000-0000139B0000}"/>
    <cellStyle name="Normal 73 4 3 2" xfId="3912" xr:uid="{00000000-0005-0000-0000-0000149B0000}"/>
    <cellStyle name="Normal 73 4 3 2 2" xfId="13985" xr:uid="{00000000-0005-0000-0000-0000159B0000}"/>
    <cellStyle name="Normal 73 4 3 2 2 2" xfId="44316" xr:uid="{00000000-0005-0000-0000-0000169B0000}"/>
    <cellStyle name="Normal 73 4 3 2 2 3" xfId="29083" xr:uid="{00000000-0005-0000-0000-0000179B0000}"/>
    <cellStyle name="Normal 73 4 3 2 3" xfId="8965" xr:uid="{00000000-0005-0000-0000-0000189B0000}"/>
    <cellStyle name="Normal 73 4 3 2 3 2" xfId="39299" xr:uid="{00000000-0005-0000-0000-0000199B0000}"/>
    <cellStyle name="Normal 73 4 3 2 3 3" xfId="24066" xr:uid="{00000000-0005-0000-0000-00001A9B0000}"/>
    <cellStyle name="Normal 73 4 3 2 4" xfId="34286" xr:uid="{00000000-0005-0000-0000-00001B9B0000}"/>
    <cellStyle name="Normal 73 4 3 2 5" xfId="19053" xr:uid="{00000000-0005-0000-0000-00001C9B0000}"/>
    <cellStyle name="Normal 73 4 3 3" xfId="5604" xr:uid="{00000000-0005-0000-0000-00001D9B0000}"/>
    <cellStyle name="Normal 73 4 3 3 2" xfId="15656" xr:uid="{00000000-0005-0000-0000-00001E9B0000}"/>
    <cellStyle name="Normal 73 4 3 3 2 2" xfId="45987" xr:uid="{00000000-0005-0000-0000-00001F9B0000}"/>
    <cellStyle name="Normal 73 4 3 3 2 3" xfId="30754" xr:uid="{00000000-0005-0000-0000-0000209B0000}"/>
    <cellStyle name="Normal 73 4 3 3 3" xfId="10636" xr:uid="{00000000-0005-0000-0000-0000219B0000}"/>
    <cellStyle name="Normal 73 4 3 3 3 2" xfId="40970" xr:uid="{00000000-0005-0000-0000-0000229B0000}"/>
    <cellStyle name="Normal 73 4 3 3 3 3" xfId="25737" xr:uid="{00000000-0005-0000-0000-0000239B0000}"/>
    <cellStyle name="Normal 73 4 3 3 4" xfId="35957" xr:uid="{00000000-0005-0000-0000-0000249B0000}"/>
    <cellStyle name="Normal 73 4 3 3 5" xfId="20724" xr:uid="{00000000-0005-0000-0000-0000259B0000}"/>
    <cellStyle name="Normal 73 4 3 4" xfId="12314" xr:uid="{00000000-0005-0000-0000-0000269B0000}"/>
    <cellStyle name="Normal 73 4 3 4 2" xfId="42645" xr:uid="{00000000-0005-0000-0000-0000279B0000}"/>
    <cellStyle name="Normal 73 4 3 4 3" xfId="27412" xr:uid="{00000000-0005-0000-0000-0000289B0000}"/>
    <cellStyle name="Normal 73 4 3 5" xfId="7293" xr:uid="{00000000-0005-0000-0000-0000299B0000}"/>
    <cellStyle name="Normal 73 4 3 5 2" xfId="37628" xr:uid="{00000000-0005-0000-0000-00002A9B0000}"/>
    <cellStyle name="Normal 73 4 3 5 3" xfId="22395" xr:uid="{00000000-0005-0000-0000-00002B9B0000}"/>
    <cellStyle name="Normal 73 4 3 6" xfId="32616" xr:uid="{00000000-0005-0000-0000-00002C9B0000}"/>
    <cellStyle name="Normal 73 4 3 7" xfId="17382" xr:uid="{00000000-0005-0000-0000-00002D9B0000}"/>
    <cellStyle name="Normal 73 4 4" xfId="3075" xr:uid="{00000000-0005-0000-0000-00002E9B0000}"/>
    <cellStyle name="Normal 73 4 4 2" xfId="13149" xr:uid="{00000000-0005-0000-0000-00002F9B0000}"/>
    <cellStyle name="Normal 73 4 4 2 2" xfId="43480" xr:uid="{00000000-0005-0000-0000-0000309B0000}"/>
    <cellStyle name="Normal 73 4 4 2 3" xfId="28247" xr:uid="{00000000-0005-0000-0000-0000319B0000}"/>
    <cellStyle name="Normal 73 4 4 3" xfId="8129" xr:uid="{00000000-0005-0000-0000-0000329B0000}"/>
    <cellStyle name="Normal 73 4 4 3 2" xfId="38463" xr:uid="{00000000-0005-0000-0000-0000339B0000}"/>
    <cellStyle name="Normal 73 4 4 3 3" xfId="23230" xr:uid="{00000000-0005-0000-0000-0000349B0000}"/>
    <cellStyle name="Normal 73 4 4 4" xfId="33450" xr:uid="{00000000-0005-0000-0000-0000359B0000}"/>
    <cellStyle name="Normal 73 4 4 5" xfId="18217" xr:uid="{00000000-0005-0000-0000-0000369B0000}"/>
    <cellStyle name="Normal 73 4 5" xfId="4768" xr:uid="{00000000-0005-0000-0000-0000379B0000}"/>
    <cellStyle name="Normal 73 4 5 2" xfId="14820" xr:uid="{00000000-0005-0000-0000-0000389B0000}"/>
    <cellStyle name="Normal 73 4 5 2 2" xfId="45151" xr:uid="{00000000-0005-0000-0000-0000399B0000}"/>
    <cellStyle name="Normal 73 4 5 2 3" xfId="29918" xr:uid="{00000000-0005-0000-0000-00003A9B0000}"/>
    <cellStyle name="Normal 73 4 5 3" xfId="9800" xr:uid="{00000000-0005-0000-0000-00003B9B0000}"/>
    <cellStyle name="Normal 73 4 5 3 2" xfId="40134" xr:uid="{00000000-0005-0000-0000-00003C9B0000}"/>
    <cellStyle name="Normal 73 4 5 3 3" xfId="24901" xr:uid="{00000000-0005-0000-0000-00003D9B0000}"/>
    <cellStyle name="Normal 73 4 5 4" xfId="35121" xr:uid="{00000000-0005-0000-0000-00003E9B0000}"/>
    <cellStyle name="Normal 73 4 5 5" xfId="19888" xr:uid="{00000000-0005-0000-0000-00003F9B0000}"/>
    <cellStyle name="Normal 73 4 6" xfId="11478" xr:uid="{00000000-0005-0000-0000-0000409B0000}"/>
    <cellStyle name="Normal 73 4 6 2" xfId="41809" xr:uid="{00000000-0005-0000-0000-0000419B0000}"/>
    <cellStyle name="Normal 73 4 6 3" xfId="26576" xr:uid="{00000000-0005-0000-0000-0000429B0000}"/>
    <cellStyle name="Normal 73 4 7" xfId="6457" xr:uid="{00000000-0005-0000-0000-0000439B0000}"/>
    <cellStyle name="Normal 73 4 7 2" xfId="36792" xr:uid="{00000000-0005-0000-0000-0000449B0000}"/>
    <cellStyle name="Normal 73 4 7 3" xfId="21559" xr:uid="{00000000-0005-0000-0000-0000459B0000}"/>
    <cellStyle name="Normal 73 4 8" xfId="31780" xr:uid="{00000000-0005-0000-0000-0000469B0000}"/>
    <cellStyle name="Normal 73 4 9" xfId="16546" xr:uid="{00000000-0005-0000-0000-0000479B0000}"/>
    <cellStyle name="Normal 73 5" xfId="1591" xr:uid="{00000000-0005-0000-0000-0000489B0000}"/>
    <cellStyle name="Normal 73 5 2" xfId="2432" xr:uid="{00000000-0005-0000-0000-0000499B0000}"/>
    <cellStyle name="Normal 73 5 2 2" xfId="4122" xr:uid="{00000000-0005-0000-0000-00004A9B0000}"/>
    <cellStyle name="Normal 73 5 2 2 2" xfId="14195" xr:uid="{00000000-0005-0000-0000-00004B9B0000}"/>
    <cellStyle name="Normal 73 5 2 2 2 2" xfId="44526" xr:uid="{00000000-0005-0000-0000-00004C9B0000}"/>
    <cellStyle name="Normal 73 5 2 2 2 3" xfId="29293" xr:uid="{00000000-0005-0000-0000-00004D9B0000}"/>
    <cellStyle name="Normal 73 5 2 2 3" xfId="9175" xr:uid="{00000000-0005-0000-0000-00004E9B0000}"/>
    <cellStyle name="Normal 73 5 2 2 3 2" xfId="39509" xr:uid="{00000000-0005-0000-0000-00004F9B0000}"/>
    <cellStyle name="Normal 73 5 2 2 3 3" xfId="24276" xr:uid="{00000000-0005-0000-0000-0000509B0000}"/>
    <cellStyle name="Normal 73 5 2 2 4" xfId="34496" xr:uid="{00000000-0005-0000-0000-0000519B0000}"/>
    <cellStyle name="Normal 73 5 2 2 5" xfId="19263" xr:uid="{00000000-0005-0000-0000-0000529B0000}"/>
    <cellStyle name="Normal 73 5 2 3" xfId="5814" xr:uid="{00000000-0005-0000-0000-0000539B0000}"/>
    <cellStyle name="Normal 73 5 2 3 2" xfId="15866" xr:uid="{00000000-0005-0000-0000-0000549B0000}"/>
    <cellStyle name="Normal 73 5 2 3 2 2" xfId="46197" xr:uid="{00000000-0005-0000-0000-0000559B0000}"/>
    <cellStyle name="Normal 73 5 2 3 2 3" xfId="30964" xr:uid="{00000000-0005-0000-0000-0000569B0000}"/>
    <cellStyle name="Normal 73 5 2 3 3" xfId="10846" xr:uid="{00000000-0005-0000-0000-0000579B0000}"/>
    <cellStyle name="Normal 73 5 2 3 3 2" xfId="41180" xr:uid="{00000000-0005-0000-0000-0000589B0000}"/>
    <cellStyle name="Normal 73 5 2 3 3 3" xfId="25947" xr:uid="{00000000-0005-0000-0000-0000599B0000}"/>
    <cellStyle name="Normal 73 5 2 3 4" xfId="36167" xr:uid="{00000000-0005-0000-0000-00005A9B0000}"/>
    <cellStyle name="Normal 73 5 2 3 5" xfId="20934" xr:uid="{00000000-0005-0000-0000-00005B9B0000}"/>
    <cellStyle name="Normal 73 5 2 4" xfId="12524" xr:uid="{00000000-0005-0000-0000-00005C9B0000}"/>
    <cellStyle name="Normal 73 5 2 4 2" xfId="42855" xr:uid="{00000000-0005-0000-0000-00005D9B0000}"/>
    <cellStyle name="Normal 73 5 2 4 3" xfId="27622" xr:uid="{00000000-0005-0000-0000-00005E9B0000}"/>
    <cellStyle name="Normal 73 5 2 5" xfId="7503" xr:uid="{00000000-0005-0000-0000-00005F9B0000}"/>
    <cellStyle name="Normal 73 5 2 5 2" xfId="37838" xr:uid="{00000000-0005-0000-0000-0000609B0000}"/>
    <cellStyle name="Normal 73 5 2 5 3" xfId="22605" xr:uid="{00000000-0005-0000-0000-0000619B0000}"/>
    <cellStyle name="Normal 73 5 2 6" xfId="32826" xr:uid="{00000000-0005-0000-0000-0000629B0000}"/>
    <cellStyle name="Normal 73 5 2 7" xfId="17592" xr:uid="{00000000-0005-0000-0000-0000639B0000}"/>
    <cellStyle name="Normal 73 5 3" xfId="3285" xr:uid="{00000000-0005-0000-0000-0000649B0000}"/>
    <cellStyle name="Normal 73 5 3 2" xfId="13359" xr:uid="{00000000-0005-0000-0000-0000659B0000}"/>
    <cellStyle name="Normal 73 5 3 2 2" xfId="43690" xr:uid="{00000000-0005-0000-0000-0000669B0000}"/>
    <cellStyle name="Normal 73 5 3 2 3" xfId="28457" xr:uid="{00000000-0005-0000-0000-0000679B0000}"/>
    <cellStyle name="Normal 73 5 3 3" xfId="8339" xr:uid="{00000000-0005-0000-0000-0000689B0000}"/>
    <cellStyle name="Normal 73 5 3 3 2" xfId="38673" xr:uid="{00000000-0005-0000-0000-0000699B0000}"/>
    <cellStyle name="Normal 73 5 3 3 3" xfId="23440" xr:uid="{00000000-0005-0000-0000-00006A9B0000}"/>
    <cellStyle name="Normal 73 5 3 4" xfId="33660" xr:uid="{00000000-0005-0000-0000-00006B9B0000}"/>
    <cellStyle name="Normal 73 5 3 5" xfId="18427" xr:uid="{00000000-0005-0000-0000-00006C9B0000}"/>
    <cellStyle name="Normal 73 5 4" xfId="4978" xr:uid="{00000000-0005-0000-0000-00006D9B0000}"/>
    <cellStyle name="Normal 73 5 4 2" xfId="15030" xr:uid="{00000000-0005-0000-0000-00006E9B0000}"/>
    <cellStyle name="Normal 73 5 4 2 2" xfId="45361" xr:uid="{00000000-0005-0000-0000-00006F9B0000}"/>
    <cellStyle name="Normal 73 5 4 2 3" xfId="30128" xr:uid="{00000000-0005-0000-0000-0000709B0000}"/>
    <cellStyle name="Normal 73 5 4 3" xfId="10010" xr:uid="{00000000-0005-0000-0000-0000719B0000}"/>
    <cellStyle name="Normal 73 5 4 3 2" xfId="40344" xr:uid="{00000000-0005-0000-0000-0000729B0000}"/>
    <cellStyle name="Normal 73 5 4 3 3" xfId="25111" xr:uid="{00000000-0005-0000-0000-0000739B0000}"/>
    <cellStyle name="Normal 73 5 4 4" xfId="35331" xr:uid="{00000000-0005-0000-0000-0000749B0000}"/>
    <cellStyle name="Normal 73 5 4 5" xfId="20098" xr:uid="{00000000-0005-0000-0000-0000759B0000}"/>
    <cellStyle name="Normal 73 5 5" xfId="11688" xr:uid="{00000000-0005-0000-0000-0000769B0000}"/>
    <cellStyle name="Normal 73 5 5 2" xfId="42019" xr:uid="{00000000-0005-0000-0000-0000779B0000}"/>
    <cellStyle name="Normal 73 5 5 3" xfId="26786" xr:uid="{00000000-0005-0000-0000-0000789B0000}"/>
    <cellStyle name="Normal 73 5 6" xfId="6667" xr:uid="{00000000-0005-0000-0000-0000799B0000}"/>
    <cellStyle name="Normal 73 5 6 2" xfId="37002" xr:uid="{00000000-0005-0000-0000-00007A9B0000}"/>
    <cellStyle name="Normal 73 5 6 3" xfId="21769" xr:uid="{00000000-0005-0000-0000-00007B9B0000}"/>
    <cellStyle name="Normal 73 5 7" xfId="31990" xr:uid="{00000000-0005-0000-0000-00007C9B0000}"/>
    <cellStyle name="Normal 73 5 8" xfId="16756" xr:uid="{00000000-0005-0000-0000-00007D9B0000}"/>
    <cellStyle name="Normal 73 6" xfId="2012" xr:uid="{00000000-0005-0000-0000-00007E9B0000}"/>
    <cellStyle name="Normal 73 6 2" xfId="3704" xr:uid="{00000000-0005-0000-0000-00007F9B0000}"/>
    <cellStyle name="Normal 73 6 2 2" xfId="13777" xr:uid="{00000000-0005-0000-0000-0000809B0000}"/>
    <cellStyle name="Normal 73 6 2 2 2" xfId="44108" xr:uid="{00000000-0005-0000-0000-0000819B0000}"/>
    <cellStyle name="Normal 73 6 2 2 3" xfId="28875" xr:uid="{00000000-0005-0000-0000-0000829B0000}"/>
    <cellStyle name="Normal 73 6 2 3" xfId="8757" xr:uid="{00000000-0005-0000-0000-0000839B0000}"/>
    <cellStyle name="Normal 73 6 2 3 2" xfId="39091" xr:uid="{00000000-0005-0000-0000-0000849B0000}"/>
    <cellStyle name="Normal 73 6 2 3 3" xfId="23858" xr:uid="{00000000-0005-0000-0000-0000859B0000}"/>
    <cellStyle name="Normal 73 6 2 4" xfId="34078" xr:uid="{00000000-0005-0000-0000-0000869B0000}"/>
    <cellStyle name="Normal 73 6 2 5" xfId="18845" xr:uid="{00000000-0005-0000-0000-0000879B0000}"/>
    <cellStyle name="Normal 73 6 3" xfId="5396" xr:uid="{00000000-0005-0000-0000-0000889B0000}"/>
    <cellStyle name="Normal 73 6 3 2" xfId="15448" xr:uid="{00000000-0005-0000-0000-0000899B0000}"/>
    <cellStyle name="Normal 73 6 3 2 2" xfId="45779" xr:uid="{00000000-0005-0000-0000-00008A9B0000}"/>
    <cellStyle name="Normal 73 6 3 2 3" xfId="30546" xr:uid="{00000000-0005-0000-0000-00008B9B0000}"/>
    <cellStyle name="Normal 73 6 3 3" xfId="10428" xr:uid="{00000000-0005-0000-0000-00008C9B0000}"/>
    <cellStyle name="Normal 73 6 3 3 2" xfId="40762" xr:uid="{00000000-0005-0000-0000-00008D9B0000}"/>
    <cellStyle name="Normal 73 6 3 3 3" xfId="25529" xr:uid="{00000000-0005-0000-0000-00008E9B0000}"/>
    <cellStyle name="Normal 73 6 3 4" xfId="35749" xr:uid="{00000000-0005-0000-0000-00008F9B0000}"/>
    <cellStyle name="Normal 73 6 3 5" xfId="20516" xr:uid="{00000000-0005-0000-0000-0000909B0000}"/>
    <cellStyle name="Normal 73 6 4" xfId="12106" xr:uid="{00000000-0005-0000-0000-0000919B0000}"/>
    <cellStyle name="Normal 73 6 4 2" xfId="42437" xr:uid="{00000000-0005-0000-0000-0000929B0000}"/>
    <cellStyle name="Normal 73 6 4 3" xfId="27204" xr:uid="{00000000-0005-0000-0000-0000939B0000}"/>
    <cellStyle name="Normal 73 6 5" xfId="7085" xr:uid="{00000000-0005-0000-0000-0000949B0000}"/>
    <cellStyle name="Normal 73 6 5 2" xfId="37420" xr:uid="{00000000-0005-0000-0000-0000959B0000}"/>
    <cellStyle name="Normal 73 6 5 3" xfId="22187" xr:uid="{00000000-0005-0000-0000-0000969B0000}"/>
    <cellStyle name="Normal 73 6 6" xfId="32408" xr:uid="{00000000-0005-0000-0000-0000979B0000}"/>
    <cellStyle name="Normal 73 6 7" xfId="17174" xr:uid="{00000000-0005-0000-0000-0000989B0000}"/>
    <cellStyle name="Normal 73 7" xfId="2864" xr:uid="{00000000-0005-0000-0000-0000999B0000}"/>
    <cellStyle name="Normal 73 7 2" xfId="12941" xr:uid="{00000000-0005-0000-0000-00009A9B0000}"/>
    <cellStyle name="Normal 73 7 2 2" xfId="43272" xr:uid="{00000000-0005-0000-0000-00009B9B0000}"/>
    <cellStyle name="Normal 73 7 2 3" xfId="28039" xr:uid="{00000000-0005-0000-0000-00009C9B0000}"/>
    <cellStyle name="Normal 73 7 3" xfId="7921" xr:uid="{00000000-0005-0000-0000-00009D9B0000}"/>
    <cellStyle name="Normal 73 7 3 2" xfId="38255" xr:uid="{00000000-0005-0000-0000-00009E9B0000}"/>
    <cellStyle name="Normal 73 7 3 3" xfId="23022" xr:uid="{00000000-0005-0000-0000-00009F9B0000}"/>
    <cellStyle name="Normal 73 7 4" xfId="33242" xr:uid="{00000000-0005-0000-0000-0000A09B0000}"/>
    <cellStyle name="Normal 73 7 5" xfId="18009" xr:uid="{00000000-0005-0000-0000-0000A19B0000}"/>
    <cellStyle name="Normal 73 8" xfId="4558" xr:uid="{00000000-0005-0000-0000-0000A29B0000}"/>
    <cellStyle name="Normal 73 8 2" xfId="14612" xr:uid="{00000000-0005-0000-0000-0000A39B0000}"/>
    <cellStyle name="Normal 73 8 2 2" xfId="44943" xr:uid="{00000000-0005-0000-0000-0000A49B0000}"/>
    <cellStyle name="Normal 73 8 2 3" xfId="29710" xr:uid="{00000000-0005-0000-0000-0000A59B0000}"/>
    <cellStyle name="Normal 73 8 3" xfId="9592" xr:uid="{00000000-0005-0000-0000-0000A69B0000}"/>
    <cellStyle name="Normal 73 8 3 2" xfId="39926" xr:uid="{00000000-0005-0000-0000-0000A79B0000}"/>
    <cellStyle name="Normal 73 8 3 3" xfId="24693" xr:uid="{00000000-0005-0000-0000-0000A89B0000}"/>
    <cellStyle name="Normal 73 8 4" xfId="34913" xr:uid="{00000000-0005-0000-0000-0000A99B0000}"/>
    <cellStyle name="Normal 73 8 5" xfId="19680" xr:uid="{00000000-0005-0000-0000-0000AA9B0000}"/>
    <cellStyle name="Normal 73 9" xfId="11268" xr:uid="{00000000-0005-0000-0000-0000AB9B0000}"/>
    <cellStyle name="Normal 73 9 2" xfId="41601" xr:uid="{00000000-0005-0000-0000-0000AC9B0000}"/>
    <cellStyle name="Normal 73 9 3" xfId="26368" xr:uid="{00000000-0005-0000-0000-0000AD9B0000}"/>
    <cellStyle name="Normal 74" xfId="914" xr:uid="{00000000-0005-0000-0000-0000AE9B0000}"/>
    <cellStyle name="Normal 74 10" xfId="6248" xr:uid="{00000000-0005-0000-0000-0000AF9B0000}"/>
    <cellStyle name="Normal 74 10 2" xfId="36585" xr:uid="{00000000-0005-0000-0000-0000B09B0000}"/>
    <cellStyle name="Normal 74 10 3" xfId="21352" xr:uid="{00000000-0005-0000-0000-0000B19B0000}"/>
    <cellStyle name="Normal 74 11" xfId="31576" xr:uid="{00000000-0005-0000-0000-0000B29B0000}"/>
    <cellStyle name="Normal 74 12" xfId="16337" xr:uid="{00000000-0005-0000-0000-0000B39B0000}"/>
    <cellStyle name="Normal 74 2" xfId="1212" xr:uid="{00000000-0005-0000-0000-0000B49B0000}"/>
    <cellStyle name="Normal 74 2 10" xfId="31627" xr:uid="{00000000-0005-0000-0000-0000B59B0000}"/>
    <cellStyle name="Normal 74 2 11" xfId="16391" xr:uid="{00000000-0005-0000-0000-0000B69B0000}"/>
    <cellStyle name="Normal 74 2 2" xfId="1320" xr:uid="{00000000-0005-0000-0000-0000B79B0000}"/>
    <cellStyle name="Normal 74 2 2 10" xfId="16495" xr:uid="{00000000-0005-0000-0000-0000B89B0000}"/>
    <cellStyle name="Normal 74 2 2 2" xfId="1537" xr:uid="{00000000-0005-0000-0000-0000B99B0000}"/>
    <cellStyle name="Normal 74 2 2 2 2" xfId="1958" xr:uid="{00000000-0005-0000-0000-0000BA9B0000}"/>
    <cellStyle name="Normal 74 2 2 2 2 2" xfId="2797" xr:uid="{00000000-0005-0000-0000-0000BB9B0000}"/>
    <cellStyle name="Normal 74 2 2 2 2 2 2" xfId="4487" xr:uid="{00000000-0005-0000-0000-0000BC9B0000}"/>
    <cellStyle name="Normal 74 2 2 2 2 2 2 2" xfId="14560" xr:uid="{00000000-0005-0000-0000-0000BD9B0000}"/>
    <cellStyle name="Normal 74 2 2 2 2 2 2 2 2" xfId="44891" xr:uid="{00000000-0005-0000-0000-0000BE9B0000}"/>
    <cellStyle name="Normal 74 2 2 2 2 2 2 2 3" xfId="29658" xr:uid="{00000000-0005-0000-0000-0000BF9B0000}"/>
    <cellStyle name="Normal 74 2 2 2 2 2 2 3" xfId="9540" xr:uid="{00000000-0005-0000-0000-0000C09B0000}"/>
    <cellStyle name="Normal 74 2 2 2 2 2 2 3 2" xfId="39874" xr:uid="{00000000-0005-0000-0000-0000C19B0000}"/>
    <cellStyle name="Normal 74 2 2 2 2 2 2 3 3" xfId="24641" xr:uid="{00000000-0005-0000-0000-0000C29B0000}"/>
    <cellStyle name="Normal 74 2 2 2 2 2 2 4" xfId="34861" xr:uid="{00000000-0005-0000-0000-0000C39B0000}"/>
    <cellStyle name="Normal 74 2 2 2 2 2 2 5" xfId="19628" xr:uid="{00000000-0005-0000-0000-0000C49B0000}"/>
    <cellStyle name="Normal 74 2 2 2 2 2 3" xfId="6179" xr:uid="{00000000-0005-0000-0000-0000C59B0000}"/>
    <cellStyle name="Normal 74 2 2 2 2 2 3 2" xfId="16231" xr:uid="{00000000-0005-0000-0000-0000C69B0000}"/>
    <cellStyle name="Normal 74 2 2 2 2 2 3 2 2" xfId="46562" xr:uid="{00000000-0005-0000-0000-0000C79B0000}"/>
    <cellStyle name="Normal 74 2 2 2 2 2 3 2 3" xfId="31329" xr:uid="{00000000-0005-0000-0000-0000C89B0000}"/>
    <cellStyle name="Normal 74 2 2 2 2 2 3 3" xfId="11211" xr:uid="{00000000-0005-0000-0000-0000C99B0000}"/>
    <cellStyle name="Normal 74 2 2 2 2 2 3 3 2" xfId="41545" xr:uid="{00000000-0005-0000-0000-0000CA9B0000}"/>
    <cellStyle name="Normal 74 2 2 2 2 2 3 3 3" xfId="26312" xr:uid="{00000000-0005-0000-0000-0000CB9B0000}"/>
    <cellStyle name="Normal 74 2 2 2 2 2 3 4" xfId="36532" xr:uid="{00000000-0005-0000-0000-0000CC9B0000}"/>
    <cellStyle name="Normal 74 2 2 2 2 2 3 5" xfId="21299" xr:uid="{00000000-0005-0000-0000-0000CD9B0000}"/>
    <cellStyle name="Normal 74 2 2 2 2 2 4" xfId="12889" xr:uid="{00000000-0005-0000-0000-0000CE9B0000}"/>
    <cellStyle name="Normal 74 2 2 2 2 2 4 2" xfId="43220" xr:uid="{00000000-0005-0000-0000-0000CF9B0000}"/>
    <cellStyle name="Normal 74 2 2 2 2 2 4 3" xfId="27987" xr:uid="{00000000-0005-0000-0000-0000D09B0000}"/>
    <cellStyle name="Normal 74 2 2 2 2 2 5" xfId="7868" xr:uid="{00000000-0005-0000-0000-0000D19B0000}"/>
    <cellStyle name="Normal 74 2 2 2 2 2 5 2" xfId="38203" xr:uid="{00000000-0005-0000-0000-0000D29B0000}"/>
    <cellStyle name="Normal 74 2 2 2 2 2 5 3" xfId="22970" xr:uid="{00000000-0005-0000-0000-0000D39B0000}"/>
    <cellStyle name="Normal 74 2 2 2 2 2 6" xfId="33191" xr:uid="{00000000-0005-0000-0000-0000D49B0000}"/>
    <cellStyle name="Normal 74 2 2 2 2 2 7" xfId="17957" xr:uid="{00000000-0005-0000-0000-0000D59B0000}"/>
    <cellStyle name="Normal 74 2 2 2 2 3" xfId="3650" xr:uid="{00000000-0005-0000-0000-0000D69B0000}"/>
    <cellStyle name="Normal 74 2 2 2 2 3 2" xfId="13724" xr:uid="{00000000-0005-0000-0000-0000D79B0000}"/>
    <cellStyle name="Normal 74 2 2 2 2 3 2 2" xfId="44055" xr:uid="{00000000-0005-0000-0000-0000D89B0000}"/>
    <cellStyle name="Normal 74 2 2 2 2 3 2 3" xfId="28822" xr:uid="{00000000-0005-0000-0000-0000D99B0000}"/>
    <cellStyle name="Normal 74 2 2 2 2 3 3" xfId="8704" xr:uid="{00000000-0005-0000-0000-0000DA9B0000}"/>
    <cellStyle name="Normal 74 2 2 2 2 3 3 2" xfId="39038" xr:uid="{00000000-0005-0000-0000-0000DB9B0000}"/>
    <cellStyle name="Normal 74 2 2 2 2 3 3 3" xfId="23805" xr:uid="{00000000-0005-0000-0000-0000DC9B0000}"/>
    <cellStyle name="Normal 74 2 2 2 2 3 4" xfId="34025" xr:uid="{00000000-0005-0000-0000-0000DD9B0000}"/>
    <cellStyle name="Normal 74 2 2 2 2 3 5" xfId="18792" xr:uid="{00000000-0005-0000-0000-0000DE9B0000}"/>
    <cellStyle name="Normal 74 2 2 2 2 4" xfId="5343" xr:uid="{00000000-0005-0000-0000-0000DF9B0000}"/>
    <cellStyle name="Normal 74 2 2 2 2 4 2" xfId="15395" xr:uid="{00000000-0005-0000-0000-0000E09B0000}"/>
    <cellStyle name="Normal 74 2 2 2 2 4 2 2" xfId="45726" xr:uid="{00000000-0005-0000-0000-0000E19B0000}"/>
    <cellStyle name="Normal 74 2 2 2 2 4 2 3" xfId="30493" xr:uid="{00000000-0005-0000-0000-0000E29B0000}"/>
    <cellStyle name="Normal 74 2 2 2 2 4 3" xfId="10375" xr:uid="{00000000-0005-0000-0000-0000E39B0000}"/>
    <cellStyle name="Normal 74 2 2 2 2 4 3 2" xfId="40709" xr:uid="{00000000-0005-0000-0000-0000E49B0000}"/>
    <cellStyle name="Normal 74 2 2 2 2 4 3 3" xfId="25476" xr:uid="{00000000-0005-0000-0000-0000E59B0000}"/>
    <cellStyle name="Normal 74 2 2 2 2 4 4" xfId="35696" xr:uid="{00000000-0005-0000-0000-0000E69B0000}"/>
    <cellStyle name="Normal 74 2 2 2 2 4 5" xfId="20463" xr:uid="{00000000-0005-0000-0000-0000E79B0000}"/>
    <cellStyle name="Normal 74 2 2 2 2 5" xfId="12053" xr:uid="{00000000-0005-0000-0000-0000E89B0000}"/>
    <cellStyle name="Normal 74 2 2 2 2 5 2" xfId="42384" xr:uid="{00000000-0005-0000-0000-0000E99B0000}"/>
    <cellStyle name="Normal 74 2 2 2 2 5 3" xfId="27151" xr:uid="{00000000-0005-0000-0000-0000EA9B0000}"/>
    <cellStyle name="Normal 74 2 2 2 2 6" xfId="7032" xr:uid="{00000000-0005-0000-0000-0000EB9B0000}"/>
    <cellStyle name="Normal 74 2 2 2 2 6 2" xfId="37367" xr:uid="{00000000-0005-0000-0000-0000EC9B0000}"/>
    <cellStyle name="Normal 74 2 2 2 2 6 3" xfId="22134" xr:uid="{00000000-0005-0000-0000-0000ED9B0000}"/>
    <cellStyle name="Normal 74 2 2 2 2 7" xfId="32355" xr:uid="{00000000-0005-0000-0000-0000EE9B0000}"/>
    <cellStyle name="Normal 74 2 2 2 2 8" xfId="17121" xr:uid="{00000000-0005-0000-0000-0000EF9B0000}"/>
    <cellStyle name="Normal 74 2 2 2 3" xfId="2379" xr:uid="{00000000-0005-0000-0000-0000F09B0000}"/>
    <cellStyle name="Normal 74 2 2 2 3 2" xfId="4069" xr:uid="{00000000-0005-0000-0000-0000F19B0000}"/>
    <cellStyle name="Normal 74 2 2 2 3 2 2" xfId="14142" xr:uid="{00000000-0005-0000-0000-0000F29B0000}"/>
    <cellStyle name="Normal 74 2 2 2 3 2 2 2" xfId="44473" xr:uid="{00000000-0005-0000-0000-0000F39B0000}"/>
    <cellStyle name="Normal 74 2 2 2 3 2 2 3" xfId="29240" xr:uid="{00000000-0005-0000-0000-0000F49B0000}"/>
    <cellStyle name="Normal 74 2 2 2 3 2 3" xfId="9122" xr:uid="{00000000-0005-0000-0000-0000F59B0000}"/>
    <cellStyle name="Normal 74 2 2 2 3 2 3 2" xfId="39456" xr:uid="{00000000-0005-0000-0000-0000F69B0000}"/>
    <cellStyle name="Normal 74 2 2 2 3 2 3 3" xfId="24223" xr:uid="{00000000-0005-0000-0000-0000F79B0000}"/>
    <cellStyle name="Normal 74 2 2 2 3 2 4" xfId="34443" xr:uid="{00000000-0005-0000-0000-0000F89B0000}"/>
    <cellStyle name="Normal 74 2 2 2 3 2 5" xfId="19210" xr:uid="{00000000-0005-0000-0000-0000F99B0000}"/>
    <cellStyle name="Normal 74 2 2 2 3 3" xfId="5761" xr:uid="{00000000-0005-0000-0000-0000FA9B0000}"/>
    <cellStyle name="Normal 74 2 2 2 3 3 2" xfId="15813" xr:uid="{00000000-0005-0000-0000-0000FB9B0000}"/>
    <cellStyle name="Normal 74 2 2 2 3 3 2 2" xfId="46144" xr:uid="{00000000-0005-0000-0000-0000FC9B0000}"/>
    <cellStyle name="Normal 74 2 2 2 3 3 2 3" xfId="30911" xr:uid="{00000000-0005-0000-0000-0000FD9B0000}"/>
    <cellStyle name="Normal 74 2 2 2 3 3 3" xfId="10793" xr:uid="{00000000-0005-0000-0000-0000FE9B0000}"/>
    <cellStyle name="Normal 74 2 2 2 3 3 3 2" xfId="41127" xr:uid="{00000000-0005-0000-0000-0000FF9B0000}"/>
    <cellStyle name="Normal 74 2 2 2 3 3 3 3" xfId="25894" xr:uid="{00000000-0005-0000-0000-0000009C0000}"/>
    <cellStyle name="Normal 74 2 2 2 3 3 4" xfId="36114" xr:uid="{00000000-0005-0000-0000-0000019C0000}"/>
    <cellStyle name="Normal 74 2 2 2 3 3 5" xfId="20881" xr:uid="{00000000-0005-0000-0000-0000029C0000}"/>
    <cellStyle name="Normal 74 2 2 2 3 4" xfId="12471" xr:uid="{00000000-0005-0000-0000-0000039C0000}"/>
    <cellStyle name="Normal 74 2 2 2 3 4 2" xfId="42802" xr:uid="{00000000-0005-0000-0000-0000049C0000}"/>
    <cellStyle name="Normal 74 2 2 2 3 4 3" xfId="27569" xr:uid="{00000000-0005-0000-0000-0000059C0000}"/>
    <cellStyle name="Normal 74 2 2 2 3 5" xfId="7450" xr:uid="{00000000-0005-0000-0000-0000069C0000}"/>
    <cellStyle name="Normal 74 2 2 2 3 5 2" xfId="37785" xr:uid="{00000000-0005-0000-0000-0000079C0000}"/>
    <cellStyle name="Normal 74 2 2 2 3 5 3" xfId="22552" xr:uid="{00000000-0005-0000-0000-0000089C0000}"/>
    <cellStyle name="Normal 74 2 2 2 3 6" xfId="32773" xr:uid="{00000000-0005-0000-0000-0000099C0000}"/>
    <cellStyle name="Normal 74 2 2 2 3 7" xfId="17539" xr:uid="{00000000-0005-0000-0000-00000A9C0000}"/>
    <cellStyle name="Normal 74 2 2 2 4" xfId="3232" xr:uid="{00000000-0005-0000-0000-00000B9C0000}"/>
    <cellStyle name="Normal 74 2 2 2 4 2" xfId="13306" xr:uid="{00000000-0005-0000-0000-00000C9C0000}"/>
    <cellStyle name="Normal 74 2 2 2 4 2 2" xfId="43637" xr:uid="{00000000-0005-0000-0000-00000D9C0000}"/>
    <cellStyle name="Normal 74 2 2 2 4 2 3" xfId="28404" xr:uid="{00000000-0005-0000-0000-00000E9C0000}"/>
    <cellStyle name="Normal 74 2 2 2 4 3" xfId="8286" xr:uid="{00000000-0005-0000-0000-00000F9C0000}"/>
    <cellStyle name="Normal 74 2 2 2 4 3 2" xfId="38620" xr:uid="{00000000-0005-0000-0000-0000109C0000}"/>
    <cellStyle name="Normal 74 2 2 2 4 3 3" xfId="23387" xr:uid="{00000000-0005-0000-0000-0000119C0000}"/>
    <cellStyle name="Normal 74 2 2 2 4 4" xfId="33607" xr:uid="{00000000-0005-0000-0000-0000129C0000}"/>
    <cellStyle name="Normal 74 2 2 2 4 5" xfId="18374" xr:uid="{00000000-0005-0000-0000-0000139C0000}"/>
    <cellStyle name="Normal 74 2 2 2 5" xfId="4925" xr:uid="{00000000-0005-0000-0000-0000149C0000}"/>
    <cellStyle name="Normal 74 2 2 2 5 2" xfId="14977" xr:uid="{00000000-0005-0000-0000-0000159C0000}"/>
    <cellStyle name="Normal 74 2 2 2 5 2 2" xfId="45308" xr:uid="{00000000-0005-0000-0000-0000169C0000}"/>
    <cellStyle name="Normal 74 2 2 2 5 2 3" xfId="30075" xr:uid="{00000000-0005-0000-0000-0000179C0000}"/>
    <cellStyle name="Normal 74 2 2 2 5 3" xfId="9957" xr:uid="{00000000-0005-0000-0000-0000189C0000}"/>
    <cellStyle name="Normal 74 2 2 2 5 3 2" xfId="40291" xr:uid="{00000000-0005-0000-0000-0000199C0000}"/>
    <cellStyle name="Normal 74 2 2 2 5 3 3" xfId="25058" xr:uid="{00000000-0005-0000-0000-00001A9C0000}"/>
    <cellStyle name="Normal 74 2 2 2 5 4" xfId="35278" xr:uid="{00000000-0005-0000-0000-00001B9C0000}"/>
    <cellStyle name="Normal 74 2 2 2 5 5" xfId="20045" xr:uid="{00000000-0005-0000-0000-00001C9C0000}"/>
    <cellStyle name="Normal 74 2 2 2 6" xfId="11635" xr:uid="{00000000-0005-0000-0000-00001D9C0000}"/>
    <cellStyle name="Normal 74 2 2 2 6 2" xfId="41966" xr:uid="{00000000-0005-0000-0000-00001E9C0000}"/>
    <cellStyle name="Normal 74 2 2 2 6 3" xfId="26733" xr:uid="{00000000-0005-0000-0000-00001F9C0000}"/>
    <cellStyle name="Normal 74 2 2 2 7" xfId="6614" xr:uid="{00000000-0005-0000-0000-0000209C0000}"/>
    <cellStyle name="Normal 74 2 2 2 7 2" xfId="36949" xr:uid="{00000000-0005-0000-0000-0000219C0000}"/>
    <cellStyle name="Normal 74 2 2 2 7 3" xfId="21716" xr:uid="{00000000-0005-0000-0000-0000229C0000}"/>
    <cellStyle name="Normal 74 2 2 2 8" xfId="31937" xr:uid="{00000000-0005-0000-0000-0000239C0000}"/>
    <cellStyle name="Normal 74 2 2 2 9" xfId="16703" xr:uid="{00000000-0005-0000-0000-0000249C0000}"/>
    <cellStyle name="Normal 74 2 2 3" xfId="1750" xr:uid="{00000000-0005-0000-0000-0000259C0000}"/>
    <cellStyle name="Normal 74 2 2 3 2" xfId="2589" xr:uid="{00000000-0005-0000-0000-0000269C0000}"/>
    <cellStyle name="Normal 74 2 2 3 2 2" xfId="4279" xr:uid="{00000000-0005-0000-0000-0000279C0000}"/>
    <cellStyle name="Normal 74 2 2 3 2 2 2" xfId="14352" xr:uid="{00000000-0005-0000-0000-0000289C0000}"/>
    <cellStyle name="Normal 74 2 2 3 2 2 2 2" xfId="44683" xr:uid="{00000000-0005-0000-0000-0000299C0000}"/>
    <cellStyle name="Normal 74 2 2 3 2 2 2 3" xfId="29450" xr:uid="{00000000-0005-0000-0000-00002A9C0000}"/>
    <cellStyle name="Normal 74 2 2 3 2 2 3" xfId="9332" xr:uid="{00000000-0005-0000-0000-00002B9C0000}"/>
    <cellStyle name="Normal 74 2 2 3 2 2 3 2" xfId="39666" xr:uid="{00000000-0005-0000-0000-00002C9C0000}"/>
    <cellStyle name="Normal 74 2 2 3 2 2 3 3" xfId="24433" xr:uid="{00000000-0005-0000-0000-00002D9C0000}"/>
    <cellStyle name="Normal 74 2 2 3 2 2 4" xfId="34653" xr:uid="{00000000-0005-0000-0000-00002E9C0000}"/>
    <cellStyle name="Normal 74 2 2 3 2 2 5" xfId="19420" xr:uid="{00000000-0005-0000-0000-00002F9C0000}"/>
    <cellStyle name="Normal 74 2 2 3 2 3" xfId="5971" xr:uid="{00000000-0005-0000-0000-0000309C0000}"/>
    <cellStyle name="Normal 74 2 2 3 2 3 2" xfId="16023" xr:uid="{00000000-0005-0000-0000-0000319C0000}"/>
    <cellStyle name="Normal 74 2 2 3 2 3 2 2" xfId="46354" xr:uid="{00000000-0005-0000-0000-0000329C0000}"/>
    <cellStyle name="Normal 74 2 2 3 2 3 2 3" xfId="31121" xr:uid="{00000000-0005-0000-0000-0000339C0000}"/>
    <cellStyle name="Normal 74 2 2 3 2 3 3" xfId="11003" xr:uid="{00000000-0005-0000-0000-0000349C0000}"/>
    <cellStyle name="Normal 74 2 2 3 2 3 3 2" xfId="41337" xr:uid="{00000000-0005-0000-0000-0000359C0000}"/>
    <cellStyle name="Normal 74 2 2 3 2 3 3 3" xfId="26104" xr:uid="{00000000-0005-0000-0000-0000369C0000}"/>
    <cellStyle name="Normal 74 2 2 3 2 3 4" xfId="36324" xr:uid="{00000000-0005-0000-0000-0000379C0000}"/>
    <cellStyle name="Normal 74 2 2 3 2 3 5" xfId="21091" xr:uid="{00000000-0005-0000-0000-0000389C0000}"/>
    <cellStyle name="Normal 74 2 2 3 2 4" xfId="12681" xr:uid="{00000000-0005-0000-0000-0000399C0000}"/>
    <cellStyle name="Normal 74 2 2 3 2 4 2" xfId="43012" xr:uid="{00000000-0005-0000-0000-00003A9C0000}"/>
    <cellStyle name="Normal 74 2 2 3 2 4 3" xfId="27779" xr:uid="{00000000-0005-0000-0000-00003B9C0000}"/>
    <cellStyle name="Normal 74 2 2 3 2 5" xfId="7660" xr:uid="{00000000-0005-0000-0000-00003C9C0000}"/>
    <cellStyle name="Normal 74 2 2 3 2 5 2" xfId="37995" xr:uid="{00000000-0005-0000-0000-00003D9C0000}"/>
    <cellStyle name="Normal 74 2 2 3 2 5 3" xfId="22762" xr:uid="{00000000-0005-0000-0000-00003E9C0000}"/>
    <cellStyle name="Normal 74 2 2 3 2 6" xfId="32983" xr:uid="{00000000-0005-0000-0000-00003F9C0000}"/>
    <cellStyle name="Normal 74 2 2 3 2 7" xfId="17749" xr:uid="{00000000-0005-0000-0000-0000409C0000}"/>
    <cellStyle name="Normal 74 2 2 3 3" xfId="3442" xr:uid="{00000000-0005-0000-0000-0000419C0000}"/>
    <cellStyle name="Normal 74 2 2 3 3 2" xfId="13516" xr:uid="{00000000-0005-0000-0000-0000429C0000}"/>
    <cellStyle name="Normal 74 2 2 3 3 2 2" xfId="43847" xr:uid="{00000000-0005-0000-0000-0000439C0000}"/>
    <cellStyle name="Normal 74 2 2 3 3 2 3" xfId="28614" xr:uid="{00000000-0005-0000-0000-0000449C0000}"/>
    <cellStyle name="Normal 74 2 2 3 3 3" xfId="8496" xr:uid="{00000000-0005-0000-0000-0000459C0000}"/>
    <cellStyle name="Normal 74 2 2 3 3 3 2" xfId="38830" xr:uid="{00000000-0005-0000-0000-0000469C0000}"/>
    <cellStyle name="Normal 74 2 2 3 3 3 3" xfId="23597" xr:uid="{00000000-0005-0000-0000-0000479C0000}"/>
    <cellStyle name="Normal 74 2 2 3 3 4" xfId="33817" xr:uid="{00000000-0005-0000-0000-0000489C0000}"/>
    <cellStyle name="Normal 74 2 2 3 3 5" xfId="18584" xr:uid="{00000000-0005-0000-0000-0000499C0000}"/>
    <cellStyle name="Normal 74 2 2 3 4" xfId="5135" xr:uid="{00000000-0005-0000-0000-00004A9C0000}"/>
    <cellStyle name="Normal 74 2 2 3 4 2" xfId="15187" xr:uid="{00000000-0005-0000-0000-00004B9C0000}"/>
    <cellStyle name="Normal 74 2 2 3 4 2 2" xfId="45518" xr:uid="{00000000-0005-0000-0000-00004C9C0000}"/>
    <cellStyle name="Normal 74 2 2 3 4 2 3" xfId="30285" xr:uid="{00000000-0005-0000-0000-00004D9C0000}"/>
    <cellStyle name="Normal 74 2 2 3 4 3" xfId="10167" xr:uid="{00000000-0005-0000-0000-00004E9C0000}"/>
    <cellStyle name="Normal 74 2 2 3 4 3 2" xfId="40501" xr:uid="{00000000-0005-0000-0000-00004F9C0000}"/>
    <cellStyle name="Normal 74 2 2 3 4 3 3" xfId="25268" xr:uid="{00000000-0005-0000-0000-0000509C0000}"/>
    <cellStyle name="Normal 74 2 2 3 4 4" xfId="35488" xr:uid="{00000000-0005-0000-0000-0000519C0000}"/>
    <cellStyle name="Normal 74 2 2 3 4 5" xfId="20255" xr:uid="{00000000-0005-0000-0000-0000529C0000}"/>
    <cellStyle name="Normal 74 2 2 3 5" xfId="11845" xr:uid="{00000000-0005-0000-0000-0000539C0000}"/>
    <cellStyle name="Normal 74 2 2 3 5 2" xfId="42176" xr:uid="{00000000-0005-0000-0000-0000549C0000}"/>
    <cellStyle name="Normal 74 2 2 3 5 3" xfId="26943" xr:uid="{00000000-0005-0000-0000-0000559C0000}"/>
    <cellStyle name="Normal 74 2 2 3 6" xfId="6824" xr:uid="{00000000-0005-0000-0000-0000569C0000}"/>
    <cellStyle name="Normal 74 2 2 3 6 2" xfId="37159" xr:uid="{00000000-0005-0000-0000-0000579C0000}"/>
    <cellStyle name="Normal 74 2 2 3 6 3" xfId="21926" xr:uid="{00000000-0005-0000-0000-0000589C0000}"/>
    <cellStyle name="Normal 74 2 2 3 7" xfId="32147" xr:uid="{00000000-0005-0000-0000-0000599C0000}"/>
    <cellStyle name="Normal 74 2 2 3 8" xfId="16913" xr:uid="{00000000-0005-0000-0000-00005A9C0000}"/>
    <cellStyle name="Normal 74 2 2 4" xfId="2171" xr:uid="{00000000-0005-0000-0000-00005B9C0000}"/>
    <cellStyle name="Normal 74 2 2 4 2" xfId="3861" xr:uid="{00000000-0005-0000-0000-00005C9C0000}"/>
    <cellStyle name="Normal 74 2 2 4 2 2" xfId="13934" xr:uid="{00000000-0005-0000-0000-00005D9C0000}"/>
    <cellStyle name="Normal 74 2 2 4 2 2 2" xfId="44265" xr:uid="{00000000-0005-0000-0000-00005E9C0000}"/>
    <cellStyle name="Normal 74 2 2 4 2 2 3" xfId="29032" xr:uid="{00000000-0005-0000-0000-00005F9C0000}"/>
    <cellStyle name="Normal 74 2 2 4 2 3" xfId="8914" xr:uid="{00000000-0005-0000-0000-0000609C0000}"/>
    <cellStyle name="Normal 74 2 2 4 2 3 2" xfId="39248" xr:uid="{00000000-0005-0000-0000-0000619C0000}"/>
    <cellStyle name="Normal 74 2 2 4 2 3 3" xfId="24015" xr:uid="{00000000-0005-0000-0000-0000629C0000}"/>
    <cellStyle name="Normal 74 2 2 4 2 4" xfId="34235" xr:uid="{00000000-0005-0000-0000-0000639C0000}"/>
    <cellStyle name="Normal 74 2 2 4 2 5" xfId="19002" xr:uid="{00000000-0005-0000-0000-0000649C0000}"/>
    <cellStyle name="Normal 74 2 2 4 3" xfId="5553" xr:uid="{00000000-0005-0000-0000-0000659C0000}"/>
    <cellStyle name="Normal 74 2 2 4 3 2" xfId="15605" xr:uid="{00000000-0005-0000-0000-0000669C0000}"/>
    <cellStyle name="Normal 74 2 2 4 3 2 2" xfId="45936" xr:uid="{00000000-0005-0000-0000-0000679C0000}"/>
    <cellStyle name="Normal 74 2 2 4 3 2 3" xfId="30703" xr:uid="{00000000-0005-0000-0000-0000689C0000}"/>
    <cellStyle name="Normal 74 2 2 4 3 3" xfId="10585" xr:uid="{00000000-0005-0000-0000-0000699C0000}"/>
    <cellStyle name="Normal 74 2 2 4 3 3 2" xfId="40919" xr:uid="{00000000-0005-0000-0000-00006A9C0000}"/>
    <cellStyle name="Normal 74 2 2 4 3 3 3" xfId="25686" xr:uid="{00000000-0005-0000-0000-00006B9C0000}"/>
    <cellStyle name="Normal 74 2 2 4 3 4" xfId="35906" xr:uid="{00000000-0005-0000-0000-00006C9C0000}"/>
    <cellStyle name="Normal 74 2 2 4 3 5" xfId="20673" xr:uid="{00000000-0005-0000-0000-00006D9C0000}"/>
    <cellStyle name="Normal 74 2 2 4 4" xfId="12263" xr:uid="{00000000-0005-0000-0000-00006E9C0000}"/>
    <cellStyle name="Normal 74 2 2 4 4 2" xfId="42594" xr:uid="{00000000-0005-0000-0000-00006F9C0000}"/>
    <cellStyle name="Normal 74 2 2 4 4 3" xfId="27361" xr:uid="{00000000-0005-0000-0000-0000709C0000}"/>
    <cellStyle name="Normal 74 2 2 4 5" xfId="7242" xr:uid="{00000000-0005-0000-0000-0000719C0000}"/>
    <cellStyle name="Normal 74 2 2 4 5 2" xfId="37577" xr:uid="{00000000-0005-0000-0000-0000729C0000}"/>
    <cellStyle name="Normal 74 2 2 4 5 3" xfId="22344" xr:uid="{00000000-0005-0000-0000-0000739C0000}"/>
    <cellStyle name="Normal 74 2 2 4 6" xfId="32565" xr:uid="{00000000-0005-0000-0000-0000749C0000}"/>
    <cellStyle name="Normal 74 2 2 4 7" xfId="17331" xr:uid="{00000000-0005-0000-0000-0000759C0000}"/>
    <cellStyle name="Normal 74 2 2 5" xfId="3024" xr:uid="{00000000-0005-0000-0000-0000769C0000}"/>
    <cellStyle name="Normal 74 2 2 5 2" xfId="13098" xr:uid="{00000000-0005-0000-0000-0000779C0000}"/>
    <cellStyle name="Normal 74 2 2 5 2 2" xfId="43429" xr:uid="{00000000-0005-0000-0000-0000789C0000}"/>
    <cellStyle name="Normal 74 2 2 5 2 3" xfId="28196" xr:uid="{00000000-0005-0000-0000-0000799C0000}"/>
    <cellStyle name="Normal 74 2 2 5 3" xfId="8078" xr:uid="{00000000-0005-0000-0000-00007A9C0000}"/>
    <cellStyle name="Normal 74 2 2 5 3 2" xfId="38412" xr:uid="{00000000-0005-0000-0000-00007B9C0000}"/>
    <cellStyle name="Normal 74 2 2 5 3 3" xfId="23179" xr:uid="{00000000-0005-0000-0000-00007C9C0000}"/>
    <cellStyle name="Normal 74 2 2 5 4" xfId="33399" xr:uid="{00000000-0005-0000-0000-00007D9C0000}"/>
    <cellStyle name="Normal 74 2 2 5 5" xfId="18166" xr:uid="{00000000-0005-0000-0000-00007E9C0000}"/>
    <cellStyle name="Normal 74 2 2 6" xfId="4717" xr:uid="{00000000-0005-0000-0000-00007F9C0000}"/>
    <cellStyle name="Normal 74 2 2 6 2" xfId="14769" xr:uid="{00000000-0005-0000-0000-0000809C0000}"/>
    <cellStyle name="Normal 74 2 2 6 2 2" xfId="45100" xr:uid="{00000000-0005-0000-0000-0000819C0000}"/>
    <cellStyle name="Normal 74 2 2 6 2 3" xfId="29867" xr:uid="{00000000-0005-0000-0000-0000829C0000}"/>
    <cellStyle name="Normal 74 2 2 6 3" xfId="9749" xr:uid="{00000000-0005-0000-0000-0000839C0000}"/>
    <cellStyle name="Normal 74 2 2 6 3 2" xfId="40083" xr:uid="{00000000-0005-0000-0000-0000849C0000}"/>
    <cellStyle name="Normal 74 2 2 6 3 3" xfId="24850" xr:uid="{00000000-0005-0000-0000-0000859C0000}"/>
    <cellStyle name="Normal 74 2 2 6 4" xfId="35070" xr:uid="{00000000-0005-0000-0000-0000869C0000}"/>
    <cellStyle name="Normal 74 2 2 6 5" xfId="19837" xr:uid="{00000000-0005-0000-0000-0000879C0000}"/>
    <cellStyle name="Normal 74 2 2 7" xfId="11427" xr:uid="{00000000-0005-0000-0000-0000889C0000}"/>
    <cellStyle name="Normal 74 2 2 7 2" xfId="41758" xr:uid="{00000000-0005-0000-0000-0000899C0000}"/>
    <cellStyle name="Normal 74 2 2 7 3" xfId="26525" xr:uid="{00000000-0005-0000-0000-00008A9C0000}"/>
    <cellStyle name="Normal 74 2 2 8" xfId="6406" xr:uid="{00000000-0005-0000-0000-00008B9C0000}"/>
    <cellStyle name="Normal 74 2 2 8 2" xfId="36741" xr:uid="{00000000-0005-0000-0000-00008C9C0000}"/>
    <cellStyle name="Normal 74 2 2 8 3" xfId="21508" xr:uid="{00000000-0005-0000-0000-00008D9C0000}"/>
    <cellStyle name="Normal 74 2 2 9" xfId="31729" xr:uid="{00000000-0005-0000-0000-00008E9C0000}"/>
    <cellStyle name="Normal 74 2 3" xfId="1433" xr:uid="{00000000-0005-0000-0000-00008F9C0000}"/>
    <cellStyle name="Normal 74 2 3 2" xfId="1854" xr:uid="{00000000-0005-0000-0000-0000909C0000}"/>
    <cellStyle name="Normal 74 2 3 2 2" xfId="2693" xr:uid="{00000000-0005-0000-0000-0000919C0000}"/>
    <cellStyle name="Normal 74 2 3 2 2 2" xfId="4383" xr:uid="{00000000-0005-0000-0000-0000929C0000}"/>
    <cellStyle name="Normal 74 2 3 2 2 2 2" xfId="14456" xr:uid="{00000000-0005-0000-0000-0000939C0000}"/>
    <cellStyle name="Normal 74 2 3 2 2 2 2 2" xfId="44787" xr:uid="{00000000-0005-0000-0000-0000949C0000}"/>
    <cellStyle name="Normal 74 2 3 2 2 2 2 3" xfId="29554" xr:uid="{00000000-0005-0000-0000-0000959C0000}"/>
    <cellStyle name="Normal 74 2 3 2 2 2 3" xfId="9436" xr:uid="{00000000-0005-0000-0000-0000969C0000}"/>
    <cellStyle name="Normal 74 2 3 2 2 2 3 2" xfId="39770" xr:uid="{00000000-0005-0000-0000-0000979C0000}"/>
    <cellStyle name="Normal 74 2 3 2 2 2 3 3" xfId="24537" xr:uid="{00000000-0005-0000-0000-0000989C0000}"/>
    <cellStyle name="Normal 74 2 3 2 2 2 4" xfId="34757" xr:uid="{00000000-0005-0000-0000-0000999C0000}"/>
    <cellStyle name="Normal 74 2 3 2 2 2 5" xfId="19524" xr:uid="{00000000-0005-0000-0000-00009A9C0000}"/>
    <cellStyle name="Normal 74 2 3 2 2 3" xfId="6075" xr:uid="{00000000-0005-0000-0000-00009B9C0000}"/>
    <cellStyle name="Normal 74 2 3 2 2 3 2" xfId="16127" xr:uid="{00000000-0005-0000-0000-00009C9C0000}"/>
    <cellStyle name="Normal 74 2 3 2 2 3 2 2" xfId="46458" xr:uid="{00000000-0005-0000-0000-00009D9C0000}"/>
    <cellStyle name="Normal 74 2 3 2 2 3 2 3" xfId="31225" xr:uid="{00000000-0005-0000-0000-00009E9C0000}"/>
    <cellStyle name="Normal 74 2 3 2 2 3 3" xfId="11107" xr:uid="{00000000-0005-0000-0000-00009F9C0000}"/>
    <cellStyle name="Normal 74 2 3 2 2 3 3 2" xfId="41441" xr:uid="{00000000-0005-0000-0000-0000A09C0000}"/>
    <cellStyle name="Normal 74 2 3 2 2 3 3 3" xfId="26208" xr:uid="{00000000-0005-0000-0000-0000A19C0000}"/>
    <cellStyle name="Normal 74 2 3 2 2 3 4" xfId="36428" xr:uid="{00000000-0005-0000-0000-0000A29C0000}"/>
    <cellStyle name="Normal 74 2 3 2 2 3 5" xfId="21195" xr:uid="{00000000-0005-0000-0000-0000A39C0000}"/>
    <cellStyle name="Normal 74 2 3 2 2 4" xfId="12785" xr:uid="{00000000-0005-0000-0000-0000A49C0000}"/>
    <cellStyle name="Normal 74 2 3 2 2 4 2" xfId="43116" xr:uid="{00000000-0005-0000-0000-0000A59C0000}"/>
    <cellStyle name="Normal 74 2 3 2 2 4 3" xfId="27883" xr:uid="{00000000-0005-0000-0000-0000A69C0000}"/>
    <cellStyle name="Normal 74 2 3 2 2 5" xfId="7764" xr:uid="{00000000-0005-0000-0000-0000A79C0000}"/>
    <cellStyle name="Normal 74 2 3 2 2 5 2" xfId="38099" xr:uid="{00000000-0005-0000-0000-0000A89C0000}"/>
    <cellStyle name="Normal 74 2 3 2 2 5 3" xfId="22866" xr:uid="{00000000-0005-0000-0000-0000A99C0000}"/>
    <cellStyle name="Normal 74 2 3 2 2 6" xfId="33087" xr:uid="{00000000-0005-0000-0000-0000AA9C0000}"/>
    <cellStyle name="Normal 74 2 3 2 2 7" xfId="17853" xr:uid="{00000000-0005-0000-0000-0000AB9C0000}"/>
    <cellStyle name="Normal 74 2 3 2 3" xfId="3546" xr:uid="{00000000-0005-0000-0000-0000AC9C0000}"/>
    <cellStyle name="Normal 74 2 3 2 3 2" xfId="13620" xr:uid="{00000000-0005-0000-0000-0000AD9C0000}"/>
    <cellStyle name="Normal 74 2 3 2 3 2 2" xfId="43951" xr:uid="{00000000-0005-0000-0000-0000AE9C0000}"/>
    <cellStyle name="Normal 74 2 3 2 3 2 3" xfId="28718" xr:uid="{00000000-0005-0000-0000-0000AF9C0000}"/>
    <cellStyle name="Normal 74 2 3 2 3 3" xfId="8600" xr:uid="{00000000-0005-0000-0000-0000B09C0000}"/>
    <cellStyle name="Normal 74 2 3 2 3 3 2" xfId="38934" xr:uid="{00000000-0005-0000-0000-0000B19C0000}"/>
    <cellStyle name="Normal 74 2 3 2 3 3 3" xfId="23701" xr:uid="{00000000-0005-0000-0000-0000B29C0000}"/>
    <cellStyle name="Normal 74 2 3 2 3 4" xfId="33921" xr:uid="{00000000-0005-0000-0000-0000B39C0000}"/>
    <cellStyle name="Normal 74 2 3 2 3 5" xfId="18688" xr:uid="{00000000-0005-0000-0000-0000B49C0000}"/>
    <cellStyle name="Normal 74 2 3 2 4" xfId="5239" xr:uid="{00000000-0005-0000-0000-0000B59C0000}"/>
    <cellStyle name="Normal 74 2 3 2 4 2" xfId="15291" xr:uid="{00000000-0005-0000-0000-0000B69C0000}"/>
    <cellStyle name="Normal 74 2 3 2 4 2 2" xfId="45622" xr:uid="{00000000-0005-0000-0000-0000B79C0000}"/>
    <cellStyle name="Normal 74 2 3 2 4 2 3" xfId="30389" xr:uid="{00000000-0005-0000-0000-0000B89C0000}"/>
    <cellStyle name="Normal 74 2 3 2 4 3" xfId="10271" xr:uid="{00000000-0005-0000-0000-0000B99C0000}"/>
    <cellStyle name="Normal 74 2 3 2 4 3 2" xfId="40605" xr:uid="{00000000-0005-0000-0000-0000BA9C0000}"/>
    <cellStyle name="Normal 74 2 3 2 4 3 3" xfId="25372" xr:uid="{00000000-0005-0000-0000-0000BB9C0000}"/>
    <cellStyle name="Normal 74 2 3 2 4 4" xfId="35592" xr:uid="{00000000-0005-0000-0000-0000BC9C0000}"/>
    <cellStyle name="Normal 74 2 3 2 4 5" xfId="20359" xr:uid="{00000000-0005-0000-0000-0000BD9C0000}"/>
    <cellStyle name="Normal 74 2 3 2 5" xfId="11949" xr:uid="{00000000-0005-0000-0000-0000BE9C0000}"/>
    <cellStyle name="Normal 74 2 3 2 5 2" xfId="42280" xr:uid="{00000000-0005-0000-0000-0000BF9C0000}"/>
    <cellStyle name="Normal 74 2 3 2 5 3" xfId="27047" xr:uid="{00000000-0005-0000-0000-0000C09C0000}"/>
    <cellStyle name="Normal 74 2 3 2 6" xfId="6928" xr:uid="{00000000-0005-0000-0000-0000C19C0000}"/>
    <cellStyle name="Normal 74 2 3 2 6 2" xfId="37263" xr:uid="{00000000-0005-0000-0000-0000C29C0000}"/>
    <cellStyle name="Normal 74 2 3 2 6 3" xfId="22030" xr:uid="{00000000-0005-0000-0000-0000C39C0000}"/>
    <cellStyle name="Normal 74 2 3 2 7" xfId="32251" xr:uid="{00000000-0005-0000-0000-0000C49C0000}"/>
    <cellStyle name="Normal 74 2 3 2 8" xfId="17017" xr:uid="{00000000-0005-0000-0000-0000C59C0000}"/>
    <cellStyle name="Normal 74 2 3 3" xfId="2275" xr:uid="{00000000-0005-0000-0000-0000C69C0000}"/>
    <cellStyle name="Normal 74 2 3 3 2" xfId="3965" xr:uid="{00000000-0005-0000-0000-0000C79C0000}"/>
    <cellStyle name="Normal 74 2 3 3 2 2" xfId="14038" xr:uid="{00000000-0005-0000-0000-0000C89C0000}"/>
    <cellStyle name="Normal 74 2 3 3 2 2 2" xfId="44369" xr:uid="{00000000-0005-0000-0000-0000C99C0000}"/>
    <cellStyle name="Normal 74 2 3 3 2 2 3" xfId="29136" xr:uid="{00000000-0005-0000-0000-0000CA9C0000}"/>
    <cellStyle name="Normal 74 2 3 3 2 3" xfId="9018" xr:uid="{00000000-0005-0000-0000-0000CB9C0000}"/>
    <cellStyle name="Normal 74 2 3 3 2 3 2" xfId="39352" xr:uid="{00000000-0005-0000-0000-0000CC9C0000}"/>
    <cellStyle name="Normal 74 2 3 3 2 3 3" xfId="24119" xr:uid="{00000000-0005-0000-0000-0000CD9C0000}"/>
    <cellStyle name="Normal 74 2 3 3 2 4" xfId="34339" xr:uid="{00000000-0005-0000-0000-0000CE9C0000}"/>
    <cellStyle name="Normal 74 2 3 3 2 5" xfId="19106" xr:uid="{00000000-0005-0000-0000-0000CF9C0000}"/>
    <cellStyle name="Normal 74 2 3 3 3" xfId="5657" xr:uid="{00000000-0005-0000-0000-0000D09C0000}"/>
    <cellStyle name="Normal 74 2 3 3 3 2" xfId="15709" xr:uid="{00000000-0005-0000-0000-0000D19C0000}"/>
    <cellStyle name="Normal 74 2 3 3 3 2 2" xfId="46040" xr:uid="{00000000-0005-0000-0000-0000D29C0000}"/>
    <cellStyle name="Normal 74 2 3 3 3 2 3" xfId="30807" xr:uid="{00000000-0005-0000-0000-0000D39C0000}"/>
    <cellStyle name="Normal 74 2 3 3 3 3" xfId="10689" xr:uid="{00000000-0005-0000-0000-0000D49C0000}"/>
    <cellStyle name="Normal 74 2 3 3 3 3 2" xfId="41023" xr:uid="{00000000-0005-0000-0000-0000D59C0000}"/>
    <cellStyle name="Normal 74 2 3 3 3 3 3" xfId="25790" xr:uid="{00000000-0005-0000-0000-0000D69C0000}"/>
    <cellStyle name="Normal 74 2 3 3 3 4" xfId="36010" xr:uid="{00000000-0005-0000-0000-0000D79C0000}"/>
    <cellStyle name="Normal 74 2 3 3 3 5" xfId="20777" xr:uid="{00000000-0005-0000-0000-0000D89C0000}"/>
    <cellStyle name="Normal 74 2 3 3 4" xfId="12367" xr:uid="{00000000-0005-0000-0000-0000D99C0000}"/>
    <cellStyle name="Normal 74 2 3 3 4 2" xfId="42698" xr:uid="{00000000-0005-0000-0000-0000DA9C0000}"/>
    <cellStyle name="Normal 74 2 3 3 4 3" xfId="27465" xr:uid="{00000000-0005-0000-0000-0000DB9C0000}"/>
    <cellStyle name="Normal 74 2 3 3 5" xfId="7346" xr:uid="{00000000-0005-0000-0000-0000DC9C0000}"/>
    <cellStyle name="Normal 74 2 3 3 5 2" xfId="37681" xr:uid="{00000000-0005-0000-0000-0000DD9C0000}"/>
    <cellStyle name="Normal 74 2 3 3 5 3" xfId="22448" xr:uid="{00000000-0005-0000-0000-0000DE9C0000}"/>
    <cellStyle name="Normal 74 2 3 3 6" xfId="32669" xr:uid="{00000000-0005-0000-0000-0000DF9C0000}"/>
    <cellStyle name="Normal 74 2 3 3 7" xfId="17435" xr:uid="{00000000-0005-0000-0000-0000E09C0000}"/>
    <cellStyle name="Normal 74 2 3 4" xfId="3128" xr:uid="{00000000-0005-0000-0000-0000E19C0000}"/>
    <cellStyle name="Normal 74 2 3 4 2" xfId="13202" xr:uid="{00000000-0005-0000-0000-0000E29C0000}"/>
    <cellStyle name="Normal 74 2 3 4 2 2" xfId="43533" xr:uid="{00000000-0005-0000-0000-0000E39C0000}"/>
    <cellStyle name="Normal 74 2 3 4 2 3" xfId="28300" xr:uid="{00000000-0005-0000-0000-0000E49C0000}"/>
    <cellStyle name="Normal 74 2 3 4 3" xfId="8182" xr:uid="{00000000-0005-0000-0000-0000E59C0000}"/>
    <cellStyle name="Normal 74 2 3 4 3 2" xfId="38516" xr:uid="{00000000-0005-0000-0000-0000E69C0000}"/>
    <cellStyle name="Normal 74 2 3 4 3 3" xfId="23283" xr:uid="{00000000-0005-0000-0000-0000E79C0000}"/>
    <cellStyle name="Normal 74 2 3 4 4" xfId="33503" xr:uid="{00000000-0005-0000-0000-0000E89C0000}"/>
    <cellStyle name="Normal 74 2 3 4 5" xfId="18270" xr:uid="{00000000-0005-0000-0000-0000E99C0000}"/>
    <cellStyle name="Normal 74 2 3 5" xfId="4821" xr:uid="{00000000-0005-0000-0000-0000EA9C0000}"/>
    <cellStyle name="Normal 74 2 3 5 2" xfId="14873" xr:uid="{00000000-0005-0000-0000-0000EB9C0000}"/>
    <cellStyle name="Normal 74 2 3 5 2 2" xfId="45204" xr:uid="{00000000-0005-0000-0000-0000EC9C0000}"/>
    <cellStyle name="Normal 74 2 3 5 2 3" xfId="29971" xr:uid="{00000000-0005-0000-0000-0000ED9C0000}"/>
    <cellStyle name="Normal 74 2 3 5 3" xfId="9853" xr:uid="{00000000-0005-0000-0000-0000EE9C0000}"/>
    <cellStyle name="Normal 74 2 3 5 3 2" xfId="40187" xr:uid="{00000000-0005-0000-0000-0000EF9C0000}"/>
    <cellStyle name="Normal 74 2 3 5 3 3" xfId="24954" xr:uid="{00000000-0005-0000-0000-0000F09C0000}"/>
    <cellStyle name="Normal 74 2 3 5 4" xfId="35174" xr:uid="{00000000-0005-0000-0000-0000F19C0000}"/>
    <cellStyle name="Normal 74 2 3 5 5" xfId="19941" xr:uid="{00000000-0005-0000-0000-0000F29C0000}"/>
    <cellStyle name="Normal 74 2 3 6" xfId="11531" xr:uid="{00000000-0005-0000-0000-0000F39C0000}"/>
    <cellStyle name="Normal 74 2 3 6 2" xfId="41862" xr:uid="{00000000-0005-0000-0000-0000F49C0000}"/>
    <cellStyle name="Normal 74 2 3 6 3" xfId="26629" xr:uid="{00000000-0005-0000-0000-0000F59C0000}"/>
    <cellStyle name="Normal 74 2 3 7" xfId="6510" xr:uid="{00000000-0005-0000-0000-0000F69C0000}"/>
    <cellStyle name="Normal 74 2 3 7 2" xfId="36845" xr:uid="{00000000-0005-0000-0000-0000F79C0000}"/>
    <cellStyle name="Normal 74 2 3 7 3" xfId="21612" xr:uid="{00000000-0005-0000-0000-0000F89C0000}"/>
    <cellStyle name="Normal 74 2 3 8" xfId="31833" xr:uid="{00000000-0005-0000-0000-0000F99C0000}"/>
    <cellStyle name="Normal 74 2 3 9" xfId="16599" xr:uid="{00000000-0005-0000-0000-0000FA9C0000}"/>
    <cellStyle name="Normal 74 2 4" xfId="1646" xr:uid="{00000000-0005-0000-0000-0000FB9C0000}"/>
    <cellStyle name="Normal 74 2 4 2" xfId="2485" xr:uid="{00000000-0005-0000-0000-0000FC9C0000}"/>
    <cellStyle name="Normal 74 2 4 2 2" xfId="4175" xr:uid="{00000000-0005-0000-0000-0000FD9C0000}"/>
    <cellStyle name="Normal 74 2 4 2 2 2" xfId="14248" xr:uid="{00000000-0005-0000-0000-0000FE9C0000}"/>
    <cellStyle name="Normal 74 2 4 2 2 2 2" xfId="44579" xr:uid="{00000000-0005-0000-0000-0000FF9C0000}"/>
    <cellStyle name="Normal 74 2 4 2 2 2 3" xfId="29346" xr:uid="{00000000-0005-0000-0000-0000009D0000}"/>
    <cellStyle name="Normal 74 2 4 2 2 3" xfId="9228" xr:uid="{00000000-0005-0000-0000-0000019D0000}"/>
    <cellStyle name="Normal 74 2 4 2 2 3 2" xfId="39562" xr:uid="{00000000-0005-0000-0000-0000029D0000}"/>
    <cellStyle name="Normal 74 2 4 2 2 3 3" xfId="24329" xr:uid="{00000000-0005-0000-0000-0000039D0000}"/>
    <cellStyle name="Normal 74 2 4 2 2 4" xfId="34549" xr:uid="{00000000-0005-0000-0000-0000049D0000}"/>
    <cellStyle name="Normal 74 2 4 2 2 5" xfId="19316" xr:uid="{00000000-0005-0000-0000-0000059D0000}"/>
    <cellStyle name="Normal 74 2 4 2 3" xfId="5867" xr:uid="{00000000-0005-0000-0000-0000069D0000}"/>
    <cellStyle name="Normal 74 2 4 2 3 2" xfId="15919" xr:uid="{00000000-0005-0000-0000-0000079D0000}"/>
    <cellStyle name="Normal 74 2 4 2 3 2 2" xfId="46250" xr:uid="{00000000-0005-0000-0000-0000089D0000}"/>
    <cellStyle name="Normal 74 2 4 2 3 2 3" xfId="31017" xr:uid="{00000000-0005-0000-0000-0000099D0000}"/>
    <cellStyle name="Normal 74 2 4 2 3 3" xfId="10899" xr:uid="{00000000-0005-0000-0000-00000A9D0000}"/>
    <cellStyle name="Normal 74 2 4 2 3 3 2" xfId="41233" xr:uid="{00000000-0005-0000-0000-00000B9D0000}"/>
    <cellStyle name="Normal 74 2 4 2 3 3 3" xfId="26000" xr:uid="{00000000-0005-0000-0000-00000C9D0000}"/>
    <cellStyle name="Normal 74 2 4 2 3 4" xfId="36220" xr:uid="{00000000-0005-0000-0000-00000D9D0000}"/>
    <cellStyle name="Normal 74 2 4 2 3 5" xfId="20987" xr:uid="{00000000-0005-0000-0000-00000E9D0000}"/>
    <cellStyle name="Normal 74 2 4 2 4" xfId="12577" xr:uid="{00000000-0005-0000-0000-00000F9D0000}"/>
    <cellStyle name="Normal 74 2 4 2 4 2" xfId="42908" xr:uid="{00000000-0005-0000-0000-0000109D0000}"/>
    <cellStyle name="Normal 74 2 4 2 4 3" xfId="27675" xr:uid="{00000000-0005-0000-0000-0000119D0000}"/>
    <cellStyle name="Normal 74 2 4 2 5" xfId="7556" xr:uid="{00000000-0005-0000-0000-0000129D0000}"/>
    <cellStyle name="Normal 74 2 4 2 5 2" xfId="37891" xr:uid="{00000000-0005-0000-0000-0000139D0000}"/>
    <cellStyle name="Normal 74 2 4 2 5 3" xfId="22658" xr:uid="{00000000-0005-0000-0000-0000149D0000}"/>
    <cellStyle name="Normal 74 2 4 2 6" xfId="32879" xr:uid="{00000000-0005-0000-0000-0000159D0000}"/>
    <cellStyle name="Normal 74 2 4 2 7" xfId="17645" xr:uid="{00000000-0005-0000-0000-0000169D0000}"/>
    <cellStyle name="Normal 74 2 4 3" xfId="3338" xr:uid="{00000000-0005-0000-0000-0000179D0000}"/>
    <cellStyle name="Normal 74 2 4 3 2" xfId="13412" xr:uid="{00000000-0005-0000-0000-0000189D0000}"/>
    <cellStyle name="Normal 74 2 4 3 2 2" xfId="43743" xr:uid="{00000000-0005-0000-0000-0000199D0000}"/>
    <cellStyle name="Normal 74 2 4 3 2 3" xfId="28510" xr:uid="{00000000-0005-0000-0000-00001A9D0000}"/>
    <cellStyle name="Normal 74 2 4 3 3" xfId="8392" xr:uid="{00000000-0005-0000-0000-00001B9D0000}"/>
    <cellStyle name="Normal 74 2 4 3 3 2" xfId="38726" xr:uid="{00000000-0005-0000-0000-00001C9D0000}"/>
    <cellStyle name="Normal 74 2 4 3 3 3" xfId="23493" xr:uid="{00000000-0005-0000-0000-00001D9D0000}"/>
    <cellStyle name="Normal 74 2 4 3 4" xfId="33713" xr:uid="{00000000-0005-0000-0000-00001E9D0000}"/>
    <cellStyle name="Normal 74 2 4 3 5" xfId="18480" xr:uid="{00000000-0005-0000-0000-00001F9D0000}"/>
    <cellStyle name="Normal 74 2 4 4" xfId="5031" xr:uid="{00000000-0005-0000-0000-0000209D0000}"/>
    <cellStyle name="Normal 74 2 4 4 2" xfId="15083" xr:uid="{00000000-0005-0000-0000-0000219D0000}"/>
    <cellStyle name="Normal 74 2 4 4 2 2" xfId="45414" xr:uid="{00000000-0005-0000-0000-0000229D0000}"/>
    <cellStyle name="Normal 74 2 4 4 2 3" xfId="30181" xr:uid="{00000000-0005-0000-0000-0000239D0000}"/>
    <cellStyle name="Normal 74 2 4 4 3" xfId="10063" xr:uid="{00000000-0005-0000-0000-0000249D0000}"/>
    <cellStyle name="Normal 74 2 4 4 3 2" xfId="40397" xr:uid="{00000000-0005-0000-0000-0000259D0000}"/>
    <cellStyle name="Normal 74 2 4 4 3 3" xfId="25164" xr:uid="{00000000-0005-0000-0000-0000269D0000}"/>
    <cellStyle name="Normal 74 2 4 4 4" xfId="35384" xr:uid="{00000000-0005-0000-0000-0000279D0000}"/>
    <cellStyle name="Normal 74 2 4 4 5" xfId="20151" xr:uid="{00000000-0005-0000-0000-0000289D0000}"/>
    <cellStyle name="Normal 74 2 4 5" xfId="11741" xr:uid="{00000000-0005-0000-0000-0000299D0000}"/>
    <cellStyle name="Normal 74 2 4 5 2" xfId="42072" xr:uid="{00000000-0005-0000-0000-00002A9D0000}"/>
    <cellStyle name="Normal 74 2 4 5 3" xfId="26839" xr:uid="{00000000-0005-0000-0000-00002B9D0000}"/>
    <cellStyle name="Normal 74 2 4 6" xfId="6720" xr:uid="{00000000-0005-0000-0000-00002C9D0000}"/>
    <cellStyle name="Normal 74 2 4 6 2" xfId="37055" xr:uid="{00000000-0005-0000-0000-00002D9D0000}"/>
    <cellStyle name="Normal 74 2 4 6 3" xfId="21822" xr:uid="{00000000-0005-0000-0000-00002E9D0000}"/>
    <cellStyle name="Normal 74 2 4 7" xfId="32043" xr:uid="{00000000-0005-0000-0000-00002F9D0000}"/>
    <cellStyle name="Normal 74 2 4 8" xfId="16809" xr:uid="{00000000-0005-0000-0000-0000309D0000}"/>
    <cellStyle name="Normal 74 2 5" xfId="2067" xr:uid="{00000000-0005-0000-0000-0000319D0000}"/>
    <cellStyle name="Normal 74 2 5 2" xfId="3757" xr:uid="{00000000-0005-0000-0000-0000329D0000}"/>
    <cellStyle name="Normal 74 2 5 2 2" xfId="13830" xr:uid="{00000000-0005-0000-0000-0000339D0000}"/>
    <cellStyle name="Normal 74 2 5 2 2 2" xfId="44161" xr:uid="{00000000-0005-0000-0000-0000349D0000}"/>
    <cellStyle name="Normal 74 2 5 2 2 3" xfId="28928" xr:uid="{00000000-0005-0000-0000-0000359D0000}"/>
    <cellStyle name="Normal 74 2 5 2 3" xfId="8810" xr:uid="{00000000-0005-0000-0000-0000369D0000}"/>
    <cellStyle name="Normal 74 2 5 2 3 2" xfId="39144" xr:uid="{00000000-0005-0000-0000-0000379D0000}"/>
    <cellStyle name="Normal 74 2 5 2 3 3" xfId="23911" xr:uid="{00000000-0005-0000-0000-0000389D0000}"/>
    <cellStyle name="Normal 74 2 5 2 4" xfId="34131" xr:uid="{00000000-0005-0000-0000-0000399D0000}"/>
    <cellStyle name="Normal 74 2 5 2 5" xfId="18898" xr:uid="{00000000-0005-0000-0000-00003A9D0000}"/>
    <cellStyle name="Normal 74 2 5 3" xfId="5449" xr:uid="{00000000-0005-0000-0000-00003B9D0000}"/>
    <cellStyle name="Normal 74 2 5 3 2" xfId="15501" xr:uid="{00000000-0005-0000-0000-00003C9D0000}"/>
    <cellStyle name="Normal 74 2 5 3 2 2" xfId="45832" xr:uid="{00000000-0005-0000-0000-00003D9D0000}"/>
    <cellStyle name="Normal 74 2 5 3 2 3" xfId="30599" xr:uid="{00000000-0005-0000-0000-00003E9D0000}"/>
    <cellStyle name="Normal 74 2 5 3 3" xfId="10481" xr:uid="{00000000-0005-0000-0000-00003F9D0000}"/>
    <cellStyle name="Normal 74 2 5 3 3 2" xfId="40815" xr:uid="{00000000-0005-0000-0000-0000409D0000}"/>
    <cellStyle name="Normal 74 2 5 3 3 3" xfId="25582" xr:uid="{00000000-0005-0000-0000-0000419D0000}"/>
    <cellStyle name="Normal 74 2 5 3 4" xfId="35802" xr:uid="{00000000-0005-0000-0000-0000429D0000}"/>
    <cellStyle name="Normal 74 2 5 3 5" xfId="20569" xr:uid="{00000000-0005-0000-0000-0000439D0000}"/>
    <cellStyle name="Normal 74 2 5 4" xfId="12159" xr:uid="{00000000-0005-0000-0000-0000449D0000}"/>
    <cellStyle name="Normal 74 2 5 4 2" xfId="42490" xr:uid="{00000000-0005-0000-0000-0000459D0000}"/>
    <cellStyle name="Normal 74 2 5 4 3" xfId="27257" xr:uid="{00000000-0005-0000-0000-0000469D0000}"/>
    <cellStyle name="Normal 74 2 5 5" xfId="7138" xr:uid="{00000000-0005-0000-0000-0000479D0000}"/>
    <cellStyle name="Normal 74 2 5 5 2" xfId="37473" xr:uid="{00000000-0005-0000-0000-0000489D0000}"/>
    <cellStyle name="Normal 74 2 5 5 3" xfId="22240" xr:uid="{00000000-0005-0000-0000-0000499D0000}"/>
    <cellStyle name="Normal 74 2 5 6" xfId="32461" xr:uid="{00000000-0005-0000-0000-00004A9D0000}"/>
    <cellStyle name="Normal 74 2 5 7" xfId="17227" xr:uid="{00000000-0005-0000-0000-00004B9D0000}"/>
    <cellStyle name="Normal 74 2 6" xfId="2920" xr:uid="{00000000-0005-0000-0000-00004C9D0000}"/>
    <cellStyle name="Normal 74 2 6 2" xfId="12994" xr:uid="{00000000-0005-0000-0000-00004D9D0000}"/>
    <cellStyle name="Normal 74 2 6 2 2" xfId="43325" xr:uid="{00000000-0005-0000-0000-00004E9D0000}"/>
    <cellStyle name="Normal 74 2 6 2 3" xfId="28092" xr:uid="{00000000-0005-0000-0000-00004F9D0000}"/>
    <cellStyle name="Normal 74 2 6 3" xfId="7974" xr:uid="{00000000-0005-0000-0000-0000509D0000}"/>
    <cellStyle name="Normal 74 2 6 3 2" xfId="38308" xr:uid="{00000000-0005-0000-0000-0000519D0000}"/>
    <cellStyle name="Normal 74 2 6 3 3" xfId="23075" xr:uid="{00000000-0005-0000-0000-0000529D0000}"/>
    <cellStyle name="Normal 74 2 6 4" xfId="33295" xr:uid="{00000000-0005-0000-0000-0000539D0000}"/>
    <cellStyle name="Normal 74 2 6 5" xfId="18062" xr:uid="{00000000-0005-0000-0000-0000549D0000}"/>
    <cellStyle name="Normal 74 2 7" xfId="4613" xr:uid="{00000000-0005-0000-0000-0000559D0000}"/>
    <cellStyle name="Normal 74 2 7 2" xfId="14665" xr:uid="{00000000-0005-0000-0000-0000569D0000}"/>
    <cellStyle name="Normal 74 2 7 2 2" xfId="44996" xr:uid="{00000000-0005-0000-0000-0000579D0000}"/>
    <cellStyle name="Normal 74 2 7 2 3" xfId="29763" xr:uid="{00000000-0005-0000-0000-0000589D0000}"/>
    <cellStyle name="Normal 74 2 7 3" xfId="9645" xr:uid="{00000000-0005-0000-0000-0000599D0000}"/>
    <cellStyle name="Normal 74 2 7 3 2" xfId="39979" xr:uid="{00000000-0005-0000-0000-00005A9D0000}"/>
    <cellStyle name="Normal 74 2 7 3 3" xfId="24746" xr:uid="{00000000-0005-0000-0000-00005B9D0000}"/>
    <cellStyle name="Normal 74 2 7 4" xfId="34966" xr:uid="{00000000-0005-0000-0000-00005C9D0000}"/>
    <cellStyle name="Normal 74 2 7 5" xfId="19733" xr:uid="{00000000-0005-0000-0000-00005D9D0000}"/>
    <cellStyle name="Normal 74 2 8" xfId="11323" xr:uid="{00000000-0005-0000-0000-00005E9D0000}"/>
    <cellStyle name="Normal 74 2 8 2" xfId="41654" xr:uid="{00000000-0005-0000-0000-00005F9D0000}"/>
    <cellStyle name="Normal 74 2 8 3" xfId="26421" xr:uid="{00000000-0005-0000-0000-0000609D0000}"/>
    <cellStyle name="Normal 74 2 9" xfId="6302" xr:uid="{00000000-0005-0000-0000-0000619D0000}"/>
    <cellStyle name="Normal 74 2 9 2" xfId="36637" xr:uid="{00000000-0005-0000-0000-0000629D0000}"/>
    <cellStyle name="Normal 74 2 9 3" xfId="21404" xr:uid="{00000000-0005-0000-0000-0000639D0000}"/>
    <cellStyle name="Normal 74 3" xfId="1266" xr:uid="{00000000-0005-0000-0000-0000649D0000}"/>
    <cellStyle name="Normal 74 3 10" xfId="16443" xr:uid="{00000000-0005-0000-0000-0000659D0000}"/>
    <cellStyle name="Normal 74 3 2" xfId="1485" xr:uid="{00000000-0005-0000-0000-0000669D0000}"/>
    <cellStyle name="Normal 74 3 2 2" xfId="1906" xr:uid="{00000000-0005-0000-0000-0000679D0000}"/>
    <cellStyle name="Normal 74 3 2 2 2" xfId="2745" xr:uid="{00000000-0005-0000-0000-0000689D0000}"/>
    <cellStyle name="Normal 74 3 2 2 2 2" xfId="4435" xr:uid="{00000000-0005-0000-0000-0000699D0000}"/>
    <cellStyle name="Normal 74 3 2 2 2 2 2" xfId="14508" xr:uid="{00000000-0005-0000-0000-00006A9D0000}"/>
    <cellStyle name="Normal 74 3 2 2 2 2 2 2" xfId="44839" xr:uid="{00000000-0005-0000-0000-00006B9D0000}"/>
    <cellStyle name="Normal 74 3 2 2 2 2 2 3" xfId="29606" xr:uid="{00000000-0005-0000-0000-00006C9D0000}"/>
    <cellStyle name="Normal 74 3 2 2 2 2 3" xfId="9488" xr:uid="{00000000-0005-0000-0000-00006D9D0000}"/>
    <cellStyle name="Normal 74 3 2 2 2 2 3 2" xfId="39822" xr:uid="{00000000-0005-0000-0000-00006E9D0000}"/>
    <cellStyle name="Normal 74 3 2 2 2 2 3 3" xfId="24589" xr:uid="{00000000-0005-0000-0000-00006F9D0000}"/>
    <cellStyle name="Normal 74 3 2 2 2 2 4" xfId="34809" xr:uid="{00000000-0005-0000-0000-0000709D0000}"/>
    <cellStyle name="Normal 74 3 2 2 2 2 5" xfId="19576" xr:uid="{00000000-0005-0000-0000-0000719D0000}"/>
    <cellStyle name="Normal 74 3 2 2 2 3" xfId="6127" xr:uid="{00000000-0005-0000-0000-0000729D0000}"/>
    <cellStyle name="Normal 74 3 2 2 2 3 2" xfId="16179" xr:uid="{00000000-0005-0000-0000-0000739D0000}"/>
    <cellStyle name="Normal 74 3 2 2 2 3 2 2" xfId="46510" xr:uid="{00000000-0005-0000-0000-0000749D0000}"/>
    <cellStyle name="Normal 74 3 2 2 2 3 2 3" xfId="31277" xr:uid="{00000000-0005-0000-0000-0000759D0000}"/>
    <cellStyle name="Normal 74 3 2 2 2 3 3" xfId="11159" xr:uid="{00000000-0005-0000-0000-0000769D0000}"/>
    <cellStyle name="Normal 74 3 2 2 2 3 3 2" xfId="41493" xr:uid="{00000000-0005-0000-0000-0000779D0000}"/>
    <cellStyle name="Normal 74 3 2 2 2 3 3 3" xfId="26260" xr:uid="{00000000-0005-0000-0000-0000789D0000}"/>
    <cellStyle name="Normal 74 3 2 2 2 3 4" xfId="36480" xr:uid="{00000000-0005-0000-0000-0000799D0000}"/>
    <cellStyle name="Normal 74 3 2 2 2 3 5" xfId="21247" xr:uid="{00000000-0005-0000-0000-00007A9D0000}"/>
    <cellStyle name="Normal 74 3 2 2 2 4" xfId="12837" xr:uid="{00000000-0005-0000-0000-00007B9D0000}"/>
    <cellStyle name="Normal 74 3 2 2 2 4 2" xfId="43168" xr:uid="{00000000-0005-0000-0000-00007C9D0000}"/>
    <cellStyle name="Normal 74 3 2 2 2 4 3" xfId="27935" xr:uid="{00000000-0005-0000-0000-00007D9D0000}"/>
    <cellStyle name="Normal 74 3 2 2 2 5" xfId="7816" xr:uid="{00000000-0005-0000-0000-00007E9D0000}"/>
    <cellStyle name="Normal 74 3 2 2 2 5 2" xfId="38151" xr:uid="{00000000-0005-0000-0000-00007F9D0000}"/>
    <cellStyle name="Normal 74 3 2 2 2 5 3" xfId="22918" xr:uid="{00000000-0005-0000-0000-0000809D0000}"/>
    <cellStyle name="Normal 74 3 2 2 2 6" xfId="33139" xr:uid="{00000000-0005-0000-0000-0000819D0000}"/>
    <cellStyle name="Normal 74 3 2 2 2 7" xfId="17905" xr:uid="{00000000-0005-0000-0000-0000829D0000}"/>
    <cellStyle name="Normal 74 3 2 2 3" xfId="3598" xr:uid="{00000000-0005-0000-0000-0000839D0000}"/>
    <cellStyle name="Normal 74 3 2 2 3 2" xfId="13672" xr:uid="{00000000-0005-0000-0000-0000849D0000}"/>
    <cellStyle name="Normal 74 3 2 2 3 2 2" xfId="44003" xr:uid="{00000000-0005-0000-0000-0000859D0000}"/>
    <cellStyle name="Normal 74 3 2 2 3 2 3" xfId="28770" xr:uid="{00000000-0005-0000-0000-0000869D0000}"/>
    <cellStyle name="Normal 74 3 2 2 3 3" xfId="8652" xr:uid="{00000000-0005-0000-0000-0000879D0000}"/>
    <cellStyle name="Normal 74 3 2 2 3 3 2" xfId="38986" xr:uid="{00000000-0005-0000-0000-0000889D0000}"/>
    <cellStyle name="Normal 74 3 2 2 3 3 3" xfId="23753" xr:uid="{00000000-0005-0000-0000-0000899D0000}"/>
    <cellStyle name="Normal 74 3 2 2 3 4" xfId="33973" xr:uid="{00000000-0005-0000-0000-00008A9D0000}"/>
    <cellStyle name="Normal 74 3 2 2 3 5" xfId="18740" xr:uid="{00000000-0005-0000-0000-00008B9D0000}"/>
    <cellStyle name="Normal 74 3 2 2 4" xfId="5291" xr:uid="{00000000-0005-0000-0000-00008C9D0000}"/>
    <cellStyle name="Normal 74 3 2 2 4 2" xfId="15343" xr:uid="{00000000-0005-0000-0000-00008D9D0000}"/>
    <cellStyle name="Normal 74 3 2 2 4 2 2" xfId="45674" xr:uid="{00000000-0005-0000-0000-00008E9D0000}"/>
    <cellStyle name="Normal 74 3 2 2 4 2 3" xfId="30441" xr:uid="{00000000-0005-0000-0000-00008F9D0000}"/>
    <cellStyle name="Normal 74 3 2 2 4 3" xfId="10323" xr:uid="{00000000-0005-0000-0000-0000909D0000}"/>
    <cellStyle name="Normal 74 3 2 2 4 3 2" xfId="40657" xr:uid="{00000000-0005-0000-0000-0000919D0000}"/>
    <cellStyle name="Normal 74 3 2 2 4 3 3" xfId="25424" xr:uid="{00000000-0005-0000-0000-0000929D0000}"/>
    <cellStyle name="Normal 74 3 2 2 4 4" xfId="35644" xr:uid="{00000000-0005-0000-0000-0000939D0000}"/>
    <cellStyle name="Normal 74 3 2 2 4 5" xfId="20411" xr:uid="{00000000-0005-0000-0000-0000949D0000}"/>
    <cellStyle name="Normal 74 3 2 2 5" xfId="12001" xr:uid="{00000000-0005-0000-0000-0000959D0000}"/>
    <cellStyle name="Normal 74 3 2 2 5 2" xfId="42332" xr:uid="{00000000-0005-0000-0000-0000969D0000}"/>
    <cellStyle name="Normal 74 3 2 2 5 3" xfId="27099" xr:uid="{00000000-0005-0000-0000-0000979D0000}"/>
    <cellStyle name="Normal 74 3 2 2 6" xfId="6980" xr:uid="{00000000-0005-0000-0000-0000989D0000}"/>
    <cellStyle name="Normal 74 3 2 2 6 2" xfId="37315" xr:uid="{00000000-0005-0000-0000-0000999D0000}"/>
    <cellStyle name="Normal 74 3 2 2 6 3" xfId="22082" xr:uid="{00000000-0005-0000-0000-00009A9D0000}"/>
    <cellStyle name="Normal 74 3 2 2 7" xfId="32303" xr:uid="{00000000-0005-0000-0000-00009B9D0000}"/>
    <cellStyle name="Normal 74 3 2 2 8" xfId="17069" xr:uid="{00000000-0005-0000-0000-00009C9D0000}"/>
    <cellStyle name="Normal 74 3 2 3" xfId="2327" xr:uid="{00000000-0005-0000-0000-00009D9D0000}"/>
    <cellStyle name="Normal 74 3 2 3 2" xfId="4017" xr:uid="{00000000-0005-0000-0000-00009E9D0000}"/>
    <cellStyle name="Normal 74 3 2 3 2 2" xfId="14090" xr:uid="{00000000-0005-0000-0000-00009F9D0000}"/>
    <cellStyle name="Normal 74 3 2 3 2 2 2" xfId="44421" xr:uid="{00000000-0005-0000-0000-0000A09D0000}"/>
    <cellStyle name="Normal 74 3 2 3 2 2 3" xfId="29188" xr:uid="{00000000-0005-0000-0000-0000A19D0000}"/>
    <cellStyle name="Normal 74 3 2 3 2 3" xfId="9070" xr:uid="{00000000-0005-0000-0000-0000A29D0000}"/>
    <cellStyle name="Normal 74 3 2 3 2 3 2" xfId="39404" xr:uid="{00000000-0005-0000-0000-0000A39D0000}"/>
    <cellStyle name="Normal 74 3 2 3 2 3 3" xfId="24171" xr:uid="{00000000-0005-0000-0000-0000A49D0000}"/>
    <cellStyle name="Normal 74 3 2 3 2 4" xfId="34391" xr:uid="{00000000-0005-0000-0000-0000A59D0000}"/>
    <cellStyle name="Normal 74 3 2 3 2 5" xfId="19158" xr:uid="{00000000-0005-0000-0000-0000A69D0000}"/>
    <cellStyle name="Normal 74 3 2 3 3" xfId="5709" xr:uid="{00000000-0005-0000-0000-0000A79D0000}"/>
    <cellStyle name="Normal 74 3 2 3 3 2" xfId="15761" xr:uid="{00000000-0005-0000-0000-0000A89D0000}"/>
    <cellStyle name="Normal 74 3 2 3 3 2 2" xfId="46092" xr:uid="{00000000-0005-0000-0000-0000A99D0000}"/>
    <cellStyle name="Normal 74 3 2 3 3 2 3" xfId="30859" xr:uid="{00000000-0005-0000-0000-0000AA9D0000}"/>
    <cellStyle name="Normal 74 3 2 3 3 3" xfId="10741" xr:uid="{00000000-0005-0000-0000-0000AB9D0000}"/>
    <cellStyle name="Normal 74 3 2 3 3 3 2" xfId="41075" xr:uid="{00000000-0005-0000-0000-0000AC9D0000}"/>
    <cellStyle name="Normal 74 3 2 3 3 3 3" xfId="25842" xr:uid="{00000000-0005-0000-0000-0000AD9D0000}"/>
    <cellStyle name="Normal 74 3 2 3 3 4" xfId="36062" xr:uid="{00000000-0005-0000-0000-0000AE9D0000}"/>
    <cellStyle name="Normal 74 3 2 3 3 5" xfId="20829" xr:uid="{00000000-0005-0000-0000-0000AF9D0000}"/>
    <cellStyle name="Normal 74 3 2 3 4" xfId="12419" xr:uid="{00000000-0005-0000-0000-0000B09D0000}"/>
    <cellStyle name="Normal 74 3 2 3 4 2" xfId="42750" xr:uid="{00000000-0005-0000-0000-0000B19D0000}"/>
    <cellStyle name="Normal 74 3 2 3 4 3" xfId="27517" xr:uid="{00000000-0005-0000-0000-0000B29D0000}"/>
    <cellStyle name="Normal 74 3 2 3 5" xfId="7398" xr:uid="{00000000-0005-0000-0000-0000B39D0000}"/>
    <cellStyle name="Normal 74 3 2 3 5 2" xfId="37733" xr:uid="{00000000-0005-0000-0000-0000B49D0000}"/>
    <cellStyle name="Normal 74 3 2 3 5 3" xfId="22500" xr:uid="{00000000-0005-0000-0000-0000B59D0000}"/>
    <cellStyle name="Normal 74 3 2 3 6" xfId="32721" xr:uid="{00000000-0005-0000-0000-0000B69D0000}"/>
    <cellStyle name="Normal 74 3 2 3 7" xfId="17487" xr:uid="{00000000-0005-0000-0000-0000B79D0000}"/>
    <cellStyle name="Normal 74 3 2 4" xfId="3180" xr:uid="{00000000-0005-0000-0000-0000B89D0000}"/>
    <cellStyle name="Normal 74 3 2 4 2" xfId="13254" xr:uid="{00000000-0005-0000-0000-0000B99D0000}"/>
    <cellStyle name="Normal 74 3 2 4 2 2" xfId="43585" xr:uid="{00000000-0005-0000-0000-0000BA9D0000}"/>
    <cellStyle name="Normal 74 3 2 4 2 3" xfId="28352" xr:uid="{00000000-0005-0000-0000-0000BB9D0000}"/>
    <cellStyle name="Normal 74 3 2 4 3" xfId="8234" xr:uid="{00000000-0005-0000-0000-0000BC9D0000}"/>
    <cellStyle name="Normal 74 3 2 4 3 2" xfId="38568" xr:uid="{00000000-0005-0000-0000-0000BD9D0000}"/>
    <cellStyle name="Normal 74 3 2 4 3 3" xfId="23335" xr:uid="{00000000-0005-0000-0000-0000BE9D0000}"/>
    <cellStyle name="Normal 74 3 2 4 4" xfId="33555" xr:uid="{00000000-0005-0000-0000-0000BF9D0000}"/>
    <cellStyle name="Normal 74 3 2 4 5" xfId="18322" xr:uid="{00000000-0005-0000-0000-0000C09D0000}"/>
    <cellStyle name="Normal 74 3 2 5" xfId="4873" xr:uid="{00000000-0005-0000-0000-0000C19D0000}"/>
    <cellStyle name="Normal 74 3 2 5 2" xfId="14925" xr:uid="{00000000-0005-0000-0000-0000C29D0000}"/>
    <cellStyle name="Normal 74 3 2 5 2 2" xfId="45256" xr:uid="{00000000-0005-0000-0000-0000C39D0000}"/>
    <cellStyle name="Normal 74 3 2 5 2 3" xfId="30023" xr:uid="{00000000-0005-0000-0000-0000C49D0000}"/>
    <cellStyle name="Normal 74 3 2 5 3" xfId="9905" xr:uid="{00000000-0005-0000-0000-0000C59D0000}"/>
    <cellStyle name="Normal 74 3 2 5 3 2" xfId="40239" xr:uid="{00000000-0005-0000-0000-0000C69D0000}"/>
    <cellStyle name="Normal 74 3 2 5 3 3" xfId="25006" xr:uid="{00000000-0005-0000-0000-0000C79D0000}"/>
    <cellStyle name="Normal 74 3 2 5 4" xfId="35226" xr:uid="{00000000-0005-0000-0000-0000C89D0000}"/>
    <cellStyle name="Normal 74 3 2 5 5" xfId="19993" xr:uid="{00000000-0005-0000-0000-0000C99D0000}"/>
    <cellStyle name="Normal 74 3 2 6" xfId="11583" xr:uid="{00000000-0005-0000-0000-0000CA9D0000}"/>
    <cellStyle name="Normal 74 3 2 6 2" xfId="41914" xr:uid="{00000000-0005-0000-0000-0000CB9D0000}"/>
    <cellStyle name="Normal 74 3 2 6 3" xfId="26681" xr:uid="{00000000-0005-0000-0000-0000CC9D0000}"/>
    <cellStyle name="Normal 74 3 2 7" xfId="6562" xr:uid="{00000000-0005-0000-0000-0000CD9D0000}"/>
    <cellStyle name="Normal 74 3 2 7 2" xfId="36897" xr:uid="{00000000-0005-0000-0000-0000CE9D0000}"/>
    <cellStyle name="Normal 74 3 2 7 3" xfId="21664" xr:uid="{00000000-0005-0000-0000-0000CF9D0000}"/>
    <cellStyle name="Normal 74 3 2 8" xfId="31885" xr:uid="{00000000-0005-0000-0000-0000D09D0000}"/>
    <cellStyle name="Normal 74 3 2 9" xfId="16651" xr:uid="{00000000-0005-0000-0000-0000D19D0000}"/>
    <cellStyle name="Normal 74 3 3" xfId="1698" xr:uid="{00000000-0005-0000-0000-0000D29D0000}"/>
    <cellStyle name="Normal 74 3 3 2" xfId="2537" xr:uid="{00000000-0005-0000-0000-0000D39D0000}"/>
    <cellStyle name="Normal 74 3 3 2 2" xfId="4227" xr:uid="{00000000-0005-0000-0000-0000D49D0000}"/>
    <cellStyle name="Normal 74 3 3 2 2 2" xfId="14300" xr:uid="{00000000-0005-0000-0000-0000D59D0000}"/>
    <cellStyle name="Normal 74 3 3 2 2 2 2" xfId="44631" xr:uid="{00000000-0005-0000-0000-0000D69D0000}"/>
    <cellStyle name="Normal 74 3 3 2 2 2 3" xfId="29398" xr:uid="{00000000-0005-0000-0000-0000D79D0000}"/>
    <cellStyle name="Normal 74 3 3 2 2 3" xfId="9280" xr:uid="{00000000-0005-0000-0000-0000D89D0000}"/>
    <cellStyle name="Normal 74 3 3 2 2 3 2" xfId="39614" xr:uid="{00000000-0005-0000-0000-0000D99D0000}"/>
    <cellStyle name="Normal 74 3 3 2 2 3 3" xfId="24381" xr:uid="{00000000-0005-0000-0000-0000DA9D0000}"/>
    <cellStyle name="Normal 74 3 3 2 2 4" xfId="34601" xr:uid="{00000000-0005-0000-0000-0000DB9D0000}"/>
    <cellStyle name="Normal 74 3 3 2 2 5" xfId="19368" xr:uid="{00000000-0005-0000-0000-0000DC9D0000}"/>
    <cellStyle name="Normal 74 3 3 2 3" xfId="5919" xr:uid="{00000000-0005-0000-0000-0000DD9D0000}"/>
    <cellStyle name="Normal 74 3 3 2 3 2" xfId="15971" xr:uid="{00000000-0005-0000-0000-0000DE9D0000}"/>
    <cellStyle name="Normal 74 3 3 2 3 2 2" xfId="46302" xr:uid="{00000000-0005-0000-0000-0000DF9D0000}"/>
    <cellStyle name="Normal 74 3 3 2 3 2 3" xfId="31069" xr:uid="{00000000-0005-0000-0000-0000E09D0000}"/>
    <cellStyle name="Normal 74 3 3 2 3 3" xfId="10951" xr:uid="{00000000-0005-0000-0000-0000E19D0000}"/>
    <cellStyle name="Normal 74 3 3 2 3 3 2" xfId="41285" xr:uid="{00000000-0005-0000-0000-0000E29D0000}"/>
    <cellStyle name="Normal 74 3 3 2 3 3 3" xfId="26052" xr:uid="{00000000-0005-0000-0000-0000E39D0000}"/>
    <cellStyle name="Normal 74 3 3 2 3 4" xfId="36272" xr:uid="{00000000-0005-0000-0000-0000E49D0000}"/>
    <cellStyle name="Normal 74 3 3 2 3 5" xfId="21039" xr:uid="{00000000-0005-0000-0000-0000E59D0000}"/>
    <cellStyle name="Normal 74 3 3 2 4" xfId="12629" xr:uid="{00000000-0005-0000-0000-0000E69D0000}"/>
    <cellStyle name="Normal 74 3 3 2 4 2" xfId="42960" xr:uid="{00000000-0005-0000-0000-0000E79D0000}"/>
    <cellStyle name="Normal 74 3 3 2 4 3" xfId="27727" xr:uid="{00000000-0005-0000-0000-0000E89D0000}"/>
    <cellStyle name="Normal 74 3 3 2 5" xfId="7608" xr:uid="{00000000-0005-0000-0000-0000E99D0000}"/>
    <cellStyle name="Normal 74 3 3 2 5 2" xfId="37943" xr:uid="{00000000-0005-0000-0000-0000EA9D0000}"/>
    <cellStyle name="Normal 74 3 3 2 5 3" xfId="22710" xr:uid="{00000000-0005-0000-0000-0000EB9D0000}"/>
    <cellStyle name="Normal 74 3 3 2 6" xfId="32931" xr:uid="{00000000-0005-0000-0000-0000EC9D0000}"/>
    <cellStyle name="Normal 74 3 3 2 7" xfId="17697" xr:uid="{00000000-0005-0000-0000-0000ED9D0000}"/>
    <cellStyle name="Normal 74 3 3 3" xfId="3390" xr:uid="{00000000-0005-0000-0000-0000EE9D0000}"/>
    <cellStyle name="Normal 74 3 3 3 2" xfId="13464" xr:uid="{00000000-0005-0000-0000-0000EF9D0000}"/>
    <cellStyle name="Normal 74 3 3 3 2 2" xfId="43795" xr:uid="{00000000-0005-0000-0000-0000F09D0000}"/>
    <cellStyle name="Normal 74 3 3 3 2 3" xfId="28562" xr:uid="{00000000-0005-0000-0000-0000F19D0000}"/>
    <cellStyle name="Normal 74 3 3 3 3" xfId="8444" xr:uid="{00000000-0005-0000-0000-0000F29D0000}"/>
    <cellStyle name="Normal 74 3 3 3 3 2" xfId="38778" xr:uid="{00000000-0005-0000-0000-0000F39D0000}"/>
    <cellStyle name="Normal 74 3 3 3 3 3" xfId="23545" xr:uid="{00000000-0005-0000-0000-0000F49D0000}"/>
    <cellStyle name="Normal 74 3 3 3 4" xfId="33765" xr:uid="{00000000-0005-0000-0000-0000F59D0000}"/>
    <cellStyle name="Normal 74 3 3 3 5" xfId="18532" xr:uid="{00000000-0005-0000-0000-0000F69D0000}"/>
    <cellStyle name="Normal 74 3 3 4" xfId="5083" xr:uid="{00000000-0005-0000-0000-0000F79D0000}"/>
    <cellStyle name="Normal 74 3 3 4 2" xfId="15135" xr:uid="{00000000-0005-0000-0000-0000F89D0000}"/>
    <cellStyle name="Normal 74 3 3 4 2 2" xfId="45466" xr:uid="{00000000-0005-0000-0000-0000F99D0000}"/>
    <cellStyle name="Normal 74 3 3 4 2 3" xfId="30233" xr:uid="{00000000-0005-0000-0000-0000FA9D0000}"/>
    <cellStyle name="Normal 74 3 3 4 3" xfId="10115" xr:uid="{00000000-0005-0000-0000-0000FB9D0000}"/>
    <cellStyle name="Normal 74 3 3 4 3 2" xfId="40449" xr:uid="{00000000-0005-0000-0000-0000FC9D0000}"/>
    <cellStyle name="Normal 74 3 3 4 3 3" xfId="25216" xr:uid="{00000000-0005-0000-0000-0000FD9D0000}"/>
    <cellStyle name="Normal 74 3 3 4 4" xfId="35436" xr:uid="{00000000-0005-0000-0000-0000FE9D0000}"/>
    <cellStyle name="Normal 74 3 3 4 5" xfId="20203" xr:uid="{00000000-0005-0000-0000-0000FF9D0000}"/>
    <cellStyle name="Normal 74 3 3 5" xfId="11793" xr:uid="{00000000-0005-0000-0000-0000009E0000}"/>
    <cellStyle name="Normal 74 3 3 5 2" xfId="42124" xr:uid="{00000000-0005-0000-0000-0000019E0000}"/>
    <cellStyle name="Normal 74 3 3 5 3" xfId="26891" xr:uid="{00000000-0005-0000-0000-0000029E0000}"/>
    <cellStyle name="Normal 74 3 3 6" xfId="6772" xr:uid="{00000000-0005-0000-0000-0000039E0000}"/>
    <cellStyle name="Normal 74 3 3 6 2" xfId="37107" xr:uid="{00000000-0005-0000-0000-0000049E0000}"/>
    <cellStyle name="Normal 74 3 3 6 3" xfId="21874" xr:uid="{00000000-0005-0000-0000-0000059E0000}"/>
    <cellStyle name="Normal 74 3 3 7" xfId="32095" xr:uid="{00000000-0005-0000-0000-0000069E0000}"/>
    <cellStyle name="Normal 74 3 3 8" xfId="16861" xr:uid="{00000000-0005-0000-0000-0000079E0000}"/>
    <cellStyle name="Normal 74 3 4" xfId="2119" xr:uid="{00000000-0005-0000-0000-0000089E0000}"/>
    <cellStyle name="Normal 74 3 4 2" xfId="3809" xr:uid="{00000000-0005-0000-0000-0000099E0000}"/>
    <cellStyle name="Normal 74 3 4 2 2" xfId="13882" xr:uid="{00000000-0005-0000-0000-00000A9E0000}"/>
    <cellStyle name="Normal 74 3 4 2 2 2" xfId="44213" xr:uid="{00000000-0005-0000-0000-00000B9E0000}"/>
    <cellStyle name="Normal 74 3 4 2 2 3" xfId="28980" xr:uid="{00000000-0005-0000-0000-00000C9E0000}"/>
    <cellStyle name="Normal 74 3 4 2 3" xfId="8862" xr:uid="{00000000-0005-0000-0000-00000D9E0000}"/>
    <cellStyle name="Normal 74 3 4 2 3 2" xfId="39196" xr:uid="{00000000-0005-0000-0000-00000E9E0000}"/>
    <cellStyle name="Normal 74 3 4 2 3 3" xfId="23963" xr:uid="{00000000-0005-0000-0000-00000F9E0000}"/>
    <cellStyle name="Normal 74 3 4 2 4" xfId="34183" xr:uid="{00000000-0005-0000-0000-0000109E0000}"/>
    <cellStyle name="Normal 74 3 4 2 5" xfId="18950" xr:uid="{00000000-0005-0000-0000-0000119E0000}"/>
    <cellStyle name="Normal 74 3 4 3" xfId="5501" xr:uid="{00000000-0005-0000-0000-0000129E0000}"/>
    <cellStyle name="Normal 74 3 4 3 2" xfId="15553" xr:uid="{00000000-0005-0000-0000-0000139E0000}"/>
    <cellStyle name="Normal 74 3 4 3 2 2" xfId="45884" xr:uid="{00000000-0005-0000-0000-0000149E0000}"/>
    <cellStyle name="Normal 74 3 4 3 2 3" xfId="30651" xr:uid="{00000000-0005-0000-0000-0000159E0000}"/>
    <cellStyle name="Normal 74 3 4 3 3" xfId="10533" xr:uid="{00000000-0005-0000-0000-0000169E0000}"/>
    <cellStyle name="Normal 74 3 4 3 3 2" xfId="40867" xr:uid="{00000000-0005-0000-0000-0000179E0000}"/>
    <cellStyle name="Normal 74 3 4 3 3 3" xfId="25634" xr:uid="{00000000-0005-0000-0000-0000189E0000}"/>
    <cellStyle name="Normal 74 3 4 3 4" xfId="35854" xr:uid="{00000000-0005-0000-0000-0000199E0000}"/>
    <cellStyle name="Normal 74 3 4 3 5" xfId="20621" xr:uid="{00000000-0005-0000-0000-00001A9E0000}"/>
    <cellStyle name="Normal 74 3 4 4" xfId="12211" xr:uid="{00000000-0005-0000-0000-00001B9E0000}"/>
    <cellStyle name="Normal 74 3 4 4 2" xfId="42542" xr:uid="{00000000-0005-0000-0000-00001C9E0000}"/>
    <cellStyle name="Normal 74 3 4 4 3" xfId="27309" xr:uid="{00000000-0005-0000-0000-00001D9E0000}"/>
    <cellStyle name="Normal 74 3 4 5" xfId="7190" xr:uid="{00000000-0005-0000-0000-00001E9E0000}"/>
    <cellStyle name="Normal 74 3 4 5 2" xfId="37525" xr:uid="{00000000-0005-0000-0000-00001F9E0000}"/>
    <cellStyle name="Normal 74 3 4 5 3" xfId="22292" xr:uid="{00000000-0005-0000-0000-0000209E0000}"/>
    <cellStyle name="Normal 74 3 4 6" xfId="32513" xr:uid="{00000000-0005-0000-0000-0000219E0000}"/>
    <cellStyle name="Normal 74 3 4 7" xfId="17279" xr:uid="{00000000-0005-0000-0000-0000229E0000}"/>
    <cellStyle name="Normal 74 3 5" xfId="2972" xr:uid="{00000000-0005-0000-0000-0000239E0000}"/>
    <cellStyle name="Normal 74 3 5 2" xfId="13046" xr:uid="{00000000-0005-0000-0000-0000249E0000}"/>
    <cellStyle name="Normal 74 3 5 2 2" xfId="43377" xr:uid="{00000000-0005-0000-0000-0000259E0000}"/>
    <cellStyle name="Normal 74 3 5 2 3" xfId="28144" xr:uid="{00000000-0005-0000-0000-0000269E0000}"/>
    <cellStyle name="Normal 74 3 5 3" xfId="8026" xr:uid="{00000000-0005-0000-0000-0000279E0000}"/>
    <cellStyle name="Normal 74 3 5 3 2" xfId="38360" xr:uid="{00000000-0005-0000-0000-0000289E0000}"/>
    <cellStyle name="Normal 74 3 5 3 3" xfId="23127" xr:uid="{00000000-0005-0000-0000-0000299E0000}"/>
    <cellStyle name="Normal 74 3 5 4" xfId="33347" xr:uid="{00000000-0005-0000-0000-00002A9E0000}"/>
    <cellStyle name="Normal 74 3 5 5" xfId="18114" xr:uid="{00000000-0005-0000-0000-00002B9E0000}"/>
    <cellStyle name="Normal 74 3 6" xfId="4665" xr:uid="{00000000-0005-0000-0000-00002C9E0000}"/>
    <cellStyle name="Normal 74 3 6 2" xfId="14717" xr:uid="{00000000-0005-0000-0000-00002D9E0000}"/>
    <cellStyle name="Normal 74 3 6 2 2" xfId="45048" xr:uid="{00000000-0005-0000-0000-00002E9E0000}"/>
    <cellStyle name="Normal 74 3 6 2 3" xfId="29815" xr:uid="{00000000-0005-0000-0000-00002F9E0000}"/>
    <cellStyle name="Normal 74 3 6 3" xfId="9697" xr:uid="{00000000-0005-0000-0000-0000309E0000}"/>
    <cellStyle name="Normal 74 3 6 3 2" xfId="40031" xr:uid="{00000000-0005-0000-0000-0000319E0000}"/>
    <cellStyle name="Normal 74 3 6 3 3" xfId="24798" xr:uid="{00000000-0005-0000-0000-0000329E0000}"/>
    <cellStyle name="Normal 74 3 6 4" xfId="35018" xr:uid="{00000000-0005-0000-0000-0000339E0000}"/>
    <cellStyle name="Normal 74 3 6 5" xfId="19785" xr:uid="{00000000-0005-0000-0000-0000349E0000}"/>
    <cellStyle name="Normal 74 3 7" xfId="11375" xr:uid="{00000000-0005-0000-0000-0000359E0000}"/>
    <cellStyle name="Normal 74 3 7 2" xfId="41706" xr:uid="{00000000-0005-0000-0000-0000369E0000}"/>
    <cellStyle name="Normal 74 3 7 3" xfId="26473" xr:uid="{00000000-0005-0000-0000-0000379E0000}"/>
    <cellStyle name="Normal 74 3 8" xfId="6354" xr:uid="{00000000-0005-0000-0000-0000389E0000}"/>
    <cellStyle name="Normal 74 3 8 2" xfId="36689" xr:uid="{00000000-0005-0000-0000-0000399E0000}"/>
    <cellStyle name="Normal 74 3 8 3" xfId="21456" xr:uid="{00000000-0005-0000-0000-00003A9E0000}"/>
    <cellStyle name="Normal 74 3 9" xfId="31678" xr:uid="{00000000-0005-0000-0000-00003B9E0000}"/>
    <cellStyle name="Normal 74 4" xfId="1379" xr:uid="{00000000-0005-0000-0000-00003C9E0000}"/>
    <cellStyle name="Normal 74 4 2" xfId="1802" xr:uid="{00000000-0005-0000-0000-00003D9E0000}"/>
    <cellStyle name="Normal 74 4 2 2" xfId="2641" xr:uid="{00000000-0005-0000-0000-00003E9E0000}"/>
    <cellStyle name="Normal 74 4 2 2 2" xfId="4331" xr:uid="{00000000-0005-0000-0000-00003F9E0000}"/>
    <cellStyle name="Normal 74 4 2 2 2 2" xfId="14404" xr:uid="{00000000-0005-0000-0000-0000409E0000}"/>
    <cellStyle name="Normal 74 4 2 2 2 2 2" xfId="44735" xr:uid="{00000000-0005-0000-0000-0000419E0000}"/>
    <cellStyle name="Normal 74 4 2 2 2 2 3" xfId="29502" xr:uid="{00000000-0005-0000-0000-0000429E0000}"/>
    <cellStyle name="Normal 74 4 2 2 2 3" xfId="9384" xr:uid="{00000000-0005-0000-0000-0000439E0000}"/>
    <cellStyle name="Normal 74 4 2 2 2 3 2" xfId="39718" xr:uid="{00000000-0005-0000-0000-0000449E0000}"/>
    <cellStyle name="Normal 74 4 2 2 2 3 3" xfId="24485" xr:uid="{00000000-0005-0000-0000-0000459E0000}"/>
    <cellStyle name="Normal 74 4 2 2 2 4" xfId="34705" xr:uid="{00000000-0005-0000-0000-0000469E0000}"/>
    <cellStyle name="Normal 74 4 2 2 2 5" xfId="19472" xr:uid="{00000000-0005-0000-0000-0000479E0000}"/>
    <cellStyle name="Normal 74 4 2 2 3" xfId="6023" xr:uid="{00000000-0005-0000-0000-0000489E0000}"/>
    <cellStyle name="Normal 74 4 2 2 3 2" xfId="16075" xr:uid="{00000000-0005-0000-0000-0000499E0000}"/>
    <cellStyle name="Normal 74 4 2 2 3 2 2" xfId="46406" xr:uid="{00000000-0005-0000-0000-00004A9E0000}"/>
    <cellStyle name="Normal 74 4 2 2 3 2 3" xfId="31173" xr:uid="{00000000-0005-0000-0000-00004B9E0000}"/>
    <cellStyle name="Normal 74 4 2 2 3 3" xfId="11055" xr:uid="{00000000-0005-0000-0000-00004C9E0000}"/>
    <cellStyle name="Normal 74 4 2 2 3 3 2" xfId="41389" xr:uid="{00000000-0005-0000-0000-00004D9E0000}"/>
    <cellStyle name="Normal 74 4 2 2 3 3 3" xfId="26156" xr:uid="{00000000-0005-0000-0000-00004E9E0000}"/>
    <cellStyle name="Normal 74 4 2 2 3 4" xfId="36376" xr:uid="{00000000-0005-0000-0000-00004F9E0000}"/>
    <cellStyle name="Normal 74 4 2 2 3 5" xfId="21143" xr:uid="{00000000-0005-0000-0000-0000509E0000}"/>
    <cellStyle name="Normal 74 4 2 2 4" xfId="12733" xr:uid="{00000000-0005-0000-0000-0000519E0000}"/>
    <cellStyle name="Normal 74 4 2 2 4 2" xfId="43064" xr:uid="{00000000-0005-0000-0000-0000529E0000}"/>
    <cellStyle name="Normal 74 4 2 2 4 3" xfId="27831" xr:uid="{00000000-0005-0000-0000-0000539E0000}"/>
    <cellStyle name="Normal 74 4 2 2 5" xfId="7712" xr:uid="{00000000-0005-0000-0000-0000549E0000}"/>
    <cellStyle name="Normal 74 4 2 2 5 2" xfId="38047" xr:uid="{00000000-0005-0000-0000-0000559E0000}"/>
    <cellStyle name="Normal 74 4 2 2 5 3" xfId="22814" xr:uid="{00000000-0005-0000-0000-0000569E0000}"/>
    <cellStyle name="Normal 74 4 2 2 6" xfId="33035" xr:uid="{00000000-0005-0000-0000-0000579E0000}"/>
    <cellStyle name="Normal 74 4 2 2 7" xfId="17801" xr:uid="{00000000-0005-0000-0000-0000589E0000}"/>
    <cellStyle name="Normal 74 4 2 3" xfId="3494" xr:uid="{00000000-0005-0000-0000-0000599E0000}"/>
    <cellStyle name="Normal 74 4 2 3 2" xfId="13568" xr:uid="{00000000-0005-0000-0000-00005A9E0000}"/>
    <cellStyle name="Normal 74 4 2 3 2 2" xfId="43899" xr:uid="{00000000-0005-0000-0000-00005B9E0000}"/>
    <cellStyle name="Normal 74 4 2 3 2 3" xfId="28666" xr:uid="{00000000-0005-0000-0000-00005C9E0000}"/>
    <cellStyle name="Normal 74 4 2 3 3" xfId="8548" xr:uid="{00000000-0005-0000-0000-00005D9E0000}"/>
    <cellStyle name="Normal 74 4 2 3 3 2" xfId="38882" xr:uid="{00000000-0005-0000-0000-00005E9E0000}"/>
    <cellStyle name="Normal 74 4 2 3 3 3" xfId="23649" xr:uid="{00000000-0005-0000-0000-00005F9E0000}"/>
    <cellStyle name="Normal 74 4 2 3 4" xfId="33869" xr:uid="{00000000-0005-0000-0000-0000609E0000}"/>
    <cellStyle name="Normal 74 4 2 3 5" xfId="18636" xr:uid="{00000000-0005-0000-0000-0000619E0000}"/>
    <cellStyle name="Normal 74 4 2 4" xfId="5187" xr:uid="{00000000-0005-0000-0000-0000629E0000}"/>
    <cellStyle name="Normal 74 4 2 4 2" xfId="15239" xr:uid="{00000000-0005-0000-0000-0000639E0000}"/>
    <cellStyle name="Normal 74 4 2 4 2 2" xfId="45570" xr:uid="{00000000-0005-0000-0000-0000649E0000}"/>
    <cellStyle name="Normal 74 4 2 4 2 3" xfId="30337" xr:uid="{00000000-0005-0000-0000-0000659E0000}"/>
    <cellStyle name="Normal 74 4 2 4 3" xfId="10219" xr:uid="{00000000-0005-0000-0000-0000669E0000}"/>
    <cellStyle name="Normal 74 4 2 4 3 2" xfId="40553" xr:uid="{00000000-0005-0000-0000-0000679E0000}"/>
    <cellStyle name="Normal 74 4 2 4 3 3" xfId="25320" xr:uid="{00000000-0005-0000-0000-0000689E0000}"/>
    <cellStyle name="Normal 74 4 2 4 4" xfId="35540" xr:uid="{00000000-0005-0000-0000-0000699E0000}"/>
    <cellStyle name="Normal 74 4 2 4 5" xfId="20307" xr:uid="{00000000-0005-0000-0000-00006A9E0000}"/>
    <cellStyle name="Normal 74 4 2 5" xfId="11897" xr:uid="{00000000-0005-0000-0000-00006B9E0000}"/>
    <cellStyle name="Normal 74 4 2 5 2" xfId="42228" xr:uid="{00000000-0005-0000-0000-00006C9E0000}"/>
    <cellStyle name="Normal 74 4 2 5 3" xfId="26995" xr:uid="{00000000-0005-0000-0000-00006D9E0000}"/>
    <cellStyle name="Normal 74 4 2 6" xfId="6876" xr:uid="{00000000-0005-0000-0000-00006E9E0000}"/>
    <cellStyle name="Normal 74 4 2 6 2" xfId="37211" xr:uid="{00000000-0005-0000-0000-00006F9E0000}"/>
    <cellStyle name="Normal 74 4 2 6 3" xfId="21978" xr:uid="{00000000-0005-0000-0000-0000709E0000}"/>
    <cellStyle name="Normal 74 4 2 7" xfId="32199" xr:uid="{00000000-0005-0000-0000-0000719E0000}"/>
    <cellStyle name="Normal 74 4 2 8" xfId="16965" xr:uid="{00000000-0005-0000-0000-0000729E0000}"/>
    <cellStyle name="Normal 74 4 3" xfId="2223" xr:uid="{00000000-0005-0000-0000-0000739E0000}"/>
    <cellStyle name="Normal 74 4 3 2" xfId="3913" xr:uid="{00000000-0005-0000-0000-0000749E0000}"/>
    <cellStyle name="Normal 74 4 3 2 2" xfId="13986" xr:uid="{00000000-0005-0000-0000-0000759E0000}"/>
    <cellStyle name="Normal 74 4 3 2 2 2" xfId="44317" xr:uid="{00000000-0005-0000-0000-0000769E0000}"/>
    <cellStyle name="Normal 74 4 3 2 2 3" xfId="29084" xr:uid="{00000000-0005-0000-0000-0000779E0000}"/>
    <cellStyle name="Normal 74 4 3 2 3" xfId="8966" xr:uid="{00000000-0005-0000-0000-0000789E0000}"/>
    <cellStyle name="Normal 74 4 3 2 3 2" xfId="39300" xr:uid="{00000000-0005-0000-0000-0000799E0000}"/>
    <cellStyle name="Normal 74 4 3 2 3 3" xfId="24067" xr:uid="{00000000-0005-0000-0000-00007A9E0000}"/>
    <cellStyle name="Normal 74 4 3 2 4" xfId="34287" xr:uid="{00000000-0005-0000-0000-00007B9E0000}"/>
    <cellStyle name="Normal 74 4 3 2 5" xfId="19054" xr:uid="{00000000-0005-0000-0000-00007C9E0000}"/>
    <cellStyle name="Normal 74 4 3 3" xfId="5605" xr:uid="{00000000-0005-0000-0000-00007D9E0000}"/>
    <cellStyle name="Normal 74 4 3 3 2" xfId="15657" xr:uid="{00000000-0005-0000-0000-00007E9E0000}"/>
    <cellStyle name="Normal 74 4 3 3 2 2" xfId="45988" xr:uid="{00000000-0005-0000-0000-00007F9E0000}"/>
    <cellStyle name="Normal 74 4 3 3 2 3" xfId="30755" xr:uid="{00000000-0005-0000-0000-0000809E0000}"/>
    <cellStyle name="Normal 74 4 3 3 3" xfId="10637" xr:uid="{00000000-0005-0000-0000-0000819E0000}"/>
    <cellStyle name="Normal 74 4 3 3 3 2" xfId="40971" xr:uid="{00000000-0005-0000-0000-0000829E0000}"/>
    <cellStyle name="Normal 74 4 3 3 3 3" xfId="25738" xr:uid="{00000000-0005-0000-0000-0000839E0000}"/>
    <cellStyle name="Normal 74 4 3 3 4" xfId="35958" xr:uid="{00000000-0005-0000-0000-0000849E0000}"/>
    <cellStyle name="Normal 74 4 3 3 5" xfId="20725" xr:uid="{00000000-0005-0000-0000-0000859E0000}"/>
    <cellStyle name="Normal 74 4 3 4" xfId="12315" xr:uid="{00000000-0005-0000-0000-0000869E0000}"/>
    <cellStyle name="Normal 74 4 3 4 2" xfId="42646" xr:uid="{00000000-0005-0000-0000-0000879E0000}"/>
    <cellStyle name="Normal 74 4 3 4 3" xfId="27413" xr:uid="{00000000-0005-0000-0000-0000889E0000}"/>
    <cellStyle name="Normal 74 4 3 5" xfId="7294" xr:uid="{00000000-0005-0000-0000-0000899E0000}"/>
    <cellStyle name="Normal 74 4 3 5 2" xfId="37629" xr:uid="{00000000-0005-0000-0000-00008A9E0000}"/>
    <cellStyle name="Normal 74 4 3 5 3" xfId="22396" xr:uid="{00000000-0005-0000-0000-00008B9E0000}"/>
    <cellStyle name="Normal 74 4 3 6" xfId="32617" xr:uid="{00000000-0005-0000-0000-00008C9E0000}"/>
    <cellStyle name="Normal 74 4 3 7" xfId="17383" xr:uid="{00000000-0005-0000-0000-00008D9E0000}"/>
    <cellStyle name="Normal 74 4 4" xfId="3076" xr:uid="{00000000-0005-0000-0000-00008E9E0000}"/>
    <cellStyle name="Normal 74 4 4 2" xfId="13150" xr:uid="{00000000-0005-0000-0000-00008F9E0000}"/>
    <cellStyle name="Normal 74 4 4 2 2" xfId="43481" xr:uid="{00000000-0005-0000-0000-0000909E0000}"/>
    <cellStyle name="Normal 74 4 4 2 3" xfId="28248" xr:uid="{00000000-0005-0000-0000-0000919E0000}"/>
    <cellStyle name="Normal 74 4 4 3" xfId="8130" xr:uid="{00000000-0005-0000-0000-0000929E0000}"/>
    <cellStyle name="Normal 74 4 4 3 2" xfId="38464" xr:uid="{00000000-0005-0000-0000-0000939E0000}"/>
    <cellStyle name="Normal 74 4 4 3 3" xfId="23231" xr:uid="{00000000-0005-0000-0000-0000949E0000}"/>
    <cellStyle name="Normal 74 4 4 4" xfId="33451" xr:uid="{00000000-0005-0000-0000-0000959E0000}"/>
    <cellStyle name="Normal 74 4 4 5" xfId="18218" xr:uid="{00000000-0005-0000-0000-0000969E0000}"/>
    <cellStyle name="Normal 74 4 5" xfId="4769" xr:uid="{00000000-0005-0000-0000-0000979E0000}"/>
    <cellStyle name="Normal 74 4 5 2" xfId="14821" xr:uid="{00000000-0005-0000-0000-0000989E0000}"/>
    <cellStyle name="Normal 74 4 5 2 2" xfId="45152" xr:uid="{00000000-0005-0000-0000-0000999E0000}"/>
    <cellStyle name="Normal 74 4 5 2 3" xfId="29919" xr:uid="{00000000-0005-0000-0000-00009A9E0000}"/>
    <cellStyle name="Normal 74 4 5 3" xfId="9801" xr:uid="{00000000-0005-0000-0000-00009B9E0000}"/>
    <cellStyle name="Normal 74 4 5 3 2" xfId="40135" xr:uid="{00000000-0005-0000-0000-00009C9E0000}"/>
    <cellStyle name="Normal 74 4 5 3 3" xfId="24902" xr:uid="{00000000-0005-0000-0000-00009D9E0000}"/>
    <cellStyle name="Normal 74 4 5 4" xfId="35122" xr:uid="{00000000-0005-0000-0000-00009E9E0000}"/>
    <cellStyle name="Normal 74 4 5 5" xfId="19889" xr:uid="{00000000-0005-0000-0000-00009F9E0000}"/>
    <cellStyle name="Normal 74 4 6" xfId="11479" xr:uid="{00000000-0005-0000-0000-0000A09E0000}"/>
    <cellStyle name="Normal 74 4 6 2" xfId="41810" xr:uid="{00000000-0005-0000-0000-0000A19E0000}"/>
    <cellStyle name="Normal 74 4 6 3" xfId="26577" xr:uid="{00000000-0005-0000-0000-0000A29E0000}"/>
    <cellStyle name="Normal 74 4 7" xfId="6458" xr:uid="{00000000-0005-0000-0000-0000A39E0000}"/>
    <cellStyle name="Normal 74 4 7 2" xfId="36793" xr:uid="{00000000-0005-0000-0000-0000A49E0000}"/>
    <cellStyle name="Normal 74 4 7 3" xfId="21560" xr:uid="{00000000-0005-0000-0000-0000A59E0000}"/>
    <cellStyle name="Normal 74 4 8" xfId="31781" xr:uid="{00000000-0005-0000-0000-0000A69E0000}"/>
    <cellStyle name="Normal 74 4 9" xfId="16547" xr:uid="{00000000-0005-0000-0000-0000A79E0000}"/>
    <cellStyle name="Normal 74 5" xfId="1592" xr:uid="{00000000-0005-0000-0000-0000A89E0000}"/>
    <cellStyle name="Normal 74 5 2" xfId="2433" xr:uid="{00000000-0005-0000-0000-0000A99E0000}"/>
    <cellStyle name="Normal 74 5 2 2" xfId="4123" xr:uid="{00000000-0005-0000-0000-0000AA9E0000}"/>
    <cellStyle name="Normal 74 5 2 2 2" xfId="14196" xr:uid="{00000000-0005-0000-0000-0000AB9E0000}"/>
    <cellStyle name="Normal 74 5 2 2 2 2" xfId="44527" xr:uid="{00000000-0005-0000-0000-0000AC9E0000}"/>
    <cellStyle name="Normal 74 5 2 2 2 3" xfId="29294" xr:uid="{00000000-0005-0000-0000-0000AD9E0000}"/>
    <cellStyle name="Normal 74 5 2 2 3" xfId="9176" xr:uid="{00000000-0005-0000-0000-0000AE9E0000}"/>
    <cellStyle name="Normal 74 5 2 2 3 2" xfId="39510" xr:uid="{00000000-0005-0000-0000-0000AF9E0000}"/>
    <cellStyle name="Normal 74 5 2 2 3 3" xfId="24277" xr:uid="{00000000-0005-0000-0000-0000B09E0000}"/>
    <cellStyle name="Normal 74 5 2 2 4" xfId="34497" xr:uid="{00000000-0005-0000-0000-0000B19E0000}"/>
    <cellStyle name="Normal 74 5 2 2 5" xfId="19264" xr:uid="{00000000-0005-0000-0000-0000B29E0000}"/>
    <cellStyle name="Normal 74 5 2 3" xfId="5815" xr:uid="{00000000-0005-0000-0000-0000B39E0000}"/>
    <cellStyle name="Normal 74 5 2 3 2" xfId="15867" xr:uid="{00000000-0005-0000-0000-0000B49E0000}"/>
    <cellStyle name="Normal 74 5 2 3 2 2" xfId="46198" xr:uid="{00000000-0005-0000-0000-0000B59E0000}"/>
    <cellStyle name="Normal 74 5 2 3 2 3" xfId="30965" xr:uid="{00000000-0005-0000-0000-0000B69E0000}"/>
    <cellStyle name="Normal 74 5 2 3 3" xfId="10847" xr:uid="{00000000-0005-0000-0000-0000B79E0000}"/>
    <cellStyle name="Normal 74 5 2 3 3 2" xfId="41181" xr:uid="{00000000-0005-0000-0000-0000B89E0000}"/>
    <cellStyle name="Normal 74 5 2 3 3 3" xfId="25948" xr:uid="{00000000-0005-0000-0000-0000B99E0000}"/>
    <cellStyle name="Normal 74 5 2 3 4" xfId="36168" xr:uid="{00000000-0005-0000-0000-0000BA9E0000}"/>
    <cellStyle name="Normal 74 5 2 3 5" xfId="20935" xr:uid="{00000000-0005-0000-0000-0000BB9E0000}"/>
    <cellStyle name="Normal 74 5 2 4" xfId="12525" xr:uid="{00000000-0005-0000-0000-0000BC9E0000}"/>
    <cellStyle name="Normal 74 5 2 4 2" xfId="42856" xr:uid="{00000000-0005-0000-0000-0000BD9E0000}"/>
    <cellStyle name="Normal 74 5 2 4 3" xfId="27623" xr:uid="{00000000-0005-0000-0000-0000BE9E0000}"/>
    <cellStyle name="Normal 74 5 2 5" xfId="7504" xr:uid="{00000000-0005-0000-0000-0000BF9E0000}"/>
    <cellStyle name="Normal 74 5 2 5 2" xfId="37839" xr:uid="{00000000-0005-0000-0000-0000C09E0000}"/>
    <cellStyle name="Normal 74 5 2 5 3" xfId="22606" xr:uid="{00000000-0005-0000-0000-0000C19E0000}"/>
    <cellStyle name="Normal 74 5 2 6" xfId="32827" xr:uid="{00000000-0005-0000-0000-0000C29E0000}"/>
    <cellStyle name="Normal 74 5 2 7" xfId="17593" xr:uid="{00000000-0005-0000-0000-0000C39E0000}"/>
    <cellStyle name="Normal 74 5 3" xfId="3286" xr:uid="{00000000-0005-0000-0000-0000C49E0000}"/>
    <cellStyle name="Normal 74 5 3 2" xfId="13360" xr:uid="{00000000-0005-0000-0000-0000C59E0000}"/>
    <cellStyle name="Normal 74 5 3 2 2" xfId="43691" xr:uid="{00000000-0005-0000-0000-0000C69E0000}"/>
    <cellStyle name="Normal 74 5 3 2 3" xfId="28458" xr:uid="{00000000-0005-0000-0000-0000C79E0000}"/>
    <cellStyle name="Normal 74 5 3 3" xfId="8340" xr:uid="{00000000-0005-0000-0000-0000C89E0000}"/>
    <cellStyle name="Normal 74 5 3 3 2" xfId="38674" xr:uid="{00000000-0005-0000-0000-0000C99E0000}"/>
    <cellStyle name="Normal 74 5 3 3 3" xfId="23441" xr:uid="{00000000-0005-0000-0000-0000CA9E0000}"/>
    <cellStyle name="Normal 74 5 3 4" xfId="33661" xr:uid="{00000000-0005-0000-0000-0000CB9E0000}"/>
    <cellStyle name="Normal 74 5 3 5" xfId="18428" xr:uid="{00000000-0005-0000-0000-0000CC9E0000}"/>
    <cellStyle name="Normal 74 5 4" xfId="4979" xr:uid="{00000000-0005-0000-0000-0000CD9E0000}"/>
    <cellStyle name="Normal 74 5 4 2" xfId="15031" xr:uid="{00000000-0005-0000-0000-0000CE9E0000}"/>
    <cellStyle name="Normal 74 5 4 2 2" xfId="45362" xr:uid="{00000000-0005-0000-0000-0000CF9E0000}"/>
    <cellStyle name="Normal 74 5 4 2 3" xfId="30129" xr:uid="{00000000-0005-0000-0000-0000D09E0000}"/>
    <cellStyle name="Normal 74 5 4 3" xfId="10011" xr:uid="{00000000-0005-0000-0000-0000D19E0000}"/>
    <cellStyle name="Normal 74 5 4 3 2" xfId="40345" xr:uid="{00000000-0005-0000-0000-0000D29E0000}"/>
    <cellStyle name="Normal 74 5 4 3 3" xfId="25112" xr:uid="{00000000-0005-0000-0000-0000D39E0000}"/>
    <cellStyle name="Normal 74 5 4 4" xfId="35332" xr:uid="{00000000-0005-0000-0000-0000D49E0000}"/>
    <cellStyle name="Normal 74 5 4 5" xfId="20099" xr:uid="{00000000-0005-0000-0000-0000D59E0000}"/>
    <cellStyle name="Normal 74 5 5" xfId="11689" xr:uid="{00000000-0005-0000-0000-0000D69E0000}"/>
    <cellStyle name="Normal 74 5 5 2" xfId="42020" xr:uid="{00000000-0005-0000-0000-0000D79E0000}"/>
    <cellStyle name="Normal 74 5 5 3" xfId="26787" xr:uid="{00000000-0005-0000-0000-0000D89E0000}"/>
    <cellStyle name="Normal 74 5 6" xfId="6668" xr:uid="{00000000-0005-0000-0000-0000D99E0000}"/>
    <cellStyle name="Normal 74 5 6 2" xfId="37003" xr:uid="{00000000-0005-0000-0000-0000DA9E0000}"/>
    <cellStyle name="Normal 74 5 6 3" xfId="21770" xr:uid="{00000000-0005-0000-0000-0000DB9E0000}"/>
    <cellStyle name="Normal 74 5 7" xfId="31991" xr:uid="{00000000-0005-0000-0000-0000DC9E0000}"/>
    <cellStyle name="Normal 74 5 8" xfId="16757" xr:uid="{00000000-0005-0000-0000-0000DD9E0000}"/>
    <cellStyle name="Normal 74 6" xfId="2013" xr:uid="{00000000-0005-0000-0000-0000DE9E0000}"/>
    <cellStyle name="Normal 74 6 2" xfId="3705" xr:uid="{00000000-0005-0000-0000-0000DF9E0000}"/>
    <cellStyle name="Normal 74 6 2 2" xfId="13778" xr:uid="{00000000-0005-0000-0000-0000E09E0000}"/>
    <cellStyle name="Normal 74 6 2 2 2" xfId="44109" xr:uid="{00000000-0005-0000-0000-0000E19E0000}"/>
    <cellStyle name="Normal 74 6 2 2 3" xfId="28876" xr:uid="{00000000-0005-0000-0000-0000E29E0000}"/>
    <cellStyle name="Normal 74 6 2 3" xfId="8758" xr:uid="{00000000-0005-0000-0000-0000E39E0000}"/>
    <cellStyle name="Normal 74 6 2 3 2" xfId="39092" xr:uid="{00000000-0005-0000-0000-0000E49E0000}"/>
    <cellStyle name="Normal 74 6 2 3 3" xfId="23859" xr:uid="{00000000-0005-0000-0000-0000E59E0000}"/>
    <cellStyle name="Normal 74 6 2 4" xfId="34079" xr:uid="{00000000-0005-0000-0000-0000E69E0000}"/>
    <cellStyle name="Normal 74 6 2 5" xfId="18846" xr:uid="{00000000-0005-0000-0000-0000E79E0000}"/>
    <cellStyle name="Normal 74 6 3" xfId="5397" xr:uid="{00000000-0005-0000-0000-0000E89E0000}"/>
    <cellStyle name="Normal 74 6 3 2" xfId="15449" xr:uid="{00000000-0005-0000-0000-0000E99E0000}"/>
    <cellStyle name="Normal 74 6 3 2 2" xfId="45780" xr:uid="{00000000-0005-0000-0000-0000EA9E0000}"/>
    <cellStyle name="Normal 74 6 3 2 3" xfId="30547" xr:uid="{00000000-0005-0000-0000-0000EB9E0000}"/>
    <cellStyle name="Normal 74 6 3 3" xfId="10429" xr:uid="{00000000-0005-0000-0000-0000EC9E0000}"/>
    <cellStyle name="Normal 74 6 3 3 2" xfId="40763" xr:uid="{00000000-0005-0000-0000-0000ED9E0000}"/>
    <cellStyle name="Normal 74 6 3 3 3" xfId="25530" xr:uid="{00000000-0005-0000-0000-0000EE9E0000}"/>
    <cellStyle name="Normal 74 6 3 4" xfId="35750" xr:uid="{00000000-0005-0000-0000-0000EF9E0000}"/>
    <cellStyle name="Normal 74 6 3 5" xfId="20517" xr:uid="{00000000-0005-0000-0000-0000F09E0000}"/>
    <cellStyle name="Normal 74 6 4" xfId="12107" xr:uid="{00000000-0005-0000-0000-0000F19E0000}"/>
    <cellStyle name="Normal 74 6 4 2" xfId="42438" xr:uid="{00000000-0005-0000-0000-0000F29E0000}"/>
    <cellStyle name="Normal 74 6 4 3" xfId="27205" xr:uid="{00000000-0005-0000-0000-0000F39E0000}"/>
    <cellStyle name="Normal 74 6 5" xfId="7086" xr:uid="{00000000-0005-0000-0000-0000F49E0000}"/>
    <cellStyle name="Normal 74 6 5 2" xfId="37421" xr:uid="{00000000-0005-0000-0000-0000F59E0000}"/>
    <cellStyle name="Normal 74 6 5 3" xfId="22188" xr:uid="{00000000-0005-0000-0000-0000F69E0000}"/>
    <cellStyle name="Normal 74 6 6" xfId="32409" xr:uid="{00000000-0005-0000-0000-0000F79E0000}"/>
    <cellStyle name="Normal 74 6 7" xfId="17175" xr:uid="{00000000-0005-0000-0000-0000F89E0000}"/>
    <cellStyle name="Normal 74 7" xfId="2865" xr:uid="{00000000-0005-0000-0000-0000F99E0000}"/>
    <cellStyle name="Normal 74 7 2" xfId="12942" xr:uid="{00000000-0005-0000-0000-0000FA9E0000}"/>
    <cellStyle name="Normal 74 7 2 2" xfId="43273" xr:uid="{00000000-0005-0000-0000-0000FB9E0000}"/>
    <cellStyle name="Normal 74 7 2 3" xfId="28040" xr:uid="{00000000-0005-0000-0000-0000FC9E0000}"/>
    <cellStyle name="Normal 74 7 3" xfId="7922" xr:uid="{00000000-0005-0000-0000-0000FD9E0000}"/>
    <cellStyle name="Normal 74 7 3 2" xfId="38256" xr:uid="{00000000-0005-0000-0000-0000FE9E0000}"/>
    <cellStyle name="Normal 74 7 3 3" xfId="23023" xr:uid="{00000000-0005-0000-0000-0000FF9E0000}"/>
    <cellStyle name="Normal 74 7 4" xfId="33243" xr:uid="{00000000-0005-0000-0000-0000009F0000}"/>
    <cellStyle name="Normal 74 7 5" xfId="18010" xr:uid="{00000000-0005-0000-0000-0000019F0000}"/>
    <cellStyle name="Normal 74 8" xfId="4559" xr:uid="{00000000-0005-0000-0000-0000029F0000}"/>
    <cellStyle name="Normal 74 8 2" xfId="14613" xr:uid="{00000000-0005-0000-0000-0000039F0000}"/>
    <cellStyle name="Normal 74 8 2 2" xfId="44944" xr:uid="{00000000-0005-0000-0000-0000049F0000}"/>
    <cellStyle name="Normal 74 8 2 3" xfId="29711" xr:uid="{00000000-0005-0000-0000-0000059F0000}"/>
    <cellStyle name="Normal 74 8 3" xfId="9593" xr:uid="{00000000-0005-0000-0000-0000069F0000}"/>
    <cellStyle name="Normal 74 8 3 2" xfId="39927" xr:uid="{00000000-0005-0000-0000-0000079F0000}"/>
    <cellStyle name="Normal 74 8 3 3" xfId="24694" xr:uid="{00000000-0005-0000-0000-0000089F0000}"/>
    <cellStyle name="Normal 74 8 4" xfId="34914" xr:uid="{00000000-0005-0000-0000-0000099F0000}"/>
    <cellStyle name="Normal 74 8 5" xfId="19681" xr:uid="{00000000-0005-0000-0000-00000A9F0000}"/>
    <cellStyle name="Normal 74 9" xfId="11269" xr:uid="{00000000-0005-0000-0000-00000B9F0000}"/>
    <cellStyle name="Normal 74 9 2" xfId="41602" xr:uid="{00000000-0005-0000-0000-00000C9F0000}"/>
    <cellStyle name="Normal 74 9 3" xfId="26369" xr:uid="{00000000-0005-0000-0000-00000D9F0000}"/>
    <cellStyle name="Normal 75" xfId="915" xr:uid="{00000000-0005-0000-0000-00000E9F0000}"/>
    <cellStyle name="Normal 76" xfId="916" xr:uid="{00000000-0005-0000-0000-00000F9F0000}"/>
    <cellStyle name="Normal 76 10" xfId="6249" xr:uid="{00000000-0005-0000-0000-0000109F0000}"/>
    <cellStyle name="Normal 76 10 2" xfId="36586" xr:uid="{00000000-0005-0000-0000-0000119F0000}"/>
    <cellStyle name="Normal 76 10 3" xfId="21353" xr:uid="{00000000-0005-0000-0000-0000129F0000}"/>
    <cellStyle name="Normal 76 11" xfId="31577" xr:uid="{00000000-0005-0000-0000-0000139F0000}"/>
    <cellStyle name="Normal 76 12" xfId="16338" xr:uid="{00000000-0005-0000-0000-0000149F0000}"/>
    <cellStyle name="Normal 76 2" xfId="1213" xr:uid="{00000000-0005-0000-0000-0000159F0000}"/>
    <cellStyle name="Normal 76 2 10" xfId="31628" xr:uid="{00000000-0005-0000-0000-0000169F0000}"/>
    <cellStyle name="Normal 76 2 11" xfId="16392" xr:uid="{00000000-0005-0000-0000-0000179F0000}"/>
    <cellStyle name="Normal 76 2 2" xfId="1321" xr:uid="{00000000-0005-0000-0000-0000189F0000}"/>
    <cellStyle name="Normal 76 2 2 10" xfId="16496" xr:uid="{00000000-0005-0000-0000-0000199F0000}"/>
    <cellStyle name="Normal 76 2 2 2" xfId="1538" xr:uid="{00000000-0005-0000-0000-00001A9F0000}"/>
    <cellStyle name="Normal 76 2 2 2 2" xfId="1959" xr:uid="{00000000-0005-0000-0000-00001B9F0000}"/>
    <cellStyle name="Normal 76 2 2 2 2 2" xfId="2798" xr:uid="{00000000-0005-0000-0000-00001C9F0000}"/>
    <cellStyle name="Normal 76 2 2 2 2 2 2" xfId="4488" xr:uid="{00000000-0005-0000-0000-00001D9F0000}"/>
    <cellStyle name="Normal 76 2 2 2 2 2 2 2" xfId="14561" xr:uid="{00000000-0005-0000-0000-00001E9F0000}"/>
    <cellStyle name="Normal 76 2 2 2 2 2 2 2 2" xfId="44892" xr:uid="{00000000-0005-0000-0000-00001F9F0000}"/>
    <cellStyle name="Normal 76 2 2 2 2 2 2 2 3" xfId="29659" xr:uid="{00000000-0005-0000-0000-0000209F0000}"/>
    <cellStyle name="Normal 76 2 2 2 2 2 2 3" xfId="9541" xr:uid="{00000000-0005-0000-0000-0000219F0000}"/>
    <cellStyle name="Normal 76 2 2 2 2 2 2 3 2" xfId="39875" xr:uid="{00000000-0005-0000-0000-0000229F0000}"/>
    <cellStyle name="Normal 76 2 2 2 2 2 2 3 3" xfId="24642" xr:uid="{00000000-0005-0000-0000-0000239F0000}"/>
    <cellStyle name="Normal 76 2 2 2 2 2 2 4" xfId="34862" xr:uid="{00000000-0005-0000-0000-0000249F0000}"/>
    <cellStyle name="Normal 76 2 2 2 2 2 2 5" xfId="19629" xr:uid="{00000000-0005-0000-0000-0000259F0000}"/>
    <cellStyle name="Normal 76 2 2 2 2 2 3" xfId="6180" xr:uid="{00000000-0005-0000-0000-0000269F0000}"/>
    <cellStyle name="Normal 76 2 2 2 2 2 3 2" xfId="16232" xr:uid="{00000000-0005-0000-0000-0000279F0000}"/>
    <cellStyle name="Normal 76 2 2 2 2 2 3 2 2" xfId="46563" xr:uid="{00000000-0005-0000-0000-0000289F0000}"/>
    <cellStyle name="Normal 76 2 2 2 2 2 3 2 3" xfId="31330" xr:uid="{00000000-0005-0000-0000-0000299F0000}"/>
    <cellStyle name="Normal 76 2 2 2 2 2 3 3" xfId="11212" xr:uid="{00000000-0005-0000-0000-00002A9F0000}"/>
    <cellStyle name="Normal 76 2 2 2 2 2 3 3 2" xfId="41546" xr:uid="{00000000-0005-0000-0000-00002B9F0000}"/>
    <cellStyle name="Normal 76 2 2 2 2 2 3 3 3" xfId="26313" xr:uid="{00000000-0005-0000-0000-00002C9F0000}"/>
    <cellStyle name="Normal 76 2 2 2 2 2 3 4" xfId="36533" xr:uid="{00000000-0005-0000-0000-00002D9F0000}"/>
    <cellStyle name="Normal 76 2 2 2 2 2 3 5" xfId="21300" xr:uid="{00000000-0005-0000-0000-00002E9F0000}"/>
    <cellStyle name="Normal 76 2 2 2 2 2 4" xfId="12890" xr:uid="{00000000-0005-0000-0000-00002F9F0000}"/>
    <cellStyle name="Normal 76 2 2 2 2 2 4 2" xfId="43221" xr:uid="{00000000-0005-0000-0000-0000309F0000}"/>
    <cellStyle name="Normal 76 2 2 2 2 2 4 3" xfId="27988" xr:uid="{00000000-0005-0000-0000-0000319F0000}"/>
    <cellStyle name="Normal 76 2 2 2 2 2 5" xfId="7869" xr:uid="{00000000-0005-0000-0000-0000329F0000}"/>
    <cellStyle name="Normal 76 2 2 2 2 2 5 2" xfId="38204" xr:uid="{00000000-0005-0000-0000-0000339F0000}"/>
    <cellStyle name="Normal 76 2 2 2 2 2 5 3" xfId="22971" xr:uid="{00000000-0005-0000-0000-0000349F0000}"/>
    <cellStyle name="Normal 76 2 2 2 2 2 6" xfId="33192" xr:uid="{00000000-0005-0000-0000-0000359F0000}"/>
    <cellStyle name="Normal 76 2 2 2 2 2 7" xfId="17958" xr:uid="{00000000-0005-0000-0000-0000369F0000}"/>
    <cellStyle name="Normal 76 2 2 2 2 3" xfId="3651" xr:uid="{00000000-0005-0000-0000-0000379F0000}"/>
    <cellStyle name="Normal 76 2 2 2 2 3 2" xfId="13725" xr:uid="{00000000-0005-0000-0000-0000389F0000}"/>
    <cellStyle name="Normal 76 2 2 2 2 3 2 2" xfId="44056" xr:uid="{00000000-0005-0000-0000-0000399F0000}"/>
    <cellStyle name="Normal 76 2 2 2 2 3 2 3" xfId="28823" xr:uid="{00000000-0005-0000-0000-00003A9F0000}"/>
    <cellStyle name="Normal 76 2 2 2 2 3 3" xfId="8705" xr:uid="{00000000-0005-0000-0000-00003B9F0000}"/>
    <cellStyle name="Normal 76 2 2 2 2 3 3 2" xfId="39039" xr:uid="{00000000-0005-0000-0000-00003C9F0000}"/>
    <cellStyle name="Normal 76 2 2 2 2 3 3 3" xfId="23806" xr:uid="{00000000-0005-0000-0000-00003D9F0000}"/>
    <cellStyle name="Normal 76 2 2 2 2 3 4" xfId="34026" xr:uid="{00000000-0005-0000-0000-00003E9F0000}"/>
    <cellStyle name="Normal 76 2 2 2 2 3 5" xfId="18793" xr:uid="{00000000-0005-0000-0000-00003F9F0000}"/>
    <cellStyle name="Normal 76 2 2 2 2 4" xfId="5344" xr:uid="{00000000-0005-0000-0000-0000409F0000}"/>
    <cellStyle name="Normal 76 2 2 2 2 4 2" xfId="15396" xr:uid="{00000000-0005-0000-0000-0000419F0000}"/>
    <cellStyle name="Normal 76 2 2 2 2 4 2 2" xfId="45727" xr:uid="{00000000-0005-0000-0000-0000429F0000}"/>
    <cellStyle name="Normal 76 2 2 2 2 4 2 3" xfId="30494" xr:uid="{00000000-0005-0000-0000-0000439F0000}"/>
    <cellStyle name="Normal 76 2 2 2 2 4 3" xfId="10376" xr:uid="{00000000-0005-0000-0000-0000449F0000}"/>
    <cellStyle name="Normal 76 2 2 2 2 4 3 2" xfId="40710" xr:uid="{00000000-0005-0000-0000-0000459F0000}"/>
    <cellStyle name="Normal 76 2 2 2 2 4 3 3" xfId="25477" xr:uid="{00000000-0005-0000-0000-0000469F0000}"/>
    <cellStyle name="Normal 76 2 2 2 2 4 4" xfId="35697" xr:uid="{00000000-0005-0000-0000-0000479F0000}"/>
    <cellStyle name="Normal 76 2 2 2 2 4 5" xfId="20464" xr:uid="{00000000-0005-0000-0000-0000489F0000}"/>
    <cellStyle name="Normal 76 2 2 2 2 5" xfId="12054" xr:uid="{00000000-0005-0000-0000-0000499F0000}"/>
    <cellStyle name="Normal 76 2 2 2 2 5 2" xfId="42385" xr:uid="{00000000-0005-0000-0000-00004A9F0000}"/>
    <cellStyle name="Normal 76 2 2 2 2 5 3" xfId="27152" xr:uid="{00000000-0005-0000-0000-00004B9F0000}"/>
    <cellStyle name="Normal 76 2 2 2 2 6" xfId="7033" xr:uid="{00000000-0005-0000-0000-00004C9F0000}"/>
    <cellStyle name="Normal 76 2 2 2 2 6 2" xfId="37368" xr:uid="{00000000-0005-0000-0000-00004D9F0000}"/>
    <cellStyle name="Normal 76 2 2 2 2 6 3" xfId="22135" xr:uid="{00000000-0005-0000-0000-00004E9F0000}"/>
    <cellStyle name="Normal 76 2 2 2 2 7" xfId="32356" xr:uid="{00000000-0005-0000-0000-00004F9F0000}"/>
    <cellStyle name="Normal 76 2 2 2 2 8" xfId="17122" xr:uid="{00000000-0005-0000-0000-0000509F0000}"/>
    <cellStyle name="Normal 76 2 2 2 3" xfId="2380" xr:uid="{00000000-0005-0000-0000-0000519F0000}"/>
    <cellStyle name="Normal 76 2 2 2 3 2" xfId="4070" xr:uid="{00000000-0005-0000-0000-0000529F0000}"/>
    <cellStyle name="Normal 76 2 2 2 3 2 2" xfId="14143" xr:uid="{00000000-0005-0000-0000-0000539F0000}"/>
    <cellStyle name="Normal 76 2 2 2 3 2 2 2" xfId="44474" xr:uid="{00000000-0005-0000-0000-0000549F0000}"/>
    <cellStyle name="Normal 76 2 2 2 3 2 2 3" xfId="29241" xr:uid="{00000000-0005-0000-0000-0000559F0000}"/>
    <cellStyle name="Normal 76 2 2 2 3 2 3" xfId="9123" xr:uid="{00000000-0005-0000-0000-0000569F0000}"/>
    <cellStyle name="Normal 76 2 2 2 3 2 3 2" xfId="39457" xr:uid="{00000000-0005-0000-0000-0000579F0000}"/>
    <cellStyle name="Normal 76 2 2 2 3 2 3 3" xfId="24224" xr:uid="{00000000-0005-0000-0000-0000589F0000}"/>
    <cellStyle name="Normal 76 2 2 2 3 2 4" xfId="34444" xr:uid="{00000000-0005-0000-0000-0000599F0000}"/>
    <cellStyle name="Normal 76 2 2 2 3 2 5" xfId="19211" xr:uid="{00000000-0005-0000-0000-00005A9F0000}"/>
    <cellStyle name="Normal 76 2 2 2 3 3" xfId="5762" xr:uid="{00000000-0005-0000-0000-00005B9F0000}"/>
    <cellStyle name="Normal 76 2 2 2 3 3 2" xfId="15814" xr:uid="{00000000-0005-0000-0000-00005C9F0000}"/>
    <cellStyle name="Normal 76 2 2 2 3 3 2 2" xfId="46145" xr:uid="{00000000-0005-0000-0000-00005D9F0000}"/>
    <cellStyle name="Normal 76 2 2 2 3 3 2 3" xfId="30912" xr:uid="{00000000-0005-0000-0000-00005E9F0000}"/>
    <cellStyle name="Normal 76 2 2 2 3 3 3" xfId="10794" xr:uid="{00000000-0005-0000-0000-00005F9F0000}"/>
    <cellStyle name="Normal 76 2 2 2 3 3 3 2" xfId="41128" xr:uid="{00000000-0005-0000-0000-0000609F0000}"/>
    <cellStyle name="Normal 76 2 2 2 3 3 3 3" xfId="25895" xr:uid="{00000000-0005-0000-0000-0000619F0000}"/>
    <cellStyle name="Normal 76 2 2 2 3 3 4" xfId="36115" xr:uid="{00000000-0005-0000-0000-0000629F0000}"/>
    <cellStyle name="Normal 76 2 2 2 3 3 5" xfId="20882" xr:uid="{00000000-0005-0000-0000-0000639F0000}"/>
    <cellStyle name="Normal 76 2 2 2 3 4" xfId="12472" xr:uid="{00000000-0005-0000-0000-0000649F0000}"/>
    <cellStyle name="Normal 76 2 2 2 3 4 2" xfId="42803" xr:uid="{00000000-0005-0000-0000-0000659F0000}"/>
    <cellStyle name="Normal 76 2 2 2 3 4 3" xfId="27570" xr:uid="{00000000-0005-0000-0000-0000669F0000}"/>
    <cellStyle name="Normal 76 2 2 2 3 5" xfId="7451" xr:uid="{00000000-0005-0000-0000-0000679F0000}"/>
    <cellStyle name="Normal 76 2 2 2 3 5 2" xfId="37786" xr:uid="{00000000-0005-0000-0000-0000689F0000}"/>
    <cellStyle name="Normal 76 2 2 2 3 5 3" xfId="22553" xr:uid="{00000000-0005-0000-0000-0000699F0000}"/>
    <cellStyle name="Normal 76 2 2 2 3 6" xfId="32774" xr:uid="{00000000-0005-0000-0000-00006A9F0000}"/>
    <cellStyle name="Normal 76 2 2 2 3 7" xfId="17540" xr:uid="{00000000-0005-0000-0000-00006B9F0000}"/>
    <cellStyle name="Normal 76 2 2 2 4" xfId="3233" xr:uid="{00000000-0005-0000-0000-00006C9F0000}"/>
    <cellStyle name="Normal 76 2 2 2 4 2" xfId="13307" xr:uid="{00000000-0005-0000-0000-00006D9F0000}"/>
    <cellStyle name="Normal 76 2 2 2 4 2 2" xfId="43638" xr:uid="{00000000-0005-0000-0000-00006E9F0000}"/>
    <cellStyle name="Normal 76 2 2 2 4 2 3" xfId="28405" xr:uid="{00000000-0005-0000-0000-00006F9F0000}"/>
    <cellStyle name="Normal 76 2 2 2 4 3" xfId="8287" xr:uid="{00000000-0005-0000-0000-0000709F0000}"/>
    <cellStyle name="Normal 76 2 2 2 4 3 2" xfId="38621" xr:uid="{00000000-0005-0000-0000-0000719F0000}"/>
    <cellStyle name="Normal 76 2 2 2 4 3 3" xfId="23388" xr:uid="{00000000-0005-0000-0000-0000729F0000}"/>
    <cellStyle name="Normal 76 2 2 2 4 4" xfId="33608" xr:uid="{00000000-0005-0000-0000-0000739F0000}"/>
    <cellStyle name="Normal 76 2 2 2 4 5" xfId="18375" xr:uid="{00000000-0005-0000-0000-0000749F0000}"/>
    <cellStyle name="Normal 76 2 2 2 5" xfId="4926" xr:uid="{00000000-0005-0000-0000-0000759F0000}"/>
    <cellStyle name="Normal 76 2 2 2 5 2" xfId="14978" xr:uid="{00000000-0005-0000-0000-0000769F0000}"/>
    <cellStyle name="Normal 76 2 2 2 5 2 2" xfId="45309" xr:uid="{00000000-0005-0000-0000-0000779F0000}"/>
    <cellStyle name="Normal 76 2 2 2 5 2 3" xfId="30076" xr:uid="{00000000-0005-0000-0000-0000789F0000}"/>
    <cellStyle name="Normal 76 2 2 2 5 3" xfId="9958" xr:uid="{00000000-0005-0000-0000-0000799F0000}"/>
    <cellStyle name="Normal 76 2 2 2 5 3 2" xfId="40292" xr:uid="{00000000-0005-0000-0000-00007A9F0000}"/>
    <cellStyle name="Normal 76 2 2 2 5 3 3" xfId="25059" xr:uid="{00000000-0005-0000-0000-00007B9F0000}"/>
    <cellStyle name="Normal 76 2 2 2 5 4" xfId="35279" xr:uid="{00000000-0005-0000-0000-00007C9F0000}"/>
    <cellStyle name="Normal 76 2 2 2 5 5" xfId="20046" xr:uid="{00000000-0005-0000-0000-00007D9F0000}"/>
    <cellStyle name="Normal 76 2 2 2 6" xfId="11636" xr:uid="{00000000-0005-0000-0000-00007E9F0000}"/>
    <cellStyle name="Normal 76 2 2 2 6 2" xfId="41967" xr:uid="{00000000-0005-0000-0000-00007F9F0000}"/>
    <cellStyle name="Normal 76 2 2 2 6 3" xfId="26734" xr:uid="{00000000-0005-0000-0000-0000809F0000}"/>
    <cellStyle name="Normal 76 2 2 2 7" xfId="6615" xr:uid="{00000000-0005-0000-0000-0000819F0000}"/>
    <cellStyle name="Normal 76 2 2 2 7 2" xfId="36950" xr:uid="{00000000-0005-0000-0000-0000829F0000}"/>
    <cellStyle name="Normal 76 2 2 2 7 3" xfId="21717" xr:uid="{00000000-0005-0000-0000-0000839F0000}"/>
    <cellStyle name="Normal 76 2 2 2 8" xfId="31938" xr:uid="{00000000-0005-0000-0000-0000849F0000}"/>
    <cellStyle name="Normal 76 2 2 2 9" xfId="16704" xr:uid="{00000000-0005-0000-0000-0000859F0000}"/>
    <cellStyle name="Normal 76 2 2 3" xfId="1751" xr:uid="{00000000-0005-0000-0000-0000869F0000}"/>
    <cellStyle name="Normal 76 2 2 3 2" xfId="2590" xr:uid="{00000000-0005-0000-0000-0000879F0000}"/>
    <cellStyle name="Normal 76 2 2 3 2 2" xfId="4280" xr:uid="{00000000-0005-0000-0000-0000889F0000}"/>
    <cellStyle name="Normal 76 2 2 3 2 2 2" xfId="14353" xr:uid="{00000000-0005-0000-0000-0000899F0000}"/>
    <cellStyle name="Normal 76 2 2 3 2 2 2 2" xfId="44684" xr:uid="{00000000-0005-0000-0000-00008A9F0000}"/>
    <cellStyle name="Normal 76 2 2 3 2 2 2 3" xfId="29451" xr:uid="{00000000-0005-0000-0000-00008B9F0000}"/>
    <cellStyle name="Normal 76 2 2 3 2 2 3" xfId="9333" xr:uid="{00000000-0005-0000-0000-00008C9F0000}"/>
    <cellStyle name="Normal 76 2 2 3 2 2 3 2" xfId="39667" xr:uid="{00000000-0005-0000-0000-00008D9F0000}"/>
    <cellStyle name="Normal 76 2 2 3 2 2 3 3" xfId="24434" xr:uid="{00000000-0005-0000-0000-00008E9F0000}"/>
    <cellStyle name="Normal 76 2 2 3 2 2 4" xfId="34654" xr:uid="{00000000-0005-0000-0000-00008F9F0000}"/>
    <cellStyle name="Normal 76 2 2 3 2 2 5" xfId="19421" xr:uid="{00000000-0005-0000-0000-0000909F0000}"/>
    <cellStyle name="Normal 76 2 2 3 2 3" xfId="5972" xr:uid="{00000000-0005-0000-0000-0000919F0000}"/>
    <cellStyle name="Normal 76 2 2 3 2 3 2" xfId="16024" xr:uid="{00000000-0005-0000-0000-0000929F0000}"/>
    <cellStyle name="Normal 76 2 2 3 2 3 2 2" xfId="46355" xr:uid="{00000000-0005-0000-0000-0000939F0000}"/>
    <cellStyle name="Normal 76 2 2 3 2 3 2 3" xfId="31122" xr:uid="{00000000-0005-0000-0000-0000949F0000}"/>
    <cellStyle name="Normal 76 2 2 3 2 3 3" xfId="11004" xr:uid="{00000000-0005-0000-0000-0000959F0000}"/>
    <cellStyle name="Normal 76 2 2 3 2 3 3 2" xfId="41338" xr:uid="{00000000-0005-0000-0000-0000969F0000}"/>
    <cellStyle name="Normal 76 2 2 3 2 3 3 3" xfId="26105" xr:uid="{00000000-0005-0000-0000-0000979F0000}"/>
    <cellStyle name="Normal 76 2 2 3 2 3 4" xfId="36325" xr:uid="{00000000-0005-0000-0000-0000989F0000}"/>
    <cellStyle name="Normal 76 2 2 3 2 3 5" xfId="21092" xr:uid="{00000000-0005-0000-0000-0000999F0000}"/>
    <cellStyle name="Normal 76 2 2 3 2 4" xfId="12682" xr:uid="{00000000-0005-0000-0000-00009A9F0000}"/>
    <cellStyle name="Normal 76 2 2 3 2 4 2" xfId="43013" xr:uid="{00000000-0005-0000-0000-00009B9F0000}"/>
    <cellStyle name="Normal 76 2 2 3 2 4 3" xfId="27780" xr:uid="{00000000-0005-0000-0000-00009C9F0000}"/>
    <cellStyle name="Normal 76 2 2 3 2 5" xfId="7661" xr:uid="{00000000-0005-0000-0000-00009D9F0000}"/>
    <cellStyle name="Normal 76 2 2 3 2 5 2" xfId="37996" xr:uid="{00000000-0005-0000-0000-00009E9F0000}"/>
    <cellStyle name="Normal 76 2 2 3 2 5 3" xfId="22763" xr:uid="{00000000-0005-0000-0000-00009F9F0000}"/>
    <cellStyle name="Normal 76 2 2 3 2 6" xfId="32984" xr:uid="{00000000-0005-0000-0000-0000A09F0000}"/>
    <cellStyle name="Normal 76 2 2 3 2 7" xfId="17750" xr:uid="{00000000-0005-0000-0000-0000A19F0000}"/>
    <cellStyle name="Normal 76 2 2 3 3" xfId="3443" xr:uid="{00000000-0005-0000-0000-0000A29F0000}"/>
    <cellStyle name="Normal 76 2 2 3 3 2" xfId="13517" xr:uid="{00000000-0005-0000-0000-0000A39F0000}"/>
    <cellStyle name="Normal 76 2 2 3 3 2 2" xfId="43848" xr:uid="{00000000-0005-0000-0000-0000A49F0000}"/>
    <cellStyle name="Normal 76 2 2 3 3 2 3" xfId="28615" xr:uid="{00000000-0005-0000-0000-0000A59F0000}"/>
    <cellStyle name="Normal 76 2 2 3 3 3" xfId="8497" xr:uid="{00000000-0005-0000-0000-0000A69F0000}"/>
    <cellStyle name="Normal 76 2 2 3 3 3 2" xfId="38831" xr:uid="{00000000-0005-0000-0000-0000A79F0000}"/>
    <cellStyle name="Normal 76 2 2 3 3 3 3" xfId="23598" xr:uid="{00000000-0005-0000-0000-0000A89F0000}"/>
    <cellStyle name="Normal 76 2 2 3 3 4" xfId="33818" xr:uid="{00000000-0005-0000-0000-0000A99F0000}"/>
    <cellStyle name="Normal 76 2 2 3 3 5" xfId="18585" xr:uid="{00000000-0005-0000-0000-0000AA9F0000}"/>
    <cellStyle name="Normal 76 2 2 3 4" xfId="5136" xr:uid="{00000000-0005-0000-0000-0000AB9F0000}"/>
    <cellStyle name="Normal 76 2 2 3 4 2" xfId="15188" xr:uid="{00000000-0005-0000-0000-0000AC9F0000}"/>
    <cellStyle name="Normal 76 2 2 3 4 2 2" xfId="45519" xr:uid="{00000000-0005-0000-0000-0000AD9F0000}"/>
    <cellStyle name="Normal 76 2 2 3 4 2 3" xfId="30286" xr:uid="{00000000-0005-0000-0000-0000AE9F0000}"/>
    <cellStyle name="Normal 76 2 2 3 4 3" xfId="10168" xr:uid="{00000000-0005-0000-0000-0000AF9F0000}"/>
    <cellStyle name="Normal 76 2 2 3 4 3 2" xfId="40502" xr:uid="{00000000-0005-0000-0000-0000B09F0000}"/>
    <cellStyle name="Normal 76 2 2 3 4 3 3" xfId="25269" xr:uid="{00000000-0005-0000-0000-0000B19F0000}"/>
    <cellStyle name="Normal 76 2 2 3 4 4" xfId="35489" xr:uid="{00000000-0005-0000-0000-0000B29F0000}"/>
    <cellStyle name="Normal 76 2 2 3 4 5" xfId="20256" xr:uid="{00000000-0005-0000-0000-0000B39F0000}"/>
    <cellStyle name="Normal 76 2 2 3 5" xfId="11846" xr:uid="{00000000-0005-0000-0000-0000B49F0000}"/>
    <cellStyle name="Normal 76 2 2 3 5 2" xfId="42177" xr:uid="{00000000-0005-0000-0000-0000B59F0000}"/>
    <cellStyle name="Normal 76 2 2 3 5 3" xfId="26944" xr:uid="{00000000-0005-0000-0000-0000B69F0000}"/>
    <cellStyle name="Normal 76 2 2 3 6" xfId="6825" xr:uid="{00000000-0005-0000-0000-0000B79F0000}"/>
    <cellStyle name="Normal 76 2 2 3 6 2" xfId="37160" xr:uid="{00000000-0005-0000-0000-0000B89F0000}"/>
    <cellStyle name="Normal 76 2 2 3 6 3" xfId="21927" xr:uid="{00000000-0005-0000-0000-0000B99F0000}"/>
    <cellStyle name="Normal 76 2 2 3 7" xfId="32148" xr:uid="{00000000-0005-0000-0000-0000BA9F0000}"/>
    <cellStyle name="Normal 76 2 2 3 8" xfId="16914" xr:uid="{00000000-0005-0000-0000-0000BB9F0000}"/>
    <cellStyle name="Normal 76 2 2 4" xfId="2172" xr:uid="{00000000-0005-0000-0000-0000BC9F0000}"/>
    <cellStyle name="Normal 76 2 2 4 2" xfId="3862" xr:uid="{00000000-0005-0000-0000-0000BD9F0000}"/>
    <cellStyle name="Normal 76 2 2 4 2 2" xfId="13935" xr:uid="{00000000-0005-0000-0000-0000BE9F0000}"/>
    <cellStyle name="Normal 76 2 2 4 2 2 2" xfId="44266" xr:uid="{00000000-0005-0000-0000-0000BF9F0000}"/>
    <cellStyle name="Normal 76 2 2 4 2 2 3" xfId="29033" xr:uid="{00000000-0005-0000-0000-0000C09F0000}"/>
    <cellStyle name="Normal 76 2 2 4 2 3" xfId="8915" xr:uid="{00000000-0005-0000-0000-0000C19F0000}"/>
    <cellStyle name="Normal 76 2 2 4 2 3 2" xfId="39249" xr:uid="{00000000-0005-0000-0000-0000C29F0000}"/>
    <cellStyle name="Normal 76 2 2 4 2 3 3" xfId="24016" xr:uid="{00000000-0005-0000-0000-0000C39F0000}"/>
    <cellStyle name="Normal 76 2 2 4 2 4" xfId="34236" xr:uid="{00000000-0005-0000-0000-0000C49F0000}"/>
    <cellStyle name="Normal 76 2 2 4 2 5" xfId="19003" xr:uid="{00000000-0005-0000-0000-0000C59F0000}"/>
    <cellStyle name="Normal 76 2 2 4 3" xfId="5554" xr:uid="{00000000-0005-0000-0000-0000C69F0000}"/>
    <cellStyle name="Normal 76 2 2 4 3 2" xfId="15606" xr:uid="{00000000-0005-0000-0000-0000C79F0000}"/>
    <cellStyle name="Normal 76 2 2 4 3 2 2" xfId="45937" xr:uid="{00000000-0005-0000-0000-0000C89F0000}"/>
    <cellStyle name="Normal 76 2 2 4 3 2 3" xfId="30704" xr:uid="{00000000-0005-0000-0000-0000C99F0000}"/>
    <cellStyle name="Normal 76 2 2 4 3 3" xfId="10586" xr:uid="{00000000-0005-0000-0000-0000CA9F0000}"/>
    <cellStyle name="Normal 76 2 2 4 3 3 2" xfId="40920" xr:uid="{00000000-0005-0000-0000-0000CB9F0000}"/>
    <cellStyle name="Normal 76 2 2 4 3 3 3" xfId="25687" xr:uid="{00000000-0005-0000-0000-0000CC9F0000}"/>
    <cellStyle name="Normal 76 2 2 4 3 4" xfId="35907" xr:uid="{00000000-0005-0000-0000-0000CD9F0000}"/>
    <cellStyle name="Normal 76 2 2 4 3 5" xfId="20674" xr:uid="{00000000-0005-0000-0000-0000CE9F0000}"/>
    <cellStyle name="Normal 76 2 2 4 4" xfId="12264" xr:uid="{00000000-0005-0000-0000-0000CF9F0000}"/>
    <cellStyle name="Normal 76 2 2 4 4 2" xfId="42595" xr:uid="{00000000-0005-0000-0000-0000D09F0000}"/>
    <cellStyle name="Normal 76 2 2 4 4 3" xfId="27362" xr:uid="{00000000-0005-0000-0000-0000D19F0000}"/>
    <cellStyle name="Normal 76 2 2 4 5" xfId="7243" xr:uid="{00000000-0005-0000-0000-0000D29F0000}"/>
    <cellStyle name="Normal 76 2 2 4 5 2" xfId="37578" xr:uid="{00000000-0005-0000-0000-0000D39F0000}"/>
    <cellStyle name="Normal 76 2 2 4 5 3" xfId="22345" xr:uid="{00000000-0005-0000-0000-0000D49F0000}"/>
    <cellStyle name="Normal 76 2 2 4 6" xfId="32566" xr:uid="{00000000-0005-0000-0000-0000D59F0000}"/>
    <cellStyle name="Normal 76 2 2 4 7" xfId="17332" xr:uid="{00000000-0005-0000-0000-0000D69F0000}"/>
    <cellStyle name="Normal 76 2 2 5" xfId="3025" xr:uid="{00000000-0005-0000-0000-0000D79F0000}"/>
    <cellStyle name="Normal 76 2 2 5 2" xfId="13099" xr:uid="{00000000-0005-0000-0000-0000D89F0000}"/>
    <cellStyle name="Normal 76 2 2 5 2 2" xfId="43430" xr:uid="{00000000-0005-0000-0000-0000D99F0000}"/>
    <cellStyle name="Normal 76 2 2 5 2 3" xfId="28197" xr:uid="{00000000-0005-0000-0000-0000DA9F0000}"/>
    <cellStyle name="Normal 76 2 2 5 3" xfId="8079" xr:uid="{00000000-0005-0000-0000-0000DB9F0000}"/>
    <cellStyle name="Normal 76 2 2 5 3 2" xfId="38413" xr:uid="{00000000-0005-0000-0000-0000DC9F0000}"/>
    <cellStyle name="Normal 76 2 2 5 3 3" xfId="23180" xr:uid="{00000000-0005-0000-0000-0000DD9F0000}"/>
    <cellStyle name="Normal 76 2 2 5 4" xfId="33400" xr:uid="{00000000-0005-0000-0000-0000DE9F0000}"/>
    <cellStyle name="Normal 76 2 2 5 5" xfId="18167" xr:uid="{00000000-0005-0000-0000-0000DF9F0000}"/>
    <cellStyle name="Normal 76 2 2 6" xfId="4718" xr:uid="{00000000-0005-0000-0000-0000E09F0000}"/>
    <cellStyle name="Normal 76 2 2 6 2" xfId="14770" xr:uid="{00000000-0005-0000-0000-0000E19F0000}"/>
    <cellStyle name="Normal 76 2 2 6 2 2" xfId="45101" xr:uid="{00000000-0005-0000-0000-0000E29F0000}"/>
    <cellStyle name="Normal 76 2 2 6 2 3" xfId="29868" xr:uid="{00000000-0005-0000-0000-0000E39F0000}"/>
    <cellStyle name="Normal 76 2 2 6 3" xfId="9750" xr:uid="{00000000-0005-0000-0000-0000E49F0000}"/>
    <cellStyle name="Normal 76 2 2 6 3 2" xfId="40084" xr:uid="{00000000-0005-0000-0000-0000E59F0000}"/>
    <cellStyle name="Normal 76 2 2 6 3 3" xfId="24851" xr:uid="{00000000-0005-0000-0000-0000E69F0000}"/>
    <cellStyle name="Normal 76 2 2 6 4" xfId="35071" xr:uid="{00000000-0005-0000-0000-0000E79F0000}"/>
    <cellStyle name="Normal 76 2 2 6 5" xfId="19838" xr:uid="{00000000-0005-0000-0000-0000E89F0000}"/>
    <cellStyle name="Normal 76 2 2 7" xfId="11428" xr:uid="{00000000-0005-0000-0000-0000E99F0000}"/>
    <cellStyle name="Normal 76 2 2 7 2" xfId="41759" xr:uid="{00000000-0005-0000-0000-0000EA9F0000}"/>
    <cellStyle name="Normal 76 2 2 7 3" xfId="26526" xr:uid="{00000000-0005-0000-0000-0000EB9F0000}"/>
    <cellStyle name="Normal 76 2 2 8" xfId="6407" xr:uid="{00000000-0005-0000-0000-0000EC9F0000}"/>
    <cellStyle name="Normal 76 2 2 8 2" xfId="36742" xr:uid="{00000000-0005-0000-0000-0000ED9F0000}"/>
    <cellStyle name="Normal 76 2 2 8 3" xfId="21509" xr:uid="{00000000-0005-0000-0000-0000EE9F0000}"/>
    <cellStyle name="Normal 76 2 2 9" xfId="31730" xr:uid="{00000000-0005-0000-0000-0000EF9F0000}"/>
    <cellStyle name="Normal 76 2 3" xfId="1434" xr:uid="{00000000-0005-0000-0000-0000F09F0000}"/>
    <cellStyle name="Normal 76 2 3 2" xfId="1855" xr:uid="{00000000-0005-0000-0000-0000F19F0000}"/>
    <cellStyle name="Normal 76 2 3 2 2" xfId="2694" xr:uid="{00000000-0005-0000-0000-0000F29F0000}"/>
    <cellStyle name="Normal 76 2 3 2 2 2" xfId="4384" xr:uid="{00000000-0005-0000-0000-0000F39F0000}"/>
    <cellStyle name="Normal 76 2 3 2 2 2 2" xfId="14457" xr:uid="{00000000-0005-0000-0000-0000F49F0000}"/>
    <cellStyle name="Normal 76 2 3 2 2 2 2 2" xfId="44788" xr:uid="{00000000-0005-0000-0000-0000F59F0000}"/>
    <cellStyle name="Normal 76 2 3 2 2 2 2 3" xfId="29555" xr:uid="{00000000-0005-0000-0000-0000F69F0000}"/>
    <cellStyle name="Normal 76 2 3 2 2 2 3" xfId="9437" xr:uid="{00000000-0005-0000-0000-0000F79F0000}"/>
    <cellStyle name="Normal 76 2 3 2 2 2 3 2" xfId="39771" xr:uid="{00000000-0005-0000-0000-0000F89F0000}"/>
    <cellStyle name="Normal 76 2 3 2 2 2 3 3" xfId="24538" xr:uid="{00000000-0005-0000-0000-0000F99F0000}"/>
    <cellStyle name="Normal 76 2 3 2 2 2 4" xfId="34758" xr:uid="{00000000-0005-0000-0000-0000FA9F0000}"/>
    <cellStyle name="Normal 76 2 3 2 2 2 5" xfId="19525" xr:uid="{00000000-0005-0000-0000-0000FB9F0000}"/>
    <cellStyle name="Normal 76 2 3 2 2 3" xfId="6076" xr:uid="{00000000-0005-0000-0000-0000FC9F0000}"/>
    <cellStyle name="Normal 76 2 3 2 2 3 2" xfId="16128" xr:uid="{00000000-0005-0000-0000-0000FD9F0000}"/>
    <cellStyle name="Normal 76 2 3 2 2 3 2 2" xfId="46459" xr:uid="{00000000-0005-0000-0000-0000FE9F0000}"/>
    <cellStyle name="Normal 76 2 3 2 2 3 2 3" xfId="31226" xr:uid="{00000000-0005-0000-0000-0000FF9F0000}"/>
    <cellStyle name="Normal 76 2 3 2 2 3 3" xfId="11108" xr:uid="{00000000-0005-0000-0000-000000A00000}"/>
    <cellStyle name="Normal 76 2 3 2 2 3 3 2" xfId="41442" xr:uid="{00000000-0005-0000-0000-000001A00000}"/>
    <cellStyle name="Normal 76 2 3 2 2 3 3 3" xfId="26209" xr:uid="{00000000-0005-0000-0000-000002A00000}"/>
    <cellStyle name="Normal 76 2 3 2 2 3 4" xfId="36429" xr:uid="{00000000-0005-0000-0000-000003A00000}"/>
    <cellStyle name="Normal 76 2 3 2 2 3 5" xfId="21196" xr:uid="{00000000-0005-0000-0000-000004A00000}"/>
    <cellStyle name="Normal 76 2 3 2 2 4" xfId="12786" xr:uid="{00000000-0005-0000-0000-000005A00000}"/>
    <cellStyle name="Normal 76 2 3 2 2 4 2" xfId="43117" xr:uid="{00000000-0005-0000-0000-000006A00000}"/>
    <cellStyle name="Normal 76 2 3 2 2 4 3" xfId="27884" xr:uid="{00000000-0005-0000-0000-000007A00000}"/>
    <cellStyle name="Normal 76 2 3 2 2 5" xfId="7765" xr:uid="{00000000-0005-0000-0000-000008A00000}"/>
    <cellStyle name="Normal 76 2 3 2 2 5 2" xfId="38100" xr:uid="{00000000-0005-0000-0000-000009A00000}"/>
    <cellStyle name="Normal 76 2 3 2 2 5 3" xfId="22867" xr:uid="{00000000-0005-0000-0000-00000AA00000}"/>
    <cellStyle name="Normal 76 2 3 2 2 6" xfId="33088" xr:uid="{00000000-0005-0000-0000-00000BA00000}"/>
    <cellStyle name="Normal 76 2 3 2 2 7" xfId="17854" xr:uid="{00000000-0005-0000-0000-00000CA00000}"/>
    <cellStyle name="Normal 76 2 3 2 3" xfId="3547" xr:uid="{00000000-0005-0000-0000-00000DA00000}"/>
    <cellStyle name="Normal 76 2 3 2 3 2" xfId="13621" xr:uid="{00000000-0005-0000-0000-00000EA00000}"/>
    <cellStyle name="Normal 76 2 3 2 3 2 2" xfId="43952" xr:uid="{00000000-0005-0000-0000-00000FA00000}"/>
    <cellStyle name="Normal 76 2 3 2 3 2 3" xfId="28719" xr:uid="{00000000-0005-0000-0000-000010A00000}"/>
    <cellStyle name="Normal 76 2 3 2 3 3" xfId="8601" xr:uid="{00000000-0005-0000-0000-000011A00000}"/>
    <cellStyle name="Normal 76 2 3 2 3 3 2" xfId="38935" xr:uid="{00000000-0005-0000-0000-000012A00000}"/>
    <cellStyle name="Normal 76 2 3 2 3 3 3" xfId="23702" xr:uid="{00000000-0005-0000-0000-000013A00000}"/>
    <cellStyle name="Normal 76 2 3 2 3 4" xfId="33922" xr:uid="{00000000-0005-0000-0000-000014A00000}"/>
    <cellStyle name="Normal 76 2 3 2 3 5" xfId="18689" xr:uid="{00000000-0005-0000-0000-000015A00000}"/>
    <cellStyle name="Normal 76 2 3 2 4" xfId="5240" xr:uid="{00000000-0005-0000-0000-000016A00000}"/>
    <cellStyle name="Normal 76 2 3 2 4 2" xfId="15292" xr:uid="{00000000-0005-0000-0000-000017A00000}"/>
    <cellStyle name="Normal 76 2 3 2 4 2 2" xfId="45623" xr:uid="{00000000-0005-0000-0000-000018A00000}"/>
    <cellStyle name="Normal 76 2 3 2 4 2 3" xfId="30390" xr:uid="{00000000-0005-0000-0000-000019A00000}"/>
    <cellStyle name="Normal 76 2 3 2 4 3" xfId="10272" xr:uid="{00000000-0005-0000-0000-00001AA00000}"/>
    <cellStyle name="Normal 76 2 3 2 4 3 2" xfId="40606" xr:uid="{00000000-0005-0000-0000-00001BA00000}"/>
    <cellStyle name="Normal 76 2 3 2 4 3 3" xfId="25373" xr:uid="{00000000-0005-0000-0000-00001CA00000}"/>
    <cellStyle name="Normal 76 2 3 2 4 4" xfId="35593" xr:uid="{00000000-0005-0000-0000-00001DA00000}"/>
    <cellStyle name="Normal 76 2 3 2 4 5" xfId="20360" xr:uid="{00000000-0005-0000-0000-00001EA00000}"/>
    <cellStyle name="Normal 76 2 3 2 5" xfId="11950" xr:uid="{00000000-0005-0000-0000-00001FA00000}"/>
    <cellStyle name="Normal 76 2 3 2 5 2" xfId="42281" xr:uid="{00000000-0005-0000-0000-000020A00000}"/>
    <cellStyle name="Normal 76 2 3 2 5 3" xfId="27048" xr:uid="{00000000-0005-0000-0000-000021A00000}"/>
    <cellStyle name="Normal 76 2 3 2 6" xfId="6929" xr:uid="{00000000-0005-0000-0000-000022A00000}"/>
    <cellStyle name="Normal 76 2 3 2 6 2" xfId="37264" xr:uid="{00000000-0005-0000-0000-000023A00000}"/>
    <cellStyle name="Normal 76 2 3 2 6 3" xfId="22031" xr:uid="{00000000-0005-0000-0000-000024A00000}"/>
    <cellStyle name="Normal 76 2 3 2 7" xfId="32252" xr:uid="{00000000-0005-0000-0000-000025A00000}"/>
    <cellStyle name="Normal 76 2 3 2 8" xfId="17018" xr:uid="{00000000-0005-0000-0000-000026A00000}"/>
    <cellStyle name="Normal 76 2 3 3" xfId="2276" xr:uid="{00000000-0005-0000-0000-000027A00000}"/>
    <cellStyle name="Normal 76 2 3 3 2" xfId="3966" xr:uid="{00000000-0005-0000-0000-000028A00000}"/>
    <cellStyle name="Normal 76 2 3 3 2 2" xfId="14039" xr:uid="{00000000-0005-0000-0000-000029A00000}"/>
    <cellStyle name="Normal 76 2 3 3 2 2 2" xfId="44370" xr:uid="{00000000-0005-0000-0000-00002AA00000}"/>
    <cellStyle name="Normal 76 2 3 3 2 2 3" xfId="29137" xr:uid="{00000000-0005-0000-0000-00002BA00000}"/>
    <cellStyle name="Normal 76 2 3 3 2 3" xfId="9019" xr:uid="{00000000-0005-0000-0000-00002CA00000}"/>
    <cellStyle name="Normal 76 2 3 3 2 3 2" xfId="39353" xr:uid="{00000000-0005-0000-0000-00002DA00000}"/>
    <cellStyle name="Normal 76 2 3 3 2 3 3" xfId="24120" xr:uid="{00000000-0005-0000-0000-00002EA00000}"/>
    <cellStyle name="Normal 76 2 3 3 2 4" xfId="34340" xr:uid="{00000000-0005-0000-0000-00002FA00000}"/>
    <cellStyle name="Normal 76 2 3 3 2 5" xfId="19107" xr:uid="{00000000-0005-0000-0000-000030A00000}"/>
    <cellStyle name="Normal 76 2 3 3 3" xfId="5658" xr:uid="{00000000-0005-0000-0000-000031A00000}"/>
    <cellStyle name="Normal 76 2 3 3 3 2" xfId="15710" xr:uid="{00000000-0005-0000-0000-000032A00000}"/>
    <cellStyle name="Normal 76 2 3 3 3 2 2" xfId="46041" xr:uid="{00000000-0005-0000-0000-000033A00000}"/>
    <cellStyle name="Normal 76 2 3 3 3 2 3" xfId="30808" xr:uid="{00000000-0005-0000-0000-000034A00000}"/>
    <cellStyle name="Normal 76 2 3 3 3 3" xfId="10690" xr:uid="{00000000-0005-0000-0000-000035A00000}"/>
    <cellStyle name="Normal 76 2 3 3 3 3 2" xfId="41024" xr:uid="{00000000-0005-0000-0000-000036A00000}"/>
    <cellStyle name="Normal 76 2 3 3 3 3 3" xfId="25791" xr:uid="{00000000-0005-0000-0000-000037A00000}"/>
    <cellStyle name="Normal 76 2 3 3 3 4" xfId="36011" xr:uid="{00000000-0005-0000-0000-000038A00000}"/>
    <cellStyle name="Normal 76 2 3 3 3 5" xfId="20778" xr:uid="{00000000-0005-0000-0000-000039A00000}"/>
    <cellStyle name="Normal 76 2 3 3 4" xfId="12368" xr:uid="{00000000-0005-0000-0000-00003AA00000}"/>
    <cellStyle name="Normal 76 2 3 3 4 2" xfId="42699" xr:uid="{00000000-0005-0000-0000-00003BA00000}"/>
    <cellStyle name="Normal 76 2 3 3 4 3" xfId="27466" xr:uid="{00000000-0005-0000-0000-00003CA00000}"/>
    <cellStyle name="Normal 76 2 3 3 5" xfId="7347" xr:uid="{00000000-0005-0000-0000-00003DA00000}"/>
    <cellStyle name="Normal 76 2 3 3 5 2" xfId="37682" xr:uid="{00000000-0005-0000-0000-00003EA00000}"/>
    <cellStyle name="Normal 76 2 3 3 5 3" xfId="22449" xr:uid="{00000000-0005-0000-0000-00003FA00000}"/>
    <cellStyle name="Normal 76 2 3 3 6" xfId="32670" xr:uid="{00000000-0005-0000-0000-000040A00000}"/>
    <cellStyle name="Normal 76 2 3 3 7" xfId="17436" xr:uid="{00000000-0005-0000-0000-000041A00000}"/>
    <cellStyle name="Normal 76 2 3 4" xfId="3129" xr:uid="{00000000-0005-0000-0000-000042A00000}"/>
    <cellStyle name="Normal 76 2 3 4 2" xfId="13203" xr:uid="{00000000-0005-0000-0000-000043A00000}"/>
    <cellStyle name="Normal 76 2 3 4 2 2" xfId="43534" xr:uid="{00000000-0005-0000-0000-000044A00000}"/>
    <cellStyle name="Normal 76 2 3 4 2 3" xfId="28301" xr:uid="{00000000-0005-0000-0000-000045A00000}"/>
    <cellStyle name="Normal 76 2 3 4 3" xfId="8183" xr:uid="{00000000-0005-0000-0000-000046A00000}"/>
    <cellStyle name="Normal 76 2 3 4 3 2" xfId="38517" xr:uid="{00000000-0005-0000-0000-000047A00000}"/>
    <cellStyle name="Normal 76 2 3 4 3 3" xfId="23284" xr:uid="{00000000-0005-0000-0000-000048A00000}"/>
    <cellStyle name="Normal 76 2 3 4 4" xfId="33504" xr:uid="{00000000-0005-0000-0000-000049A00000}"/>
    <cellStyle name="Normal 76 2 3 4 5" xfId="18271" xr:uid="{00000000-0005-0000-0000-00004AA00000}"/>
    <cellStyle name="Normal 76 2 3 5" xfId="4822" xr:uid="{00000000-0005-0000-0000-00004BA00000}"/>
    <cellStyle name="Normal 76 2 3 5 2" xfId="14874" xr:uid="{00000000-0005-0000-0000-00004CA00000}"/>
    <cellStyle name="Normal 76 2 3 5 2 2" xfId="45205" xr:uid="{00000000-0005-0000-0000-00004DA00000}"/>
    <cellStyle name="Normal 76 2 3 5 2 3" xfId="29972" xr:uid="{00000000-0005-0000-0000-00004EA00000}"/>
    <cellStyle name="Normal 76 2 3 5 3" xfId="9854" xr:uid="{00000000-0005-0000-0000-00004FA00000}"/>
    <cellStyle name="Normal 76 2 3 5 3 2" xfId="40188" xr:uid="{00000000-0005-0000-0000-000050A00000}"/>
    <cellStyle name="Normal 76 2 3 5 3 3" xfId="24955" xr:uid="{00000000-0005-0000-0000-000051A00000}"/>
    <cellStyle name="Normal 76 2 3 5 4" xfId="35175" xr:uid="{00000000-0005-0000-0000-000052A00000}"/>
    <cellStyle name="Normal 76 2 3 5 5" xfId="19942" xr:uid="{00000000-0005-0000-0000-000053A00000}"/>
    <cellStyle name="Normal 76 2 3 6" xfId="11532" xr:uid="{00000000-0005-0000-0000-000054A00000}"/>
    <cellStyle name="Normal 76 2 3 6 2" xfId="41863" xr:uid="{00000000-0005-0000-0000-000055A00000}"/>
    <cellStyle name="Normal 76 2 3 6 3" xfId="26630" xr:uid="{00000000-0005-0000-0000-000056A00000}"/>
    <cellStyle name="Normal 76 2 3 7" xfId="6511" xr:uid="{00000000-0005-0000-0000-000057A00000}"/>
    <cellStyle name="Normal 76 2 3 7 2" xfId="36846" xr:uid="{00000000-0005-0000-0000-000058A00000}"/>
    <cellStyle name="Normal 76 2 3 7 3" xfId="21613" xr:uid="{00000000-0005-0000-0000-000059A00000}"/>
    <cellStyle name="Normal 76 2 3 8" xfId="31834" xr:uid="{00000000-0005-0000-0000-00005AA00000}"/>
    <cellStyle name="Normal 76 2 3 9" xfId="16600" xr:uid="{00000000-0005-0000-0000-00005BA00000}"/>
    <cellStyle name="Normal 76 2 4" xfId="1647" xr:uid="{00000000-0005-0000-0000-00005CA00000}"/>
    <cellStyle name="Normal 76 2 4 2" xfId="2486" xr:uid="{00000000-0005-0000-0000-00005DA00000}"/>
    <cellStyle name="Normal 76 2 4 2 2" xfId="4176" xr:uid="{00000000-0005-0000-0000-00005EA00000}"/>
    <cellStyle name="Normal 76 2 4 2 2 2" xfId="14249" xr:uid="{00000000-0005-0000-0000-00005FA00000}"/>
    <cellStyle name="Normal 76 2 4 2 2 2 2" xfId="44580" xr:uid="{00000000-0005-0000-0000-000060A00000}"/>
    <cellStyle name="Normal 76 2 4 2 2 2 3" xfId="29347" xr:uid="{00000000-0005-0000-0000-000061A00000}"/>
    <cellStyle name="Normal 76 2 4 2 2 3" xfId="9229" xr:uid="{00000000-0005-0000-0000-000062A00000}"/>
    <cellStyle name="Normal 76 2 4 2 2 3 2" xfId="39563" xr:uid="{00000000-0005-0000-0000-000063A00000}"/>
    <cellStyle name="Normal 76 2 4 2 2 3 3" xfId="24330" xr:uid="{00000000-0005-0000-0000-000064A00000}"/>
    <cellStyle name="Normal 76 2 4 2 2 4" xfId="34550" xr:uid="{00000000-0005-0000-0000-000065A00000}"/>
    <cellStyle name="Normal 76 2 4 2 2 5" xfId="19317" xr:uid="{00000000-0005-0000-0000-000066A00000}"/>
    <cellStyle name="Normal 76 2 4 2 3" xfId="5868" xr:uid="{00000000-0005-0000-0000-000067A00000}"/>
    <cellStyle name="Normal 76 2 4 2 3 2" xfId="15920" xr:uid="{00000000-0005-0000-0000-000068A00000}"/>
    <cellStyle name="Normal 76 2 4 2 3 2 2" xfId="46251" xr:uid="{00000000-0005-0000-0000-000069A00000}"/>
    <cellStyle name="Normal 76 2 4 2 3 2 3" xfId="31018" xr:uid="{00000000-0005-0000-0000-00006AA00000}"/>
    <cellStyle name="Normal 76 2 4 2 3 3" xfId="10900" xr:uid="{00000000-0005-0000-0000-00006BA00000}"/>
    <cellStyle name="Normal 76 2 4 2 3 3 2" xfId="41234" xr:uid="{00000000-0005-0000-0000-00006CA00000}"/>
    <cellStyle name="Normal 76 2 4 2 3 3 3" xfId="26001" xr:uid="{00000000-0005-0000-0000-00006DA00000}"/>
    <cellStyle name="Normal 76 2 4 2 3 4" xfId="36221" xr:uid="{00000000-0005-0000-0000-00006EA00000}"/>
    <cellStyle name="Normal 76 2 4 2 3 5" xfId="20988" xr:uid="{00000000-0005-0000-0000-00006FA00000}"/>
    <cellStyle name="Normal 76 2 4 2 4" xfId="12578" xr:uid="{00000000-0005-0000-0000-000070A00000}"/>
    <cellStyle name="Normal 76 2 4 2 4 2" xfId="42909" xr:uid="{00000000-0005-0000-0000-000071A00000}"/>
    <cellStyle name="Normal 76 2 4 2 4 3" xfId="27676" xr:uid="{00000000-0005-0000-0000-000072A00000}"/>
    <cellStyle name="Normal 76 2 4 2 5" xfId="7557" xr:uid="{00000000-0005-0000-0000-000073A00000}"/>
    <cellStyle name="Normal 76 2 4 2 5 2" xfId="37892" xr:uid="{00000000-0005-0000-0000-000074A00000}"/>
    <cellStyle name="Normal 76 2 4 2 5 3" xfId="22659" xr:uid="{00000000-0005-0000-0000-000075A00000}"/>
    <cellStyle name="Normal 76 2 4 2 6" xfId="32880" xr:uid="{00000000-0005-0000-0000-000076A00000}"/>
    <cellStyle name="Normal 76 2 4 2 7" xfId="17646" xr:uid="{00000000-0005-0000-0000-000077A00000}"/>
    <cellStyle name="Normal 76 2 4 3" xfId="3339" xr:uid="{00000000-0005-0000-0000-000078A00000}"/>
    <cellStyle name="Normal 76 2 4 3 2" xfId="13413" xr:uid="{00000000-0005-0000-0000-000079A00000}"/>
    <cellStyle name="Normal 76 2 4 3 2 2" xfId="43744" xr:uid="{00000000-0005-0000-0000-00007AA00000}"/>
    <cellStyle name="Normal 76 2 4 3 2 3" xfId="28511" xr:uid="{00000000-0005-0000-0000-00007BA00000}"/>
    <cellStyle name="Normal 76 2 4 3 3" xfId="8393" xr:uid="{00000000-0005-0000-0000-00007CA00000}"/>
    <cellStyle name="Normal 76 2 4 3 3 2" xfId="38727" xr:uid="{00000000-0005-0000-0000-00007DA00000}"/>
    <cellStyle name="Normal 76 2 4 3 3 3" xfId="23494" xr:uid="{00000000-0005-0000-0000-00007EA00000}"/>
    <cellStyle name="Normal 76 2 4 3 4" xfId="33714" xr:uid="{00000000-0005-0000-0000-00007FA00000}"/>
    <cellStyle name="Normal 76 2 4 3 5" xfId="18481" xr:uid="{00000000-0005-0000-0000-000080A00000}"/>
    <cellStyle name="Normal 76 2 4 4" xfId="5032" xr:uid="{00000000-0005-0000-0000-000081A00000}"/>
    <cellStyle name="Normal 76 2 4 4 2" xfId="15084" xr:uid="{00000000-0005-0000-0000-000082A00000}"/>
    <cellStyle name="Normal 76 2 4 4 2 2" xfId="45415" xr:uid="{00000000-0005-0000-0000-000083A00000}"/>
    <cellStyle name="Normal 76 2 4 4 2 3" xfId="30182" xr:uid="{00000000-0005-0000-0000-000084A00000}"/>
    <cellStyle name="Normal 76 2 4 4 3" xfId="10064" xr:uid="{00000000-0005-0000-0000-000085A00000}"/>
    <cellStyle name="Normal 76 2 4 4 3 2" xfId="40398" xr:uid="{00000000-0005-0000-0000-000086A00000}"/>
    <cellStyle name="Normal 76 2 4 4 3 3" xfId="25165" xr:uid="{00000000-0005-0000-0000-000087A00000}"/>
    <cellStyle name="Normal 76 2 4 4 4" xfId="35385" xr:uid="{00000000-0005-0000-0000-000088A00000}"/>
    <cellStyle name="Normal 76 2 4 4 5" xfId="20152" xr:uid="{00000000-0005-0000-0000-000089A00000}"/>
    <cellStyle name="Normal 76 2 4 5" xfId="11742" xr:uid="{00000000-0005-0000-0000-00008AA00000}"/>
    <cellStyle name="Normal 76 2 4 5 2" xfId="42073" xr:uid="{00000000-0005-0000-0000-00008BA00000}"/>
    <cellStyle name="Normal 76 2 4 5 3" xfId="26840" xr:uid="{00000000-0005-0000-0000-00008CA00000}"/>
    <cellStyle name="Normal 76 2 4 6" xfId="6721" xr:uid="{00000000-0005-0000-0000-00008DA00000}"/>
    <cellStyle name="Normal 76 2 4 6 2" xfId="37056" xr:uid="{00000000-0005-0000-0000-00008EA00000}"/>
    <cellStyle name="Normal 76 2 4 6 3" xfId="21823" xr:uid="{00000000-0005-0000-0000-00008FA00000}"/>
    <cellStyle name="Normal 76 2 4 7" xfId="32044" xr:uid="{00000000-0005-0000-0000-000090A00000}"/>
    <cellStyle name="Normal 76 2 4 8" xfId="16810" xr:uid="{00000000-0005-0000-0000-000091A00000}"/>
    <cellStyle name="Normal 76 2 5" xfId="2068" xr:uid="{00000000-0005-0000-0000-000092A00000}"/>
    <cellStyle name="Normal 76 2 5 2" xfId="3758" xr:uid="{00000000-0005-0000-0000-000093A00000}"/>
    <cellStyle name="Normal 76 2 5 2 2" xfId="13831" xr:uid="{00000000-0005-0000-0000-000094A00000}"/>
    <cellStyle name="Normal 76 2 5 2 2 2" xfId="44162" xr:uid="{00000000-0005-0000-0000-000095A00000}"/>
    <cellStyle name="Normal 76 2 5 2 2 3" xfId="28929" xr:uid="{00000000-0005-0000-0000-000096A00000}"/>
    <cellStyle name="Normal 76 2 5 2 3" xfId="8811" xr:uid="{00000000-0005-0000-0000-000097A00000}"/>
    <cellStyle name="Normal 76 2 5 2 3 2" xfId="39145" xr:uid="{00000000-0005-0000-0000-000098A00000}"/>
    <cellStyle name="Normal 76 2 5 2 3 3" xfId="23912" xr:uid="{00000000-0005-0000-0000-000099A00000}"/>
    <cellStyle name="Normal 76 2 5 2 4" xfId="34132" xr:uid="{00000000-0005-0000-0000-00009AA00000}"/>
    <cellStyle name="Normal 76 2 5 2 5" xfId="18899" xr:uid="{00000000-0005-0000-0000-00009BA00000}"/>
    <cellStyle name="Normal 76 2 5 3" xfId="5450" xr:uid="{00000000-0005-0000-0000-00009CA00000}"/>
    <cellStyle name="Normal 76 2 5 3 2" xfId="15502" xr:uid="{00000000-0005-0000-0000-00009DA00000}"/>
    <cellStyle name="Normal 76 2 5 3 2 2" xfId="45833" xr:uid="{00000000-0005-0000-0000-00009EA00000}"/>
    <cellStyle name="Normal 76 2 5 3 2 3" xfId="30600" xr:uid="{00000000-0005-0000-0000-00009FA00000}"/>
    <cellStyle name="Normal 76 2 5 3 3" xfId="10482" xr:uid="{00000000-0005-0000-0000-0000A0A00000}"/>
    <cellStyle name="Normal 76 2 5 3 3 2" xfId="40816" xr:uid="{00000000-0005-0000-0000-0000A1A00000}"/>
    <cellStyle name="Normal 76 2 5 3 3 3" xfId="25583" xr:uid="{00000000-0005-0000-0000-0000A2A00000}"/>
    <cellStyle name="Normal 76 2 5 3 4" xfId="35803" xr:uid="{00000000-0005-0000-0000-0000A3A00000}"/>
    <cellStyle name="Normal 76 2 5 3 5" xfId="20570" xr:uid="{00000000-0005-0000-0000-0000A4A00000}"/>
    <cellStyle name="Normal 76 2 5 4" xfId="12160" xr:uid="{00000000-0005-0000-0000-0000A5A00000}"/>
    <cellStyle name="Normal 76 2 5 4 2" xfId="42491" xr:uid="{00000000-0005-0000-0000-0000A6A00000}"/>
    <cellStyle name="Normal 76 2 5 4 3" xfId="27258" xr:uid="{00000000-0005-0000-0000-0000A7A00000}"/>
    <cellStyle name="Normal 76 2 5 5" xfId="7139" xr:uid="{00000000-0005-0000-0000-0000A8A00000}"/>
    <cellStyle name="Normal 76 2 5 5 2" xfId="37474" xr:uid="{00000000-0005-0000-0000-0000A9A00000}"/>
    <cellStyle name="Normal 76 2 5 5 3" xfId="22241" xr:uid="{00000000-0005-0000-0000-0000AAA00000}"/>
    <cellStyle name="Normal 76 2 5 6" xfId="32462" xr:uid="{00000000-0005-0000-0000-0000ABA00000}"/>
    <cellStyle name="Normal 76 2 5 7" xfId="17228" xr:uid="{00000000-0005-0000-0000-0000ACA00000}"/>
    <cellStyle name="Normal 76 2 6" xfId="2921" xr:uid="{00000000-0005-0000-0000-0000ADA00000}"/>
    <cellStyle name="Normal 76 2 6 2" xfId="12995" xr:uid="{00000000-0005-0000-0000-0000AEA00000}"/>
    <cellStyle name="Normal 76 2 6 2 2" xfId="43326" xr:uid="{00000000-0005-0000-0000-0000AFA00000}"/>
    <cellStyle name="Normal 76 2 6 2 3" xfId="28093" xr:uid="{00000000-0005-0000-0000-0000B0A00000}"/>
    <cellStyle name="Normal 76 2 6 3" xfId="7975" xr:uid="{00000000-0005-0000-0000-0000B1A00000}"/>
    <cellStyle name="Normal 76 2 6 3 2" xfId="38309" xr:uid="{00000000-0005-0000-0000-0000B2A00000}"/>
    <cellStyle name="Normal 76 2 6 3 3" xfId="23076" xr:uid="{00000000-0005-0000-0000-0000B3A00000}"/>
    <cellStyle name="Normal 76 2 6 4" xfId="33296" xr:uid="{00000000-0005-0000-0000-0000B4A00000}"/>
    <cellStyle name="Normal 76 2 6 5" xfId="18063" xr:uid="{00000000-0005-0000-0000-0000B5A00000}"/>
    <cellStyle name="Normal 76 2 7" xfId="4614" xr:uid="{00000000-0005-0000-0000-0000B6A00000}"/>
    <cellStyle name="Normal 76 2 7 2" xfId="14666" xr:uid="{00000000-0005-0000-0000-0000B7A00000}"/>
    <cellStyle name="Normal 76 2 7 2 2" xfId="44997" xr:uid="{00000000-0005-0000-0000-0000B8A00000}"/>
    <cellStyle name="Normal 76 2 7 2 3" xfId="29764" xr:uid="{00000000-0005-0000-0000-0000B9A00000}"/>
    <cellStyle name="Normal 76 2 7 3" xfId="9646" xr:uid="{00000000-0005-0000-0000-0000BAA00000}"/>
    <cellStyle name="Normal 76 2 7 3 2" xfId="39980" xr:uid="{00000000-0005-0000-0000-0000BBA00000}"/>
    <cellStyle name="Normal 76 2 7 3 3" xfId="24747" xr:uid="{00000000-0005-0000-0000-0000BCA00000}"/>
    <cellStyle name="Normal 76 2 7 4" xfId="34967" xr:uid="{00000000-0005-0000-0000-0000BDA00000}"/>
    <cellStyle name="Normal 76 2 7 5" xfId="19734" xr:uid="{00000000-0005-0000-0000-0000BEA00000}"/>
    <cellStyle name="Normal 76 2 8" xfId="11324" xr:uid="{00000000-0005-0000-0000-0000BFA00000}"/>
    <cellStyle name="Normal 76 2 8 2" xfId="41655" xr:uid="{00000000-0005-0000-0000-0000C0A00000}"/>
    <cellStyle name="Normal 76 2 8 3" xfId="26422" xr:uid="{00000000-0005-0000-0000-0000C1A00000}"/>
    <cellStyle name="Normal 76 2 9" xfId="6303" xr:uid="{00000000-0005-0000-0000-0000C2A00000}"/>
    <cellStyle name="Normal 76 2 9 2" xfId="36638" xr:uid="{00000000-0005-0000-0000-0000C3A00000}"/>
    <cellStyle name="Normal 76 2 9 3" xfId="21405" xr:uid="{00000000-0005-0000-0000-0000C4A00000}"/>
    <cellStyle name="Normal 76 3" xfId="1267" xr:uid="{00000000-0005-0000-0000-0000C5A00000}"/>
    <cellStyle name="Normal 76 3 10" xfId="16444" xr:uid="{00000000-0005-0000-0000-0000C6A00000}"/>
    <cellStyle name="Normal 76 3 2" xfId="1486" xr:uid="{00000000-0005-0000-0000-0000C7A00000}"/>
    <cellStyle name="Normal 76 3 2 2" xfId="1907" xr:uid="{00000000-0005-0000-0000-0000C8A00000}"/>
    <cellStyle name="Normal 76 3 2 2 2" xfId="2746" xr:uid="{00000000-0005-0000-0000-0000C9A00000}"/>
    <cellStyle name="Normal 76 3 2 2 2 2" xfId="4436" xr:uid="{00000000-0005-0000-0000-0000CAA00000}"/>
    <cellStyle name="Normal 76 3 2 2 2 2 2" xfId="14509" xr:uid="{00000000-0005-0000-0000-0000CBA00000}"/>
    <cellStyle name="Normal 76 3 2 2 2 2 2 2" xfId="44840" xr:uid="{00000000-0005-0000-0000-0000CCA00000}"/>
    <cellStyle name="Normal 76 3 2 2 2 2 2 3" xfId="29607" xr:uid="{00000000-0005-0000-0000-0000CDA00000}"/>
    <cellStyle name="Normal 76 3 2 2 2 2 3" xfId="9489" xr:uid="{00000000-0005-0000-0000-0000CEA00000}"/>
    <cellStyle name="Normal 76 3 2 2 2 2 3 2" xfId="39823" xr:uid="{00000000-0005-0000-0000-0000CFA00000}"/>
    <cellStyle name="Normal 76 3 2 2 2 2 3 3" xfId="24590" xr:uid="{00000000-0005-0000-0000-0000D0A00000}"/>
    <cellStyle name="Normal 76 3 2 2 2 2 4" xfId="34810" xr:uid="{00000000-0005-0000-0000-0000D1A00000}"/>
    <cellStyle name="Normal 76 3 2 2 2 2 5" xfId="19577" xr:uid="{00000000-0005-0000-0000-0000D2A00000}"/>
    <cellStyle name="Normal 76 3 2 2 2 3" xfId="6128" xr:uid="{00000000-0005-0000-0000-0000D3A00000}"/>
    <cellStyle name="Normal 76 3 2 2 2 3 2" xfId="16180" xr:uid="{00000000-0005-0000-0000-0000D4A00000}"/>
    <cellStyle name="Normal 76 3 2 2 2 3 2 2" xfId="46511" xr:uid="{00000000-0005-0000-0000-0000D5A00000}"/>
    <cellStyle name="Normal 76 3 2 2 2 3 2 3" xfId="31278" xr:uid="{00000000-0005-0000-0000-0000D6A00000}"/>
    <cellStyle name="Normal 76 3 2 2 2 3 3" xfId="11160" xr:uid="{00000000-0005-0000-0000-0000D7A00000}"/>
    <cellStyle name="Normal 76 3 2 2 2 3 3 2" xfId="41494" xr:uid="{00000000-0005-0000-0000-0000D8A00000}"/>
    <cellStyle name="Normal 76 3 2 2 2 3 3 3" xfId="26261" xr:uid="{00000000-0005-0000-0000-0000D9A00000}"/>
    <cellStyle name="Normal 76 3 2 2 2 3 4" xfId="36481" xr:uid="{00000000-0005-0000-0000-0000DAA00000}"/>
    <cellStyle name="Normal 76 3 2 2 2 3 5" xfId="21248" xr:uid="{00000000-0005-0000-0000-0000DBA00000}"/>
    <cellStyle name="Normal 76 3 2 2 2 4" xfId="12838" xr:uid="{00000000-0005-0000-0000-0000DCA00000}"/>
    <cellStyle name="Normal 76 3 2 2 2 4 2" xfId="43169" xr:uid="{00000000-0005-0000-0000-0000DDA00000}"/>
    <cellStyle name="Normal 76 3 2 2 2 4 3" xfId="27936" xr:uid="{00000000-0005-0000-0000-0000DEA00000}"/>
    <cellStyle name="Normal 76 3 2 2 2 5" xfId="7817" xr:uid="{00000000-0005-0000-0000-0000DFA00000}"/>
    <cellStyle name="Normal 76 3 2 2 2 5 2" xfId="38152" xr:uid="{00000000-0005-0000-0000-0000E0A00000}"/>
    <cellStyle name="Normal 76 3 2 2 2 5 3" xfId="22919" xr:uid="{00000000-0005-0000-0000-0000E1A00000}"/>
    <cellStyle name="Normal 76 3 2 2 2 6" xfId="33140" xr:uid="{00000000-0005-0000-0000-0000E2A00000}"/>
    <cellStyle name="Normal 76 3 2 2 2 7" xfId="17906" xr:uid="{00000000-0005-0000-0000-0000E3A00000}"/>
    <cellStyle name="Normal 76 3 2 2 3" xfId="3599" xr:uid="{00000000-0005-0000-0000-0000E4A00000}"/>
    <cellStyle name="Normal 76 3 2 2 3 2" xfId="13673" xr:uid="{00000000-0005-0000-0000-0000E5A00000}"/>
    <cellStyle name="Normal 76 3 2 2 3 2 2" xfId="44004" xr:uid="{00000000-0005-0000-0000-0000E6A00000}"/>
    <cellStyle name="Normal 76 3 2 2 3 2 3" xfId="28771" xr:uid="{00000000-0005-0000-0000-0000E7A00000}"/>
    <cellStyle name="Normal 76 3 2 2 3 3" xfId="8653" xr:uid="{00000000-0005-0000-0000-0000E8A00000}"/>
    <cellStyle name="Normal 76 3 2 2 3 3 2" xfId="38987" xr:uid="{00000000-0005-0000-0000-0000E9A00000}"/>
    <cellStyle name="Normal 76 3 2 2 3 3 3" xfId="23754" xr:uid="{00000000-0005-0000-0000-0000EAA00000}"/>
    <cellStyle name="Normal 76 3 2 2 3 4" xfId="33974" xr:uid="{00000000-0005-0000-0000-0000EBA00000}"/>
    <cellStyle name="Normal 76 3 2 2 3 5" xfId="18741" xr:uid="{00000000-0005-0000-0000-0000ECA00000}"/>
    <cellStyle name="Normal 76 3 2 2 4" xfId="5292" xr:uid="{00000000-0005-0000-0000-0000EDA00000}"/>
    <cellStyle name="Normal 76 3 2 2 4 2" xfId="15344" xr:uid="{00000000-0005-0000-0000-0000EEA00000}"/>
    <cellStyle name="Normal 76 3 2 2 4 2 2" xfId="45675" xr:uid="{00000000-0005-0000-0000-0000EFA00000}"/>
    <cellStyle name="Normal 76 3 2 2 4 2 3" xfId="30442" xr:uid="{00000000-0005-0000-0000-0000F0A00000}"/>
    <cellStyle name="Normal 76 3 2 2 4 3" xfId="10324" xr:uid="{00000000-0005-0000-0000-0000F1A00000}"/>
    <cellStyle name="Normal 76 3 2 2 4 3 2" xfId="40658" xr:uid="{00000000-0005-0000-0000-0000F2A00000}"/>
    <cellStyle name="Normal 76 3 2 2 4 3 3" xfId="25425" xr:uid="{00000000-0005-0000-0000-0000F3A00000}"/>
    <cellStyle name="Normal 76 3 2 2 4 4" xfId="35645" xr:uid="{00000000-0005-0000-0000-0000F4A00000}"/>
    <cellStyle name="Normal 76 3 2 2 4 5" xfId="20412" xr:uid="{00000000-0005-0000-0000-0000F5A00000}"/>
    <cellStyle name="Normal 76 3 2 2 5" xfId="12002" xr:uid="{00000000-0005-0000-0000-0000F6A00000}"/>
    <cellStyle name="Normal 76 3 2 2 5 2" xfId="42333" xr:uid="{00000000-0005-0000-0000-0000F7A00000}"/>
    <cellStyle name="Normal 76 3 2 2 5 3" xfId="27100" xr:uid="{00000000-0005-0000-0000-0000F8A00000}"/>
    <cellStyle name="Normal 76 3 2 2 6" xfId="6981" xr:uid="{00000000-0005-0000-0000-0000F9A00000}"/>
    <cellStyle name="Normal 76 3 2 2 6 2" xfId="37316" xr:uid="{00000000-0005-0000-0000-0000FAA00000}"/>
    <cellStyle name="Normal 76 3 2 2 6 3" xfId="22083" xr:uid="{00000000-0005-0000-0000-0000FBA00000}"/>
    <cellStyle name="Normal 76 3 2 2 7" xfId="32304" xr:uid="{00000000-0005-0000-0000-0000FCA00000}"/>
    <cellStyle name="Normal 76 3 2 2 8" xfId="17070" xr:uid="{00000000-0005-0000-0000-0000FDA00000}"/>
    <cellStyle name="Normal 76 3 2 3" xfId="2328" xr:uid="{00000000-0005-0000-0000-0000FEA00000}"/>
    <cellStyle name="Normal 76 3 2 3 2" xfId="4018" xr:uid="{00000000-0005-0000-0000-0000FFA00000}"/>
    <cellStyle name="Normal 76 3 2 3 2 2" xfId="14091" xr:uid="{00000000-0005-0000-0000-000000A10000}"/>
    <cellStyle name="Normal 76 3 2 3 2 2 2" xfId="44422" xr:uid="{00000000-0005-0000-0000-000001A10000}"/>
    <cellStyle name="Normal 76 3 2 3 2 2 3" xfId="29189" xr:uid="{00000000-0005-0000-0000-000002A10000}"/>
    <cellStyle name="Normal 76 3 2 3 2 3" xfId="9071" xr:uid="{00000000-0005-0000-0000-000003A10000}"/>
    <cellStyle name="Normal 76 3 2 3 2 3 2" xfId="39405" xr:uid="{00000000-0005-0000-0000-000004A10000}"/>
    <cellStyle name="Normal 76 3 2 3 2 3 3" xfId="24172" xr:uid="{00000000-0005-0000-0000-000005A10000}"/>
    <cellStyle name="Normal 76 3 2 3 2 4" xfId="34392" xr:uid="{00000000-0005-0000-0000-000006A10000}"/>
    <cellStyle name="Normal 76 3 2 3 2 5" xfId="19159" xr:uid="{00000000-0005-0000-0000-000007A10000}"/>
    <cellStyle name="Normal 76 3 2 3 3" xfId="5710" xr:uid="{00000000-0005-0000-0000-000008A10000}"/>
    <cellStyle name="Normal 76 3 2 3 3 2" xfId="15762" xr:uid="{00000000-0005-0000-0000-000009A10000}"/>
    <cellStyle name="Normal 76 3 2 3 3 2 2" xfId="46093" xr:uid="{00000000-0005-0000-0000-00000AA10000}"/>
    <cellStyle name="Normal 76 3 2 3 3 2 3" xfId="30860" xr:uid="{00000000-0005-0000-0000-00000BA10000}"/>
    <cellStyle name="Normal 76 3 2 3 3 3" xfId="10742" xr:uid="{00000000-0005-0000-0000-00000CA10000}"/>
    <cellStyle name="Normal 76 3 2 3 3 3 2" xfId="41076" xr:uid="{00000000-0005-0000-0000-00000DA10000}"/>
    <cellStyle name="Normal 76 3 2 3 3 3 3" xfId="25843" xr:uid="{00000000-0005-0000-0000-00000EA10000}"/>
    <cellStyle name="Normal 76 3 2 3 3 4" xfId="36063" xr:uid="{00000000-0005-0000-0000-00000FA10000}"/>
    <cellStyle name="Normal 76 3 2 3 3 5" xfId="20830" xr:uid="{00000000-0005-0000-0000-000010A10000}"/>
    <cellStyle name="Normal 76 3 2 3 4" xfId="12420" xr:uid="{00000000-0005-0000-0000-000011A10000}"/>
    <cellStyle name="Normal 76 3 2 3 4 2" xfId="42751" xr:uid="{00000000-0005-0000-0000-000012A10000}"/>
    <cellStyle name="Normal 76 3 2 3 4 3" xfId="27518" xr:uid="{00000000-0005-0000-0000-000013A10000}"/>
    <cellStyle name="Normal 76 3 2 3 5" xfId="7399" xr:uid="{00000000-0005-0000-0000-000014A10000}"/>
    <cellStyle name="Normal 76 3 2 3 5 2" xfId="37734" xr:uid="{00000000-0005-0000-0000-000015A10000}"/>
    <cellStyle name="Normal 76 3 2 3 5 3" xfId="22501" xr:uid="{00000000-0005-0000-0000-000016A10000}"/>
    <cellStyle name="Normal 76 3 2 3 6" xfId="32722" xr:uid="{00000000-0005-0000-0000-000017A10000}"/>
    <cellStyle name="Normal 76 3 2 3 7" xfId="17488" xr:uid="{00000000-0005-0000-0000-000018A10000}"/>
    <cellStyle name="Normal 76 3 2 4" xfId="3181" xr:uid="{00000000-0005-0000-0000-000019A10000}"/>
    <cellStyle name="Normal 76 3 2 4 2" xfId="13255" xr:uid="{00000000-0005-0000-0000-00001AA10000}"/>
    <cellStyle name="Normal 76 3 2 4 2 2" xfId="43586" xr:uid="{00000000-0005-0000-0000-00001BA10000}"/>
    <cellStyle name="Normal 76 3 2 4 2 3" xfId="28353" xr:uid="{00000000-0005-0000-0000-00001CA10000}"/>
    <cellStyle name="Normal 76 3 2 4 3" xfId="8235" xr:uid="{00000000-0005-0000-0000-00001DA10000}"/>
    <cellStyle name="Normal 76 3 2 4 3 2" xfId="38569" xr:uid="{00000000-0005-0000-0000-00001EA10000}"/>
    <cellStyle name="Normal 76 3 2 4 3 3" xfId="23336" xr:uid="{00000000-0005-0000-0000-00001FA10000}"/>
    <cellStyle name="Normal 76 3 2 4 4" xfId="33556" xr:uid="{00000000-0005-0000-0000-000020A10000}"/>
    <cellStyle name="Normal 76 3 2 4 5" xfId="18323" xr:uid="{00000000-0005-0000-0000-000021A10000}"/>
    <cellStyle name="Normal 76 3 2 5" xfId="4874" xr:uid="{00000000-0005-0000-0000-000022A10000}"/>
    <cellStyle name="Normal 76 3 2 5 2" xfId="14926" xr:uid="{00000000-0005-0000-0000-000023A10000}"/>
    <cellStyle name="Normal 76 3 2 5 2 2" xfId="45257" xr:uid="{00000000-0005-0000-0000-000024A10000}"/>
    <cellStyle name="Normal 76 3 2 5 2 3" xfId="30024" xr:uid="{00000000-0005-0000-0000-000025A10000}"/>
    <cellStyle name="Normal 76 3 2 5 3" xfId="9906" xr:uid="{00000000-0005-0000-0000-000026A10000}"/>
    <cellStyle name="Normal 76 3 2 5 3 2" xfId="40240" xr:uid="{00000000-0005-0000-0000-000027A10000}"/>
    <cellStyle name="Normal 76 3 2 5 3 3" xfId="25007" xr:uid="{00000000-0005-0000-0000-000028A10000}"/>
    <cellStyle name="Normal 76 3 2 5 4" xfId="35227" xr:uid="{00000000-0005-0000-0000-000029A10000}"/>
    <cellStyle name="Normal 76 3 2 5 5" xfId="19994" xr:uid="{00000000-0005-0000-0000-00002AA10000}"/>
    <cellStyle name="Normal 76 3 2 6" xfId="11584" xr:uid="{00000000-0005-0000-0000-00002BA10000}"/>
    <cellStyle name="Normal 76 3 2 6 2" xfId="41915" xr:uid="{00000000-0005-0000-0000-00002CA10000}"/>
    <cellStyle name="Normal 76 3 2 6 3" xfId="26682" xr:uid="{00000000-0005-0000-0000-00002DA10000}"/>
    <cellStyle name="Normal 76 3 2 7" xfId="6563" xr:uid="{00000000-0005-0000-0000-00002EA10000}"/>
    <cellStyle name="Normal 76 3 2 7 2" xfId="36898" xr:uid="{00000000-0005-0000-0000-00002FA10000}"/>
    <cellStyle name="Normal 76 3 2 7 3" xfId="21665" xr:uid="{00000000-0005-0000-0000-000030A10000}"/>
    <cellStyle name="Normal 76 3 2 8" xfId="31886" xr:uid="{00000000-0005-0000-0000-000031A10000}"/>
    <cellStyle name="Normal 76 3 2 9" xfId="16652" xr:uid="{00000000-0005-0000-0000-000032A10000}"/>
    <cellStyle name="Normal 76 3 3" xfId="1699" xr:uid="{00000000-0005-0000-0000-000033A10000}"/>
    <cellStyle name="Normal 76 3 3 2" xfId="2538" xr:uid="{00000000-0005-0000-0000-000034A10000}"/>
    <cellStyle name="Normal 76 3 3 2 2" xfId="4228" xr:uid="{00000000-0005-0000-0000-000035A10000}"/>
    <cellStyle name="Normal 76 3 3 2 2 2" xfId="14301" xr:uid="{00000000-0005-0000-0000-000036A10000}"/>
    <cellStyle name="Normal 76 3 3 2 2 2 2" xfId="44632" xr:uid="{00000000-0005-0000-0000-000037A10000}"/>
    <cellStyle name="Normal 76 3 3 2 2 2 3" xfId="29399" xr:uid="{00000000-0005-0000-0000-000038A10000}"/>
    <cellStyle name="Normal 76 3 3 2 2 3" xfId="9281" xr:uid="{00000000-0005-0000-0000-000039A10000}"/>
    <cellStyle name="Normal 76 3 3 2 2 3 2" xfId="39615" xr:uid="{00000000-0005-0000-0000-00003AA10000}"/>
    <cellStyle name="Normal 76 3 3 2 2 3 3" xfId="24382" xr:uid="{00000000-0005-0000-0000-00003BA10000}"/>
    <cellStyle name="Normal 76 3 3 2 2 4" xfId="34602" xr:uid="{00000000-0005-0000-0000-00003CA10000}"/>
    <cellStyle name="Normal 76 3 3 2 2 5" xfId="19369" xr:uid="{00000000-0005-0000-0000-00003DA10000}"/>
    <cellStyle name="Normal 76 3 3 2 3" xfId="5920" xr:uid="{00000000-0005-0000-0000-00003EA10000}"/>
    <cellStyle name="Normal 76 3 3 2 3 2" xfId="15972" xr:uid="{00000000-0005-0000-0000-00003FA10000}"/>
    <cellStyle name="Normal 76 3 3 2 3 2 2" xfId="46303" xr:uid="{00000000-0005-0000-0000-000040A10000}"/>
    <cellStyle name="Normal 76 3 3 2 3 2 3" xfId="31070" xr:uid="{00000000-0005-0000-0000-000041A10000}"/>
    <cellStyle name="Normal 76 3 3 2 3 3" xfId="10952" xr:uid="{00000000-0005-0000-0000-000042A10000}"/>
    <cellStyle name="Normal 76 3 3 2 3 3 2" xfId="41286" xr:uid="{00000000-0005-0000-0000-000043A10000}"/>
    <cellStyle name="Normal 76 3 3 2 3 3 3" xfId="26053" xr:uid="{00000000-0005-0000-0000-000044A10000}"/>
    <cellStyle name="Normal 76 3 3 2 3 4" xfId="36273" xr:uid="{00000000-0005-0000-0000-000045A10000}"/>
    <cellStyle name="Normal 76 3 3 2 3 5" xfId="21040" xr:uid="{00000000-0005-0000-0000-000046A10000}"/>
    <cellStyle name="Normal 76 3 3 2 4" xfId="12630" xr:uid="{00000000-0005-0000-0000-000047A10000}"/>
    <cellStyle name="Normal 76 3 3 2 4 2" xfId="42961" xr:uid="{00000000-0005-0000-0000-000048A10000}"/>
    <cellStyle name="Normal 76 3 3 2 4 3" xfId="27728" xr:uid="{00000000-0005-0000-0000-000049A10000}"/>
    <cellStyle name="Normal 76 3 3 2 5" xfId="7609" xr:uid="{00000000-0005-0000-0000-00004AA10000}"/>
    <cellStyle name="Normal 76 3 3 2 5 2" xfId="37944" xr:uid="{00000000-0005-0000-0000-00004BA10000}"/>
    <cellStyle name="Normal 76 3 3 2 5 3" xfId="22711" xr:uid="{00000000-0005-0000-0000-00004CA10000}"/>
    <cellStyle name="Normal 76 3 3 2 6" xfId="32932" xr:uid="{00000000-0005-0000-0000-00004DA10000}"/>
    <cellStyle name="Normal 76 3 3 2 7" xfId="17698" xr:uid="{00000000-0005-0000-0000-00004EA10000}"/>
    <cellStyle name="Normal 76 3 3 3" xfId="3391" xr:uid="{00000000-0005-0000-0000-00004FA10000}"/>
    <cellStyle name="Normal 76 3 3 3 2" xfId="13465" xr:uid="{00000000-0005-0000-0000-000050A10000}"/>
    <cellStyle name="Normal 76 3 3 3 2 2" xfId="43796" xr:uid="{00000000-0005-0000-0000-000051A10000}"/>
    <cellStyle name="Normal 76 3 3 3 2 3" xfId="28563" xr:uid="{00000000-0005-0000-0000-000052A10000}"/>
    <cellStyle name="Normal 76 3 3 3 3" xfId="8445" xr:uid="{00000000-0005-0000-0000-000053A10000}"/>
    <cellStyle name="Normal 76 3 3 3 3 2" xfId="38779" xr:uid="{00000000-0005-0000-0000-000054A10000}"/>
    <cellStyle name="Normal 76 3 3 3 3 3" xfId="23546" xr:uid="{00000000-0005-0000-0000-000055A10000}"/>
    <cellStyle name="Normal 76 3 3 3 4" xfId="33766" xr:uid="{00000000-0005-0000-0000-000056A10000}"/>
    <cellStyle name="Normal 76 3 3 3 5" xfId="18533" xr:uid="{00000000-0005-0000-0000-000057A10000}"/>
    <cellStyle name="Normal 76 3 3 4" xfId="5084" xr:uid="{00000000-0005-0000-0000-000058A10000}"/>
    <cellStyle name="Normal 76 3 3 4 2" xfId="15136" xr:uid="{00000000-0005-0000-0000-000059A10000}"/>
    <cellStyle name="Normal 76 3 3 4 2 2" xfId="45467" xr:uid="{00000000-0005-0000-0000-00005AA10000}"/>
    <cellStyle name="Normal 76 3 3 4 2 3" xfId="30234" xr:uid="{00000000-0005-0000-0000-00005BA10000}"/>
    <cellStyle name="Normal 76 3 3 4 3" xfId="10116" xr:uid="{00000000-0005-0000-0000-00005CA10000}"/>
    <cellStyle name="Normal 76 3 3 4 3 2" xfId="40450" xr:uid="{00000000-0005-0000-0000-00005DA10000}"/>
    <cellStyle name="Normal 76 3 3 4 3 3" xfId="25217" xr:uid="{00000000-0005-0000-0000-00005EA10000}"/>
    <cellStyle name="Normal 76 3 3 4 4" xfId="35437" xr:uid="{00000000-0005-0000-0000-00005FA10000}"/>
    <cellStyle name="Normal 76 3 3 4 5" xfId="20204" xr:uid="{00000000-0005-0000-0000-000060A10000}"/>
    <cellStyle name="Normal 76 3 3 5" xfId="11794" xr:uid="{00000000-0005-0000-0000-000061A10000}"/>
    <cellStyle name="Normal 76 3 3 5 2" xfId="42125" xr:uid="{00000000-0005-0000-0000-000062A10000}"/>
    <cellStyle name="Normal 76 3 3 5 3" xfId="26892" xr:uid="{00000000-0005-0000-0000-000063A10000}"/>
    <cellStyle name="Normal 76 3 3 6" xfId="6773" xr:uid="{00000000-0005-0000-0000-000064A10000}"/>
    <cellStyle name="Normal 76 3 3 6 2" xfId="37108" xr:uid="{00000000-0005-0000-0000-000065A10000}"/>
    <cellStyle name="Normal 76 3 3 6 3" xfId="21875" xr:uid="{00000000-0005-0000-0000-000066A10000}"/>
    <cellStyle name="Normal 76 3 3 7" xfId="32096" xr:uid="{00000000-0005-0000-0000-000067A10000}"/>
    <cellStyle name="Normal 76 3 3 8" xfId="16862" xr:uid="{00000000-0005-0000-0000-000068A10000}"/>
    <cellStyle name="Normal 76 3 4" xfId="2120" xr:uid="{00000000-0005-0000-0000-000069A10000}"/>
    <cellStyle name="Normal 76 3 4 2" xfId="3810" xr:uid="{00000000-0005-0000-0000-00006AA10000}"/>
    <cellStyle name="Normal 76 3 4 2 2" xfId="13883" xr:uid="{00000000-0005-0000-0000-00006BA10000}"/>
    <cellStyle name="Normal 76 3 4 2 2 2" xfId="44214" xr:uid="{00000000-0005-0000-0000-00006CA10000}"/>
    <cellStyle name="Normal 76 3 4 2 2 3" xfId="28981" xr:uid="{00000000-0005-0000-0000-00006DA10000}"/>
    <cellStyle name="Normal 76 3 4 2 3" xfId="8863" xr:uid="{00000000-0005-0000-0000-00006EA10000}"/>
    <cellStyle name="Normal 76 3 4 2 3 2" xfId="39197" xr:uid="{00000000-0005-0000-0000-00006FA10000}"/>
    <cellStyle name="Normal 76 3 4 2 3 3" xfId="23964" xr:uid="{00000000-0005-0000-0000-000070A10000}"/>
    <cellStyle name="Normal 76 3 4 2 4" xfId="34184" xr:uid="{00000000-0005-0000-0000-000071A10000}"/>
    <cellStyle name="Normal 76 3 4 2 5" xfId="18951" xr:uid="{00000000-0005-0000-0000-000072A10000}"/>
    <cellStyle name="Normal 76 3 4 3" xfId="5502" xr:uid="{00000000-0005-0000-0000-000073A10000}"/>
    <cellStyle name="Normal 76 3 4 3 2" xfId="15554" xr:uid="{00000000-0005-0000-0000-000074A10000}"/>
    <cellStyle name="Normal 76 3 4 3 2 2" xfId="45885" xr:uid="{00000000-0005-0000-0000-000075A10000}"/>
    <cellStyle name="Normal 76 3 4 3 2 3" xfId="30652" xr:uid="{00000000-0005-0000-0000-000076A10000}"/>
    <cellStyle name="Normal 76 3 4 3 3" xfId="10534" xr:uid="{00000000-0005-0000-0000-000077A10000}"/>
    <cellStyle name="Normal 76 3 4 3 3 2" xfId="40868" xr:uid="{00000000-0005-0000-0000-000078A10000}"/>
    <cellStyle name="Normal 76 3 4 3 3 3" xfId="25635" xr:uid="{00000000-0005-0000-0000-000079A10000}"/>
    <cellStyle name="Normal 76 3 4 3 4" xfId="35855" xr:uid="{00000000-0005-0000-0000-00007AA10000}"/>
    <cellStyle name="Normal 76 3 4 3 5" xfId="20622" xr:uid="{00000000-0005-0000-0000-00007BA10000}"/>
    <cellStyle name="Normal 76 3 4 4" xfId="12212" xr:uid="{00000000-0005-0000-0000-00007CA10000}"/>
    <cellStyle name="Normal 76 3 4 4 2" xfId="42543" xr:uid="{00000000-0005-0000-0000-00007DA10000}"/>
    <cellStyle name="Normal 76 3 4 4 3" xfId="27310" xr:uid="{00000000-0005-0000-0000-00007EA10000}"/>
    <cellStyle name="Normal 76 3 4 5" xfId="7191" xr:uid="{00000000-0005-0000-0000-00007FA10000}"/>
    <cellStyle name="Normal 76 3 4 5 2" xfId="37526" xr:uid="{00000000-0005-0000-0000-000080A10000}"/>
    <cellStyle name="Normal 76 3 4 5 3" xfId="22293" xr:uid="{00000000-0005-0000-0000-000081A10000}"/>
    <cellStyle name="Normal 76 3 4 6" xfId="32514" xr:uid="{00000000-0005-0000-0000-000082A10000}"/>
    <cellStyle name="Normal 76 3 4 7" xfId="17280" xr:uid="{00000000-0005-0000-0000-000083A10000}"/>
    <cellStyle name="Normal 76 3 5" xfId="2973" xr:uid="{00000000-0005-0000-0000-000084A10000}"/>
    <cellStyle name="Normal 76 3 5 2" xfId="13047" xr:uid="{00000000-0005-0000-0000-000085A10000}"/>
    <cellStyle name="Normal 76 3 5 2 2" xfId="43378" xr:uid="{00000000-0005-0000-0000-000086A10000}"/>
    <cellStyle name="Normal 76 3 5 2 3" xfId="28145" xr:uid="{00000000-0005-0000-0000-000087A10000}"/>
    <cellStyle name="Normal 76 3 5 3" xfId="8027" xr:uid="{00000000-0005-0000-0000-000088A10000}"/>
    <cellStyle name="Normal 76 3 5 3 2" xfId="38361" xr:uid="{00000000-0005-0000-0000-000089A10000}"/>
    <cellStyle name="Normal 76 3 5 3 3" xfId="23128" xr:uid="{00000000-0005-0000-0000-00008AA10000}"/>
    <cellStyle name="Normal 76 3 5 4" xfId="33348" xr:uid="{00000000-0005-0000-0000-00008BA10000}"/>
    <cellStyle name="Normal 76 3 5 5" xfId="18115" xr:uid="{00000000-0005-0000-0000-00008CA10000}"/>
    <cellStyle name="Normal 76 3 6" xfId="4666" xr:uid="{00000000-0005-0000-0000-00008DA10000}"/>
    <cellStyle name="Normal 76 3 6 2" xfId="14718" xr:uid="{00000000-0005-0000-0000-00008EA10000}"/>
    <cellStyle name="Normal 76 3 6 2 2" xfId="45049" xr:uid="{00000000-0005-0000-0000-00008FA10000}"/>
    <cellStyle name="Normal 76 3 6 2 3" xfId="29816" xr:uid="{00000000-0005-0000-0000-000090A10000}"/>
    <cellStyle name="Normal 76 3 6 3" xfId="9698" xr:uid="{00000000-0005-0000-0000-000091A10000}"/>
    <cellStyle name="Normal 76 3 6 3 2" xfId="40032" xr:uid="{00000000-0005-0000-0000-000092A10000}"/>
    <cellStyle name="Normal 76 3 6 3 3" xfId="24799" xr:uid="{00000000-0005-0000-0000-000093A10000}"/>
    <cellStyle name="Normal 76 3 6 4" xfId="35019" xr:uid="{00000000-0005-0000-0000-000094A10000}"/>
    <cellStyle name="Normal 76 3 6 5" xfId="19786" xr:uid="{00000000-0005-0000-0000-000095A10000}"/>
    <cellStyle name="Normal 76 3 7" xfId="11376" xr:uid="{00000000-0005-0000-0000-000096A10000}"/>
    <cellStyle name="Normal 76 3 7 2" xfId="41707" xr:uid="{00000000-0005-0000-0000-000097A10000}"/>
    <cellStyle name="Normal 76 3 7 3" xfId="26474" xr:uid="{00000000-0005-0000-0000-000098A10000}"/>
    <cellStyle name="Normal 76 3 8" xfId="6355" xr:uid="{00000000-0005-0000-0000-000099A10000}"/>
    <cellStyle name="Normal 76 3 8 2" xfId="36690" xr:uid="{00000000-0005-0000-0000-00009AA10000}"/>
    <cellStyle name="Normal 76 3 8 3" xfId="21457" xr:uid="{00000000-0005-0000-0000-00009BA10000}"/>
    <cellStyle name="Normal 76 3 9" xfId="31679" xr:uid="{00000000-0005-0000-0000-00009CA10000}"/>
    <cellStyle name="Normal 76 4" xfId="1380" xr:uid="{00000000-0005-0000-0000-00009DA10000}"/>
    <cellStyle name="Normal 76 4 2" xfId="1803" xr:uid="{00000000-0005-0000-0000-00009EA10000}"/>
    <cellStyle name="Normal 76 4 2 2" xfId="2642" xr:uid="{00000000-0005-0000-0000-00009FA10000}"/>
    <cellStyle name="Normal 76 4 2 2 2" xfId="4332" xr:uid="{00000000-0005-0000-0000-0000A0A10000}"/>
    <cellStyle name="Normal 76 4 2 2 2 2" xfId="14405" xr:uid="{00000000-0005-0000-0000-0000A1A10000}"/>
    <cellStyle name="Normal 76 4 2 2 2 2 2" xfId="44736" xr:uid="{00000000-0005-0000-0000-0000A2A10000}"/>
    <cellStyle name="Normal 76 4 2 2 2 2 3" xfId="29503" xr:uid="{00000000-0005-0000-0000-0000A3A10000}"/>
    <cellStyle name="Normal 76 4 2 2 2 3" xfId="9385" xr:uid="{00000000-0005-0000-0000-0000A4A10000}"/>
    <cellStyle name="Normal 76 4 2 2 2 3 2" xfId="39719" xr:uid="{00000000-0005-0000-0000-0000A5A10000}"/>
    <cellStyle name="Normal 76 4 2 2 2 3 3" xfId="24486" xr:uid="{00000000-0005-0000-0000-0000A6A10000}"/>
    <cellStyle name="Normal 76 4 2 2 2 4" xfId="34706" xr:uid="{00000000-0005-0000-0000-0000A7A10000}"/>
    <cellStyle name="Normal 76 4 2 2 2 5" xfId="19473" xr:uid="{00000000-0005-0000-0000-0000A8A10000}"/>
    <cellStyle name="Normal 76 4 2 2 3" xfId="6024" xr:uid="{00000000-0005-0000-0000-0000A9A10000}"/>
    <cellStyle name="Normal 76 4 2 2 3 2" xfId="16076" xr:uid="{00000000-0005-0000-0000-0000AAA10000}"/>
    <cellStyle name="Normal 76 4 2 2 3 2 2" xfId="46407" xr:uid="{00000000-0005-0000-0000-0000ABA10000}"/>
    <cellStyle name="Normal 76 4 2 2 3 2 3" xfId="31174" xr:uid="{00000000-0005-0000-0000-0000ACA10000}"/>
    <cellStyle name="Normal 76 4 2 2 3 3" xfId="11056" xr:uid="{00000000-0005-0000-0000-0000ADA10000}"/>
    <cellStyle name="Normal 76 4 2 2 3 3 2" xfId="41390" xr:uid="{00000000-0005-0000-0000-0000AEA10000}"/>
    <cellStyle name="Normal 76 4 2 2 3 3 3" xfId="26157" xr:uid="{00000000-0005-0000-0000-0000AFA10000}"/>
    <cellStyle name="Normal 76 4 2 2 3 4" xfId="36377" xr:uid="{00000000-0005-0000-0000-0000B0A10000}"/>
    <cellStyle name="Normal 76 4 2 2 3 5" xfId="21144" xr:uid="{00000000-0005-0000-0000-0000B1A10000}"/>
    <cellStyle name="Normal 76 4 2 2 4" xfId="12734" xr:uid="{00000000-0005-0000-0000-0000B2A10000}"/>
    <cellStyle name="Normal 76 4 2 2 4 2" xfId="43065" xr:uid="{00000000-0005-0000-0000-0000B3A10000}"/>
    <cellStyle name="Normal 76 4 2 2 4 3" xfId="27832" xr:uid="{00000000-0005-0000-0000-0000B4A10000}"/>
    <cellStyle name="Normal 76 4 2 2 5" xfId="7713" xr:uid="{00000000-0005-0000-0000-0000B5A10000}"/>
    <cellStyle name="Normal 76 4 2 2 5 2" xfId="38048" xr:uid="{00000000-0005-0000-0000-0000B6A10000}"/>
    <cellStyle name="Normal 76 4 2 2 5 3" xfId="22815" xr:uid="{00000000-0005-0000-0000-0000B7A10000}"/>
    <cellStyle name="Normal 76 4 2 2 6" xfId="33036" xr:uid="{00000000-0005-0000-0000-0000B8A10000}"/>
    <cellStyle name="Normal 76 4 2 2 7" xfId="17802" xr:uid="{00000000-0005-0000-0000-0000B9A10000}"/>
    <cellStyle name="Normal 76 4 2 3" xfId="3495" xr:uid="{00000000-0005-0000-0000-0000BAA10000}"/>
    <cellStyle name="Normal 76 4 2 3 2" xfId="13569" xr:uid="{00000000-0005-0000-0000-0000BBA10000}"/>
    <cellStyle name="Normal 76 4 2 3 2 2" xfId="43900" xr:uid="{00000000-0005-0000-0000-0000BCA10000}"/>
    <cellStyle name="Normal 76 4 2 3 2 3" xfId="28667" xr:uid="{00000000-0005-0000-0000-0000BDA10000}"/>
    <cellStyle name="Normal 76 4 2 3 3" xfId="8549" xr:uid="{00000000-0005-0000-0000-0000BEA10000}"/>
    <cellStyle name="Normal 76 4 2 3 3 2" xfId="38883" xr:uid="{00000000-0005-0000-0000-0000BFA10000}"/>
    <cellStyle name="Normal 76 4 2 3 3 3" xfId="23650" xr:uid="{00000000-0005-0000-0000-0000C0A10000}"/>
    <cellStyle name="Normal 76 4 2 3 4" xfId="33870" xr:uid="{00000000-0005-0000-0000-0000C1A10000}"/>
    <cellStyle name="Normal 76 4 2 3 5" xfId="18637" xr:uid="{00000000-0005-0000-0000-0000C2A10000}"/>
    <cellStyle name="Normal 76 4 2 4" xfId="5188" xr:uid="{00000000-0005-0000-0000-0000C3A10000}"/>
    <cellStyle name="Normal 76 4 2 4 2" xfId="15240" xr:uid="{00000000-0005-0000-0000-0000C4A10000}"/>
    <cellStyle name="Normal 76 4 2 4 2 2" xfId="45571" xr:uid="{00000000-0005-0000-0000-0000C5A10000}"/>
    <cellStyle name="Normal 76 4 2 4 2 3" xfId="30338" xr:uid="{00000000-0005-0000-0000-0000C6A10000}"/>
    <cellStyle name="Normal 76 4 2 4 3" xfId="10220" xr:uid="{00000000-0005-0000-0000-0000C7A10000}"/>
    <cellStyle name="Normal 76 4 2 4 3 2" xfId="40554" xr:uid="{00000000-0005-0000-0000-0000C8A10000}"/>
    <cellStyle name="Normal 76 4 2 4 3 3" xfId="25321" xr:uid="{00000000-0005-0000-0000-0000C9A10000}"/>
    <cellStyle name="Normal 76 4 2 4 4" xfId="35541" xr:uid="{00000000-0005-0000-0000-0000CAA10000}"/>
    <cellStyle name="Normal 76 4 2 4 5" xfId="20308" xr:uid="{00000000-0005-0000-0000-0000CBA10000}"/>
    <cellStyle name="Normal 76 4 2 5" xfId="11898" xr:uid="{00000000-0005-0000-0000-0000CCA10000}"/>
    <cellStyle name="Normal 76 4 2 5 2" xfId="42229" xr:uid="{00000000-0005-0000-0000-0000CDA10000}"/>
    <cellStyle name="Normal 76 4 2 5 3" xfId="26996" xr:uid="{00000000-0005-0000-0000-0000CEA10000}"/>
    <cellStyle name="Normal 76 4 2 6" xfId="6877" xr:uid="{00000000-0005-0000-0000-0000CFA10000}"/>
    <cellStyle name="Normal 76 4 2 6 2" xfId="37212" xr:uid="{00000000-0005-0000-0000-0000D0A10000}"/>
    <cellStyle name="Normal 76 4 2 6 3" xfId="21979" xr:uid="{00000000-0005-0000-0000-0000D1A10000}"/>
    <cellStyle name="Normal 76 4 2 7" xfId="32200" xr:uid="{00000000-0005-0000-0000-0000D2A10000}"/>
    <cellStyle name="Normal 76 4 2 8" xfId="16966" xr:uid="{00000000-0005-0000-0000-0000D3A10000}"/>
    <cellStyle name="Normal 76 4 3" xfId="2224" xr:uid="{00000000-0005-0000-0000-0000D4A10000}"/>
    <cellStyle name="Normal 76 4 3 2" xfId="3914" xr:uid="{00000000-0005-0000-0000-0000D5A10000}"/>
    <cellStyle name="Normal 76 4 3 2 2" xfId="13987" xr:uid="{00000000-0005-0000-0000-0000D6A10000}"/>
    <cellStyle name="Normal 76 4 3 2 2 2" xfId="44318" xr:uid="{00000000-0005-0000-0000-0000D7A10000}"/>
    <cellStyle name="Normal 76 4 3 2 2 3" xfId="29085" xr:uid="{00000000-0005-0000-0000-0000D8A10000}"/>
    <cellStyle name="Normal 76 4 3 2 3" xfId="8967" xr:uid="{00000000-0005-0000-0000-0000D9A10000}"/>
    <cellStyle name="Normal 76 4 3 2 3 2" xfId="39301" xr:uid="{00000000-0005-0000-0000-0000DAA10000}"/>
    <cellStyle name="Normal 76 4 3 2 3 3" xfId="24068" xr:uid="{00000000-0005-0000-0000-0000DBA10000}"/>
    <cellStyle name="Normal 76 4 3 2 4" xfId="34288" xr:uid="{00000000-0005-0000-0000-0000DCA10000}"/>
    <cellStyle name="Normal 76 4 3 2 5" xfId="19055" xr:uid="{00000000-0005-0000-0000-0000DDA10000}"/>
    <cellStyle name="Normal 76 4 3 3" xfId="5606" xr:uid="{00000000-0005-0000-0000-0000DEA10000}"/>
    <cellStyle name="Normal 76 4 3 3 2" xfId="15658" xr:uid="{00000000-0005-0000-0000-0000DFA10000}"/>
    <cellStyle name="Normal 76 4 3 3 2 2" xfId="45989" xr:uid="{00000000-0005-0000-0000-0000E0A10000}"/>
    <cellStyle name="Normal 76 4 3 3 2 3" xfId="30756" xr:uid="{00000000-0005-0000-0000-0000E1A10000}"/>
    <cellStyle name="Normal 76 4 3 3 3" xfId="10638" xr:uid="{00000000-0005-0000-0000-0000E2A10000}"/>
    <cellStyle name="Normal 76 4 3 3 3 2" xfId="40972" xr:uid="{00000000-0005-0000-0000-0000E3A10000}"/>
    <cellStyle name="Normal 76 4 3 3 3 3" xfId="25739" xr:uid="{00000000-0005-0000-0000-0000E4A10000}"/>
    <cellStyle name="Normal 76 4 3 3 4" xfId="35959" xr:uid="{00000000-0005-0000-0000-0000E5A10000}"/>
    <cellStyle name="Normal 76 4 3 3 5" xfId="20726" xr:uid="{00000000-0005-0000-0000-0000E6A10000}"/>
    <cellStyle name="Normal 76 4 3 4" xfId="12316" xr:uid="{00000000-0005-0000-0000-0000E7A10000}"/>
    <cellStyle name="Normal 76 4 3 4 2" xfId="42647" xr:uid="{00000000-0005-0000-0000-0000E8A10000}"/>
    <cellStyle name="Normal 76 4 3 4 3" xfId="27414" xr:uid="{00000000-0005-0000-0000-0000E9A10000}"/>
    <cellStyle name="Normal 76 4 3 5" xfId="7295" xr:uid="{00000000-0005-0000-0000-0000EAA10000}"/>
    <cellStyle name="Normal 76 4 3 5 2" xfId="37630" xr:uid="{00000000-0005-0000-0000-0000EBA10000}"/>
    <cellStyle name="Normal 76 4 3 5 3" xfId="22397" xr:uid="{00000000-0005-0000-0000-0000ECA10000}"/>
    <cellStyle name="Normal 76 4 3 6" xfId="32618" xr:uid="{00000000-0005-0000-0000-0000EDA10000}"/>
    <cellStyle name="Normal 76 4 3 7" xfId="17384" xr:uid="{00000000-0005-0000-0000-0000EEA10000}"/>
    <cellStyle name="Normal 76 4 4" xfId="3077" xr:uid="{00000000-0005-0000-0000-0000EFA10000}"/>
    <cellStyle name="Normal 76 4 4 2" xfId="13151" xr:uid="{00000000-0005-0000-0000-0000F0A10000}"/>
    <cellStyle name="Normal 76 4 4 2 2" xfId="43482" xr:uid="{00000000-0005-0000-0000-0000F1A10000}"/>
    <cellStyle name="Normal 76 4 4 2 3" xfId="28249" xr:uid="{00000000-0005-0000-0000-0000F2A10000}"/>
    <cellStyle name="Normal 76 4 4 3" xfId="8131" xr:uid="{00000000-0005-0000-0000-0000F3A10000}"/>
    <cellStyle name="Normal 76 4 4 3 2" xfId="38465" xr:uid="{00000000-0005-0000-0000-0000F4A10000}"/>
    <cellStyle name="Normal 76 4 4 3 3" xfId="23232" xr:uid="{00000000-0005-0000-0000-0000F5A10000}"/>
    <cellStyle name="Normal 76 4 4 4" xfId="33452" xr:uid="{00000000-0005-0000-0000-0000F6A10000}"/>
    <cellStyle name="Normal 76 4 4 5" xfId="18219" xr:uid="{00000000-0005-0000-0000-0000F7A10000}"/>
    <cellStyle name="Normal 76 4 5" xfId="4770" xr:uid="{00000000-0005-0000-0000-0000F8A10000}"/>
    <cellStyle name="Normal 76 4 5 2" xfId="14822" xr:uid="{00000000-0005-0000-0000-0000F9A10000}"/>
    <cellStyle name="Normal 76 4 5 2 2" xfId="45153" xr:uid="{00000000-0005-0000-0000-0000FAA10000}"/>
    <cellStyle name="Normal 76 4 5 2 3" xfId="29920" xr:uid="{00000000-0005-0000-0000-0000FBA10000}"/>
    <cellStyle name="Normal 76 4 5 3" xfId="9802" xr:uid="{00000000-0005-0000-0000-0000FCA10000}"/>
    <cellStyle name="Normal 76 4 5 3 2" xfId="40136" xr:uid="{00000000-0005-0000-0000-0000FDA10000}"/>
    <cellStyle name="Normal 76 4 5 3 3" xfId="24903" xr:uid="{00000000-0005-0000-0000-0000FEA10000}"/>
    <cellStyle name="Normal 76 4 5 4" xfId="35123" xr:uid="{00000000-0005-0000-0000-0000FFA10000}"/>
    <cellStyle name="Normal 76 4 5 5" xfId="19890" xr:uid="{00000000-0005-0000-0000-000000A20000}"/>
    <cellStyle name="Normal 76 4 6" xfId="11480" xr:uid="{00000000-0005-0000-0000-000001A20000}"/>
    <cellStyle name="Normal 76 4 6 2" xfId="41811" xr:uid="{00000000-0005-0000-0000-000002A20000}"/>
    <cellStyle name="Normal 76 4 6 3" xfId="26578" xr:uid="{00000000-0005-0000-0000-000003A20000}"/>
    <cellStyle name="Normal 76 4 7" xfId="6459" xr:uid="{00000000-0005-0000-0000-000004A20000}"/>
    <cellStyle name="Normal 76 4 7 2" xfId="36794" xr:uid="{00000000-0005-0000-0000-000005A20000}"/>
    <cellStyle name="Normal 76 4 7 3" xfId="21561" xr:uid="{00000000-0005-0000-0000-000006A20000}"/>
    <cellStyle name="Normal 76 4 8" xfId="31782" xr:uid="{00000000-0005-0000-0000-000007A20000}"/>
    <cellStyle name="Normal 76 4 9" xfId="16548" xr:uid="{00000000-0005-0000-0000-000008A20000}"/>
    <cellStyle name="Normal 76 5" xfId="1593" xr:uid="{00000000-0005-0000-0000-000009A20000}"/>
    <cellStyle name="Normal 76 5 2" xfId="2434" xr:uid="{00000000-0005-0000-0000-00000AA20000}"/>
    <cellStyle name="Normal 76 5 2 2" xfId="4124" xr:uid="{00000000-0005-0000-0000-00000BA20000}"/>
    <cellStyle name="Normal 76 5 2 2 2" xfId="14197" xr:uid="{00000000-0005-0000-0000-00000CA20000}"/>
    <cellStyle name="Normal 76 5 2 2 2 2" xfId="44528" xr:uid="{00000000-0005-0000-0000-00000DA20000}"/>
    <cellStyle name="Normal 76 5 2 2 2 3" xfId="29295" xr:uid="{00000000-0005-0000-0000-00000EA20000}"/>
    <cellStyle name="Normal 76 5 2 2 3" xfId="9177" xr:uid="{00000000-0005-0000-0000-00000FA20000}"/>
    <cellStyle name="Normal 76 5 2 2 3 2" xfId="39511" xr:uid="{00000000-0005-0000-0000-000010A20000}"/>
    <cellStyle name="Normal 76 5 2 2 3 3" xfId="24278" xr:uid="{00000000-0005-0000-0000-000011A20000}"/>
    <cellStyle name="Normal 76 5 2 2 4" xfId="34498" xr:uid="{00000000-0005-0000-0000-000012A20000}"/>
    <cellStyle name="Normal 76 5 2 2 5" xfId="19265" xr:uid="{00000000-0005-0000-0000-000013A20000}"/>
    <cellStyle name="Normal 76 5 2 3" xfId="5816" xr:uid="{00000000-0005-0000-0000-000014A20000}"/>
    <cellStyle name="Normal 76 5 2 3 2" xfId="15868" xr:uid="{00000000-0005-0000-0000-000015A20000}"/>
    <cellStyle name="Normal 76 5 2 3 2 2" xfId="46199" xr:uid="{00000000-0005-0000-0000-000016A20000}"/>
    <cellStyle name="Normal 76 5 2 3 2 3" xfId="30966" xr:uid="{00000000-0005-0000-0000-000017A20000}"/>
    <cellStyle name="Normal 76 5 2 3 3" xfId="10848" xr:uid="{00000000-0005-0000-0000-000018A20000}"/>
    <cellStyle name="Normal 76 5 2 3 3 2" xfId="41182" xr:uid="{00000000-0005-0000-0000-000019A20000}"/>
    <cellStyle name="Normal 76 5 2 3 3 3" xfId="25949" xr:uid="{00000000-0005-0000-0000-00001AA20000}"/>
    <cellStyle name="Normal 76 5 2 3 4" xfId="36169" xr:uid="{00000000-0005-0000-0000-00001BA20000}"/>
    <cellStyle name="Normal 76 5 2 3 5" xfId="20936" xr:uid="{00000000-0005-0000-0000-00001CA20000}"/>
    <cellStyle name="Normal 76 5 2 4" xfId="12526" xr:uid="{00000000-0005-0000-0000-00001DA20000}"/>
    <cellStyle name="Normal 76 5 2 4 2" xfId="42857" xr:uid="{00000000-0005-0000-0000-00001EA20000}"/>
    <cellStyle name="Normal 76 5 2 4 3" xfId="27624" xr:uid="{00000000-0005-0000-0000-00001FA20000}"/>
    <cellStyle name="Normal 76 5 2 5" xfId="7505" xr:uid="{00000000-0005-0000-0000-000020A20000}"/>
    <cellStyle name="Normal 76 5 2 5 2" xfId="37840" xr:uid="{00000000-0005-0000-0000-000021A20000}"/>
    <cellStyle name="Normal 76 5 2 5 3" xfId="22607" xr:uid="{00000000-0005-0000-0000-000022A20000}"/>
    <cellStyle name="Normal 76 5 2 6" xfId="32828" xr:uid="{00000000-0005-0000-0000-000023A20000}"/>
    <cellStyle name="Normal 76 5 2 7" xfId="17594" xr:uid="{00000000-0005-0000-0000-000024A20000}"/>
    <cellStyle name="Normal 76 5 3" xfId="3287" xr:uid="{00000000-0005-0000-0000-000025A20000}"/>
    <cellStyle name="Normal 76 5 3 2" xfId="13361" xr:uid="{00000000-0005-0000-0000-000026A20000}"/>
    <cellStyle name="Normal 76 5 3 2 2" xfId="43692" xr:uid="{00000000-0005-0000-0000-000027A20000}"/>
    <cellStyle name="Normal 76 5 3 2 3" xfId="28459" xr:uid="{00000000-0005-0000-0000-000028A20000}"/>
    <cellStyle name="Normal 76 5 3 3" xfId="8341" xr:uid="{00000000-0005-0000-0000-000029A20000}"/>
    <cellStyle name="Normal 76 5 3 3 2" xfId="38675" xr:uid="{00000000-0005-0000-0000-00002AA20000}"/>
    <cellStyle name="Normal 76 5 3 3 3" xfId="23442" xr:uid="{00000000-0005-0000-0000-00002BA20000}"/>
    <cellStyle name="Normal 76 5 3 4" xfId="33662" xr:uid="{00000000-0005-0000-0000-00002CA20000}"/>
    <cellStyle name="Normal 76 5 3 5" xfId="18429" xr:uid="{00000000-0005-0000-0000-00002DA20000}"/>
    <cellStyle name="Normal 76 5 4" xfId="4980" xr:uid="{00000000-0005-0000-0000-00002EA20000}"/>
    <cellStyle name="Normal 76 5 4 2" xfId="15032" xr:uid="{00000000-0005-0000-0000-00002FA20000}"/>
    <cellStyle name="Normal 76 5 4 2 2" xfId="45363" xr:uid="{00000000-0005-0000-0000-000030A20000}"/>
    <cellStyle name="Normal 76 5 4 2 3" xfId="30130" xr:uid="{00000000-0005-0000-0000-000031A20000}"/>
    <cellStyle name="Normal 76 5 4 3" xfId="10012" xr:uid="{00000000-0005-0000-0000-000032A20000}"/>
    <cellStyle name="Normal 76 5 4 3 2" xfId="40346" xr:uid="{00000000-0005-0000-0000-000033A20000}"/>
    <cellStyle name="Normal 76 5 4 3 3" xfId="25113" xr:uid="{00000000-0005-0000-0000-000034A20000}"/>
    <cellStyle name="Normal 76 5 4 4" xfId="35333" xr:uid="{00000000-0005-0000-0000-000035A20000}"/>
    <cellStyle name="Normal 76 5 4 5" xfId="20100" xr:uid="{00000000-0005-0000-0000-000036A20000}"/>
    <cellStyle name="Normal 76 5 5" xfId="11690" xr:uid="{00000000-0005-0000-0000-000037A20000}"/>
    <cellStyle name="Normal 76 5 5 2" xfId="42021" xr:uid="{00000000-0005-0000-0000-000038A20000}"/>
    <cellStyle name="Normal 76 5 5 3" xfId="26788" xr:uid="{00000000-0005-0000-0000-000039A20000}"/>
    <cellStyle name="Normal 76 5 6" xfId="6669" xr:uid="{00000000-0005-0000-0000-00003AA20000}"/>
    <cellStyle name="Normal 76 5 6 2" xfId="37004" xr:uid="{00000000-0005-0000-0000-00003BA20000}"/>
    <cellStyle name="Normal 76 5 6 3" xfId="21771" xr:uid="{00000000-0005-0000-0000-00003CA20000}"/>
    <cellStyle name="Normal 76 5 7" xfId="31992" xr:uid="{00000000-0005-0000-0000-00003DA20000}"/>
    <cellStyle name="Normal 76 5 8" xfId="16758" xr:uid="{00000000-0005-0000-0000-00003EA20000}"/>
    <cellStyle name="Normal 76 6" xfId="2014" xr:uid="{00000000-0005-0000-0000-00003FA20000}"/>
    <cellStyle name="Normal 76 6 2" xfId="3706" xr:uid="{00000000-0005-0000-0000-000040A20000}"/>
    <cellStyle name="Normal 76 6 2 2" xfId="13779" xr:uid="{00000000-0005-0000-0000-000041A20000}"/>
    <cellStyle name="Normal 76 6 2 2 2" xfId="44110" xr:uid="{00000000-0005-0000-0000-000042A20000}"/>
    <cellStyle name="Normal 76 6 2 2 3" xfId="28877" xr:uid="{00000000-0005-0000-0000-000043A20000}"/>
    <cellStyle name="Normal 76 6 2 3" xfId="8759" xr:uid="{00000000-0005-0000-0000-000044A20000}"/>
    <cellStyle name="Normal 76 6 2 3 2" xfId="39093" xr:uid="{00000000-0005-0000-0000-000045A20000}"/>
    <cellStyle name="Normal 76 6 2 3 3" xfId="23860" xr:uid="{00000000-0005-0000-0000-000046A20000}"/>
    <cellStyle name="Normal 76 6 2 4" xfId="34080" xr:uid="{00000000-0005-0000-0000-000047A20000}"/>
    <cellStyle name="Normal 76 6 2 5" xfId="18847" xr:uid="{00000000-0005-0000-0000-000048A20000}"/>
    <cellStyle name="Normal 76 6 3" xfId="5398" xr:uid="{00000000-0005-0000-0000-000049A20000}"/>
    <cellStyle name="Normal 76 6 3 2" xfId="15450" xr:uid="{00000000-0005-0000-0000-00004AA20000}"/>
    <cellStyle name="Normal 76 6 3 2 2" xfId="45781" xr:uid="{00000000-0005-0000-0000-00004BA20000}"/>
    <cellStyle name="Normal 76 6 3 2 3" xfId="30548" xr:uid="{00000000-0005-0000-0000-00004CA20000}"/>
    <cellStyle name="Normal 76 6 3 3" xfId="10430" xr:uid="{00000000-0005-0000-0000-00004DA20000}"/>
    <cellStyle name="Normal 76 6 3 3 2" xfId="40764" xr:uid="{00000000-0005-0000-0000-00004EA20000}"/>
    <cellStyle name="Normal 76 6 3 3 3" xfId="25531" xr:uid="{00000000-0005-0000-0000-00004FA20000}"/>
    <cellStyle name="Normal 76 6 3 4" xfId="35751" xr:uid="{00000000-0005-0000-0000-000050A20000}"/>
    <cellStyle name="Normal 76 6 3 5" xfId="20518" xr:uid="{00000000-0005-0000-0000-000051A20000}"/>
    <cellStyle name="Normal 76 6 4" xfId="12108" xr:uid="{00000000-0005-0000-0000-000052A20000}"/>
    <cellStyle name="Normal 76 6 4 2" xfId="42439" xr:uid="{00000000-0005-0000-0000-000053A20000}"/>
    <cellStyle name="Normal 76 6 4 3" xfId="27206" xr:uid="{00000000-0005-0000-0000-000054A20000}"/>
    <cellStyle name="Normal 76 6 5" xfId="7087" xr:uid="{00000000-0005-0000-0000-000055A20000}"/>
    <cellStyle name="Normal 76 6 5 2" xfId="37422" xr:uid="{00000000-0005-0000-0000-000056A20000}"/>
    <cellStyle name="Normal 76 6 5 3" xfId="22189" xr:uid="{00000000-0005-0000-0000-000057A20000}"/>
    <cellStyle name="Normal 76 6 6" xfId="32410" xr:uid="{00000000-0005-0000-0000-000058A20000}"/>
    <cellStyle name="Normal 76 6 7" xfId="17176" xr:uid="{00000000-0005-0000-0000-000059A20000}"/>
    <cellStyle name="Normal 76 7" xfId="2866" xr:uid="{00000000-0005-0000-0000-00005AA20000}"/>
    <cellStyle name="Normal 76 7 2" xfId="12943" xr:uid="{00000000-0005-0000-0000-00005BA20000}"/>
    <cellStyle name="Normal 76 7 2 2" xfId="43274" xr:uid="{00000000-0005-0000-0000-00005CA20000}"/>
    <cellStyle name="Normal 76 7 2 3" xfId="28041" xr:uid="{00000000-0005-0000-0000-00005DA20000}"/>
    <cellStyle name="Normal 76 7 3" xfId="7923" xr:uid="{00000000-0005-0000-0000-00005EA20000}"/>
    <cellStyle name="Normal 76 7 3 2" xfId="38257" xr:uid="{00000000-0005-0000-0000-00005FA20000}"/>
    <cellStyle name="Normal 76 7 3 3" xfId="23024" xr:uid="{00000000-0005-0000-0000-000060A20000}"/>
    <cellStyle name="Normal 76 7 4" xfId="33244" xr:uid="{00000000-0005-0000-0000-000061A20000}"/>
    <cellStyle name="Normal 76 7 5" xfId="18011" xr:uid="{00000000-0005-0000-0000-000062A20000}"/>
    <cellStyle name="Normal 76 8" xfId="4560" xr:uid="{00000000-0005-0000-0000-000063A20000}"/>
    <cellStyle name="Normal 76 8 2" xfId="14614" xr:uid="{00000000-0005-0000-0000-000064A20000}"/>
    <cellStyle name="Normal 76 8 2 2" xfId="44945" xr:uid="{00000000-0005-0000-0000-000065A20000}"/>
    <cellStyle name="Normal 76 8 2 3" xfId="29712" xr:uid="{00000000-0005-0000-0000-000066A20000}"/>
    <cellStyle name="Normal 76 8 3" xfId="9594" xr:uid="{00000000-0005-0000-0000-000067A20000}"/>
    <cellStyle name="Normal 76 8 3 2" xfId="39928" xr:uid="{00000000-0005-0000-0000-000068A20000}"/>
    <cellStyle name="Normal 76 8 3 3" xfId="24695" xr:uid="{00000000-0005-0000-0000-000069A20000}"/>
    <cellStyle name="Normal 76 8 4" xfId="34915" xr:uid="{00000000-0005-0000-0000-00006AA20000}"/>
    <cellStyle name="Normal 76 8 5" xfId="19682" xr:uid="{00000000-0005-0000-0000-00006BA20000}"/>
    <cellStyle name="Normal 76 9" xfId="11270" xr:uid="{00000000-0005-0000-0000-00006CA20000}"/>
    <cellStyle name="Normal 76 9 2" xfId="41603" xr:uid="{00000000-0005-0000-0000-00006DA20000}"/>
    <cellStyle name="Normal 76 9 3" xfId="26370" xr:uid="{00000000-0005-0000-0000-00006EA20000}"/>
    <cellStyle name="Normal 77" xfId="570" xr:uid="{00000000-0005-0000-0000-00006FA20000}"/>
    <cellStyle name="Normal 78" xfId="370" xr:uid="{00000000-0005-0000-0000-000070A20000}"/>
    <cellStyle name="Normal 78 10" xfId="6198" xr:uid="{00000000-0005-0000-0000-000071A20000}"/>
    <cellStyle name="Normal 78 10 2" xfId="36537" xr:uid="{00000000-0005-0000-0000-000072A20000}"/>
    <cellStyle name="Normal 78 10 3" xfId="21304" xr:uid="{00000000-0005-0000-0000-000073A20000}"/>
    <cellStyle name="Normal 78 10 4" xfId="46745" xr:uid="{00000000-0005-0000-0000-000074A20000}"/>
    <cellStyle name="Normal 78 10 4 2" xfId="46822" xr:uid="{00000000-0005-0000-0000-000075A20000}"/>
    <cellStyle name="Normal 78 11" xfId="31529" xr:uid="{00000000-0005-0000-0000-000076A20000}"/>
    <cellStyle name="Normal 78 12" xfId="16289" xr:uid="{00000000-0005-0000-0000-000077A20000}"/>
    <cellStyle name="Normal 78 2" xfId="1163" xr:uid="{00000000-0005-0000-0000-000078A20000}"/>
    <cellStyle name="Normal 78 2 10" xfId="31582" xr:uid="{00000000-0005-0000-0000-000079A20000}"/>
    <cellStyle name="Normal 78 2 11" xfId="16343" xr:uid="{00000000-0005-0000-0000-00007AA20000}"/>
    <cellStyle name="Normal 78 2 2" xfId="1272" xr:uid="{00000000-0005-0000-0000-00007BA20000}"/>
    <cellStyle name="Normal 78 2 2 10" xfId="16447" xr:uid="{00000000-0005-0000-0000-00007CA20000}"/>
    <cellStyle name="Normal 78 2 2 2" xfId="1489" xr:uid="{00000000-0005-0000-0000-00007DA20000}"/>
    <cellStyle name="Normal 78 2 2 2 2" xfId="1910" xr:uid="{00000000-0005-0000-0000-00007EA20000}"/>
    <cellStyle name="Normal 78 2 2 2 2 2" xfId="2749" xr:uid="{00000000-0005-0000-0000-00007FA20000}"/>
    <cellStyle name="Normal 78 2 2 2 2 2 2" xfId="4439" xr:uid="{00000000-0005-0000-0000-000080A20000}"/>
    <cellStyle name="Normal 78 2 2 2 2 2 2 2" xfId="14512" xr:uid="{00000000-0005-0000-0000-000081A20000}"/>
    <cellStyle name="Normal 78 2 2 2 2 2 2 2 2" xfId="44843" xr:uid="{00000000-0005-0000-0000-000082A20000}"/>
    <cellStyle name="Normal 78 2 2 2 2 2 2 2 3" xfId="29610" xr:uid="{00000000-0005-0000-0000-000083A20000}"/>
    <cellStyle name="Normal 78 2 2 2 2 2 2 3" xfId="9492" xr:uid="{00000000-0005-0000-0000-000084A20000}"/>
    <cellStyle name="Normal 78 2 2 2 2 2 2 3 2" xfId="39826" xr:uid="{00000000-0005-0000-0000-000085A20000}"/>
    <cellStyle name="Normal 78 2 2 2 2 2 2 3 3" xfId="24593" xr:uid="{00000000-0005-0000-0000-000086A20000}"/>
    <cellStyle name="Normal 78 2 2 2 2 2 2 4" xfId="34813" xr:uid="{00000000-0005-0000-0000-000087A20000}"/>
    <cellStyle name="Normal 78 2 2 2 2 2 2 5" xfId="19580" xr:uid="{00000000-0005-0000-0000-000088A20000}"/>
    <cellStyle name="Normal 78 2 2 2 2 2 3" xfId="6131" xr:uid="{00000000-0005-0000-0000-000089A20000}"/>
    <cellStyle name="Normal 78 2 2 2 2 2 3 2" xfId="16183" xr:uid="{00000000-0005-0000-0000-00008AA20000}"/>
    <cellStyle name="Normal 78 2 2 2 2 2 3 2 2" xfId="46514" xr:uid="{00000000-0005-0000-0000-00008BA20000}"/>
    <cellStyle name="Normal 78 2 2 2 2 2 3 2 3" xfId="31281" xr:uid="{00000000-0005-0000-0000-00008CA20000}"/>
    <cellStyle name="Normal 78 2 2 2 2 2 3 3" xfId="11163" xr:uid="{00000000-0005-0000-0000-00008DA20000}"/>
    <cellStyle name="Normal 78 2 2 2 2 2 3 3 2" xfId="41497" xr:uid="{00000000-0005-0000-0000-00008EA20000}"/>
    <cellStyle name="Normal 78 2 2 2 2 2 3 3 3" xfId="26264" xr:uid="{00000000-0005-0000-0000-00008FA20000}"/>
    <cellStyle name="Normal 78 2 2 2 2 2 3 4" xfId="36484" xr:uid="{00000000-0005-0000-0000-000090A20000}"/>
    <cellStyle name="Normal 78 2 2 2 2 2 3 5" xfId="21251" xr:uid="{00000000-0005-0000-0000-000091A20000}"/>
    <cellStyle name="Normal 78 2 2 2 2 2 4" xfId="12841" xr:uid="{00000000-0005-0000-0000-000092A20000}"/>
    <cellStyle name="Normal 78 2 2 2 2 2 4 2" xfId="43172" xr:uid="{00000000-0005-0000-0000-000093A20000}"/>
    <cellStyle name="Normal 78 2 2 2 2 2 4 3" xfId="27939" xr:uid="{00000000-0005-0000-0000-000094A20000}"/>
    <cellStyle name="Normal 78 2 2 2 2 2 5" xfId="7820" xr:uid="{00000000-0005-0000-0000-000095A20000}"/>
    <cellStyle name="Normal 78 2 2 2 2 2 5 2" xfId="38155" xr:uid="{00000000-0005-0000-0000-000096A20000}"/>
    <cellStyle name="Normal 78 2 2 2 2 2 5 3" xfId="22922" xr:uid="{00000000-0005-0000-0000-000097A20000}"/>
    <cellStyle name="Normal 78 2 2 2 2 2 6" xfId="33143" xr:uid="{00000000-0005-0000-0000-000098A20000}"/>
    <cellStyle name="Normal 78 2 2 2 2 2 7" xfId="17909" xr:uid="{00000000-0005-0000-0000-000099A20000}"/>
    <cellStyle name="Normal 78 2 2 2 2 3" xfId="3602" xr:uid="{00000000-0005-0000-0000-00009AA20000}"/>
    <cellStyle name="Normal 78 2 2 2 2 3 2" xfId="13676" xr:uid="{00000000-0005-0000-0000-00009BA20000}"/>
    <cellStyle name="Normal 78 2 2 2 2 3 2 2" xfId="44007" xr:uid="{00000000-0005-0000-0000-00009CA20000}"/>
    <cellStyle name="Normal 78 2 2 2 2 3 2 3" xfId="28774" xr:uid="{00000000-0005-0000-0000-00009DA20000}"/>
    <cellStyle name="Normal 78 2 2 2 2 3 3" xfId="8656" xr:uid="{00000000-0005-0000-0000-00009EA20000}"/>
    <cellStyle name="Normal 78 2 2 2 2 3 3 2" xfId="38990" xr:uid="{00000000-0005-0000-0000-00009FA20000}"/>
    <cellStyle name="Normal 78 2 2 2 2 3 3 3" xfId="23757" xr:uid="{00000000-0005-0000-0000-0000A0A20000}"/>
    <cellStyle name="Normal 78 2 2 2 2 3 4" xfId="33977" xr:uid="{00000000-0005-0000-0000-0000A1A20000}"/>
    <cellStyle name="Normal 78 2 2 2 2 3 5" xfId="18744" xr:uid="{00000000-0005-0000-0000-0000A2A20000}"/>
    <cellStyle name="Normal 78 2 2 2 2 4" xfId="5295" xr:uid="{00000000-0005-0000-0000-0000A3A20000}"/>
    <cellStyle name="Normal 78 2 2 2 2 4 2" xfId="15347" xr:uid="{00000000-0005-0000-0000-0000A4A20000}"/>
    <cellStyle name="Normal 78 2 2 2 2 4 2 2" xfId="45678" xr:uid="{00000000-0005-0000-0000-0000A5A20000}"/>
    <cellStyle name="Normal 78 2 2 2 2 4 2 3" xfId="30445" xr:uid="{00000000-0005-0000-0000-0000A6A20000}"/>
    <cellStyle name="Normal 78 2 2 2 2 4 3" xfId="10327" xr:uid="{00000000-0005-0000-0000-0000A7A20000}"/>
    <cellStyle name="Normal 78 2 2 2 2 4 3 2" xfId="40661" xr:uid="{00000000-0005-0000-0000-0000A8A20000}"/>
    <cellStyle name="Normal 78 2 2 2 2 4 3 3" xfId="25428" xr:uid="{00000000-0005-0000-0000-0000A9A20000}"/>
    <cellStyle name="Normal 78 2 2 2 2 4 4" xfId="35648" xr:uid="{00000000-0005-0000-0000-0000AAA20000}"/>
    <cellStyle name="Normal 78 2 2 2 2 4 5" xfId="20415" xr:uid="{00000000-0005-0000-0000-0000ABA20000}"/>
    <cellStyle name="Normal 78 2 2 2 2 5" xfId="12005" xr:uid="{00000000-0005-0000-0000-0000ACA20000}"/>
    <cellStyle name="Normal 78 2 2 2 2 5 2" xfId="42336" xr:uid="{00000000-0005-0000-0000-0000ADA20000}"/>
    <cellStyle name="Normal 78 2 2 2 2 5 3" xfId="27103" xr:uid="{00000000-0005-0000-0000-0000AEA20000}"/>
    <cellStyle name="Normal 78 2 2 2 2 6" xfId="6984" xr:uid="{00000000-0005-0000-0000-0000AFA20000}"/>
    <cellStyle name="Normal 78 2 2 2 2 6 2" xfId="37319" xr:uid="{00000000-0005-0000-0000-0000B0A20000}"/>
    <cellStyle name="Normal 78 2 2 2 2 6 3" xfId="22086" xr:uid="{00000000-0005-0000-0000-0000B1A20000}"/>
    <cellStyle name="Normal 78 2 2 2 2 7" xfId="32307" xr:uid="{00000000-0005-0000-0000-0000B2A20000}"/>
    <cellStyle name="Normal 78 2 2 2 2 8" xfId="17073" xr:uid="{00000000-0005-0000-0000-0000B3A20000}"/>
    <cellStyle name="Normal 78 2 2 2 3" xfId="2331" xr:uid="{00000000-0005-0000-0000-0000B4A20000}"/>
    <cellStyle name="Normal 78 2 2 2 3 2" xfId="4021" xr:uid="{00000000-0005-0000-0000-0000B5A20000}"/>
    <cellStyle name="Normal 78 2 2 2 3 2 2" xfId="14094" xr:uid="{00000000-0005-0000-0000-0000B6A20000}"/>
    <cellStyle name="Normal 78 2 2 2 3 2 2 2" xfId="44425" xr:uid="{00000000-0005-0000-0000-0000B7A20000}"/>
    <cellStyle name="Normal 78 2 2 2 3 2 2 3" xfId="29192" xr:uid="{00000000-0005-0000-0000-0000B8A20000}"/>
    <cellStyle name="Normal 78 2 2 2 3 2 3" xfId="9074" xr:uid="{00000000-0005-0000-0000-0000B9A20000}"/>
    <cellStyle name="Normal 78 2 2 2 3 2 3 2" xfId="39408" xr:uid="{00000000-0005-0000-0000-0000BAA20000}"/>
    <cellStyle name="Normal 78 2 2 2 3 2 3 3" xfId="24175" xr:uid="{00000000-0005-0000-0000-0000BBA20000}"/>
    <cellStyle name="Normal 78 2 2 2 3 2 4" xfId="34395" xr:uid="{00000000-0005-0000-0000-0000BCA20000}"/>
    <cellStyle name="Normal 78 2 2 2 3 2 5" xfId="19162" xr:uid="{00000000-0005-0000-0000-0000BDA20000}"/>
    <cellStyle name="Normal 78 2 2 2 3 3" xfId="5713" xr:uid="{00000000-0005-0000-0000-0000BEA20000}"/>
    <cellStyle name="Normal 78 2 2 2 3 3 2" xfId="15765" xr:uid="{00000000-0005-0000-0000-0000BFA20000}"/>
    <cellStyle name="Normal 78 2 2 2 3 3 2 2" xfId="46096" xr:uid="{00000000-0005-0000-0000-0000C0A20000}"/>
    <cellStyle name="Normal 78 2 2 2 3 3 2 3" xfId="30863" xr:uid="{00000000-0005-0000-0000-0000C1A20000}"/>
    <cellStyle name="Normal 78 2 2 2 3 3 3" xfId="10745" xr:uid="{00000000-0005-0000-0000-0000C2A20000}"/>
    <cellStyle name="Normal 78 2 2 2 3 3 3 2" xfId="41079" xr:uid="{00000000-0005-0000-0000-0000C3A20000}"/>
    <cellStyle name="Normal 78 2 2 2 3 3 3 3" xfId="25846" xr:uid="{00000000-0005-0000-0000-0000C4A20000}"/>
    <cellStyle name="Normal 78 2 2 2 3 3 4" xfId="36066" xr:uid="{00000000-0005-0000-0000-0000C5A20000}"/>
    <cellStyle name="Normal 78 2 2 2 3 3 5" xfId="20833" xr:uid="{00000000-0005-0000-0000-0000C6A20000}"/>
    <cellStyle name="Normal 78 2 2 2 3 4" xfId="12423" xr:uid="{00000000-0005-0000-0000-0000C7A20000}"/>
    <cellStyle name="Normal 78 2 2 2 3 4 2" xfId="42754" xr:uid="{00000000-0005-0000-0000-0000C8A20000}"/>
    <cellStyle name="Normal 78 2 2 2 3 4 3" xfId="27521" xr:uid="{00000000-0005-0000-0000-0000C9A20000}"/>
    <cellStyle name="Normal 78 2 2 2 3 5" xfId="7402" xr:uid="{00000000-0005-0000-0000-0000CAA20000}"/>
    <cellStyle name="Normal 78 2 2 2 3 5 2" xfId="37737" xr:uid="{00000000-0005-0000-0000-0000CBA20000}"/>
    <cellStyle name="Normal 78 2 2 2 3 5 3" xfId="22504" xr:uid="{00000000-0005-0000-0000-0000CCA20000}"/>
    <cellStyle name="Normal 78 2 2 2 3 6" xfId="32725" xr:uid="{00000000-0005-0000-0000-0000CDA20000}"/>
    <cellStyle name="Normal 78 2 2 2 3 7" xfId="17491" xr:uid="{00000000-0005-0000-0000-0000CEA20000}"/>
    <cellStyle name="Normal 78 2 2 2 4" xfId="3184" xr:uid="{00000000-0005-0000-0000-0000CFA20000}"/>
    <cellStyle name="Normal 78 2 2 2 4 2" xfId="13258" xr:uid="{00000000-0005-0000-0000-0000D0A20000}"/>
    <cellStyle name="Normal 78 2 2 2 4 2 2" xfId="43589" xr:uid="{00000000-0005-0000-0000-0000D1A20000}"/>
    <cellStyle name="Normal 78 2 2 2 4 2 3" xfId="28356" xr:uid="{00000000-0005-0000-0000-0000D2A20000}"/>
    <cellStyle name="Normal 78 2 2 2 4 3" xfId="8238" xr:uid="{00000000-0005-0000-0000-0000D3A20000}"/>
    <cellStyle name="Normal 78 2 2 2 4 3 2" xfId="38572" xr:uid="{00000000-0005-0000-0000-0000D4A20000}"/>
    <cellStyle name="Normal 78 2 2 2 4 3 3" xfId="23339" xr:uid="{00000000-0005-0000-0000-0000D5A20000}"/>
    <cellStyle name="Normal 78 2 2 2 4 4" xfId="33559" xr:uid="{00000000-0005-0000-0000-0000D6A20000}"/>
    <cellStyle name="Normal 78 2 2 2 4 5" xfId="18326" xr:uid="{00000000-0005-0000-0000-0000D7A20000}"/>
    <cellStyle name="Normal 78 2 2 2 5" xfId="4877" xr:uid="{00000000-0005-0000-0000-0000D8A20000}"/>
    <cellStyle name="Normal 78 2 2 2 5 2" xfId="14929" xr:uid="{00000000-0005-0000-0000-0000D9A20000}"/>
    <cellStyle name="Normal 78 2 2 2 5 2 2" xfId="45260" xr:uid="{00000000-0005-0000-0000-0000DAA20000}"/>
    <cellStyle name="Normal 78 2 2 2 5 2 3" xfId="30027" xr:uid="{00000000-0005-0000-0000-0000DBA20000}"/>
    <cellStyle name="Normal 78 2 2 2 5 3" xfId="9909" xr:uid="{00000000-0005-0000-0000-0000DCA20000}"/>
    <cellStyle name="Normal 78 2 2 2 5 3 2" xfId="40243" xr:uid="{00000000-0005-0000-0000-0000DDA20000}"/>
    <cellStyle name="Normal 78 2 2 2 5 3 3" xfId="25010" xr:uid="{00000000-0005-0000-0000-0000DEA20000}"/>
    <cellStyle name="Normal 78 2 2 2 5 4" xfId="35230" xr:uid="{00000000-0005-0000-0000-0000DFA20000}"/>
    <cellStyle name="Normal 78 2 2 2 5 5" xfId="19997" xr:uid="{00000000-0005-0000-0000-0000E0A20000}"/>
    <cellStyle name="Normal 78 2 2 2 6" xfId="11587" xr:uid="{00000000-0005-0000-0000-0000E1A20000}"/>
    <cellStyle name="Normal 78 2 2 2 6 2" xfId="41918" xr:uid="{00000000-0005-0000-0000-0000E2A20000}"/>
    <cellStyle name="Normal 78 2 2 2 6 3" xfId="26685" xr:uid="{00000000-0005-0000-0000-0000E3A20000}"/>
    <cellStyle name="Normal 78 2 2 2 7" xfId="6566" xr:uid="{00000000-0005-0000-0000-0000E4A20000}"/>
    <cellStyle name="Normal 78 2 2 2 7 2" xfId="36901" xr:uid="{00000000-0005-0000-0000-0000E5A20000}"/>
    <cellStyle name="Normal 78 2 2 2 7 3" xfId="21668" xr:uid="{00000000-0005-0000-0000-0000E6A20000}"/>
    <cellStyle name="Normal 78 2 2 2 8" xfId="31889" xr:uid="{00000000-0005-0000-0000-0000E7A20000}"/>
    <cellStyle name="Normal 78 2 2 2 9" xfId="16655" xr:uid="{00000000-0005-0000-0000-0000E8A20000}"/>
    <cellStyle name="Normal 78 2 2 3" xfId="1702" xr:uid="{00000000-0005-0000-0000-0000E9A20000}"/>
    <cellStyle name="Normal 78 2 2 3 2" xfId="2541" xr:uid="{00000000-0005-0000-0000-0000EAA20000}"/>
    <cellStyle name="Normal 78 2 2 3 2 2" xfId="4231" xr:uid="{00000000-0005-0000-0000-0000EBA20000}"/>
    <cellStyle name="Normal 78 2 2 3 2 2 2" xfId="14304" xr:uid="{00000000-0005-0000-0000-0000ECA20000}"/>
    <cellStyle name="Normal 78 2 2 3 2 2 2 2" xfId="44635" xr:uid="{00000000-0005-0000-0000-0000EDA20000}"/>
    <cellStyle name="Normal 78 2 2 3 2 2 2 3" xfId="29402" xr:uid="{00000000-0005-0000-0000-0000EEA20000}"/>
    <cellStyle name="Normal 78 2 2 3 2 2 3" xfId="9284" xr:uid="{00000000-0005-0000-0000-0000EFA20000}"/>
    <cellStyle name="Normal 78 2 2 3 2 2 3 2" xfId="39618" xr:uid="{00000000-0005-0000-0000-0000F0A20000}"/>
    <cellStyle name="Normal 78 2 2 3 2 2 3 3" xfId="24385" xr:uid="{00000000-0005-0000-0000-0000F1A20000}"/>
    <cellStyle name="Normal 78 2 2 3 2 2 4" xfId="34605" xr:uid="{00000000-0005-0000-0000-0000F2A20000}"/>
    <cellStyle name="Normal 78 2 2 3 2 2 5" xfId="19372" xr:uid="{00000000-0005-0000-0000-0000F3A20000}"/>
    <cellStyle name="Normal 78 2 2 3 2 3" xfId="5923" xr:uid="{00000000-0005-0000-0000-0000F4A20000}"/>
    <cellStyle name="Normal 78 2 2 3 2 3 2" xfId="15975" xr:uid="{00000000-0005-0000-0000-0000F5A20000}"/>
    <cellStyle name="Normal 78 2 2 3 2 3 2 2" xfId="46306" xr:uid="{00000000-0005-0000-0000-0000F6A20000}"/>
    <cellStyle name="Normal 78 2 2 3 2 3 2 3" xfId="31073" xr:uid="{00000000-0005-0000-0000-0000F7A20000}"/>
    <cellStyle name="Normal 78 2 2 3 2 3 3" xfId="10955" xr:uid="{00000000-0005-0000-0000-0000F8A20000}"/>
    <cellStyle name="Normal 78 2 2 3 2 3 3 2" xfId="41289" xr:uid="{00000000-0005-0000-0000-0000F9A20000}"/>
    <cellStyle name="Normal 78 2 2 3 2 3 3 3" xfId="26056" xr:uid="{00000000-0005-0000-0000-0000FAA20000}"/>
    <cellStyle name="Normal 78 2 2 3 2 3 4" xfId="36276" xr:uid="{00000000-0005-0000-0000-0000FBA20000}"/>
    <cellStyle name="Normal 78 2 2 3 2 3 5" xfId="21043" xr:uid="{00000000-0005-0000-0000-0000FCA20000}"/>
    <cellStyle name="Normal 78 2 2 3 2 4" xfId="12633" xr:uid="{00000000-0005-0000-0000-0000FDA20000}"/>
    <cellStyle name="Normal 78 2 2 3 2 4 2" xfId="42964" xr:uid="{00000000-0005-0000-0000-0000FEA20000}"/>
    <cellStyle name="Normal 78 2 2 3 2 4 3" xfId="27731" xr:uid="{00000000-0005-0000-0000-0000FFA20000}"/>
    <cellStyle name="Normal 78 2 2 3 2 5" xfId="7612" xr:uid="{00000000-0005-0000-0000-000000A30000}"/>
    <cellStyle name="Normal 78 2 2 3 2 5 2" xfId="37947" xr:uid="{00000000-0005-0000-0000-000001A30000}"/>
    <cellStyle name="Normal 78 2 2 3 2 5 3" xfId="22714" xr:uid="{00000000-0005-0000-0000-000002A30000}"/>
    <cellStyle name="Normal 78 2 2 3 2 6" xfId="32935" xr:uid="{00000000-0005-0000-0000-000003A30000}"/>
    <cellStyle name="Normal 78 2 2 3 2 7" xfId="17701" xr:uid="{00000000-0005-0000-0000-000004A30000}"/>
    <cellStyle name="Normal 78 2 2 3 3" xfId="3394" xr:uid="{00000000-0005-0000-0000-000005A30000}"/>
    <cellStyle name="Normal 78 2 2 3 3 2" xfId="13468" xr:uid="{00000000-0005-0000-0000-000006A30000}"/>
    <cellStyle name="Normal 78 2 2 3 3 2 2" xfId="43799" xr:uid="{00000000-0005-0000-0000-000007A30000}"/>
    <cellStyle name="Normal 78 2 2 3 3 2 3" xfId="28566" xr:uid="{00000000-0005-0000-0000-000008A30000}"/>
    <cellStyle name="Normal 78 2 2 3 3 3" xfId="8448" xr:uid="{00000000-0005-0000-0000-000009A30000}"/>
    <cellStyle name="Normal 78 2 2 3 3 3 2" xfId="38782" xr:uid="{00000000-0005-0000-0000-00000AA30000}"/>
    <cellStyle name="Normal 78 2 2 3 3 3 3" xfId="23549" xr:uid="{00000000-0005-0000-0000-00000BA30000}"/>
    <cellStyle name="Normal 78 2 2 3 3 4" xfId="33769" xr:uid="{00000000-0005-0000-0000-00000CA30000}"/>
    <cellStyle name="Normal 78 2 2 3 3 5" xfId="18536" xr:uid="{00000000-0005-0000-0000-00000DA30000}"/>
    <cellStyle name="Normal 78 2 2 3 4" xfId="5087" xr:uid="{00000000-0005-0000-0000-00000EA30000}"/>
    <cellStyle name="Normal 78 2 2 3 4 2" xfId="15139" xr:uid="{00000000-0005-0000-0000-00000FA30000}"/>
    <cellStyle name="Normal 78 2 2 3 4 2 2" xfId="45470" xr:uid="{00000000-0005-0000-0000-000010A30000}"/>
    <cellStyle name="Normal 78 2 2 3 4 2 3" xfId="30237" xr:uid="{00000000-0005-0000-0000-000011A30000}"/>
    <cellStyle name="Normal 78 2 2 3 4 3" xfId="10119" xr:uid="{00000000-0005-0000-0000-000012A30000}"/>
    <cellStyle name="Normal 78 2 2 3 4 3 2" xfId="40453" xr:uid="{00000000-0005-0000-0000-000013A30000}"/>
    <cellStyle name="Normal 78 2 2 3 4 3 3" xfId="25220" xr:uid="{00000000-0005-0000-0000-000014A30000}"/>
    <cellStyle name="Normal 78 2 2 3 4 4" xfId="35440" xr:uid="{00000000-0005-0000-0000-000015A30000}"/>
    <cellStyle name="Normal 78 2 2 3 4 5" xfId="20207" xr:uid="{00000000-0005-0000-0000-000016A30000}"/>
    <cellStyle name="Normal 78 2 2 3 5" xfId="11797" xr:uid="{00000000-0005-0000-0000-000017A30000}"/>
    <cellStyle name="Normal 78 2 2 3 5 2" xfId="42128" xr:uid="{00000000-0005-0000-0000-000018A30000}"/>
    <cellStyle name="Normal 78 2 2 3 5 3" xfId="26895" xr:uid="{00000000-0005-0000-0000-000019A30000}"/>
    <cellStyle name="Normal 78 2 2 3 6" xfId="6776" xr:uid="{00000000-0005-0000-0000-00001AA30000}"/>
    <cellStyle name="Normal 78 2 2 3 6 2" xfId="37111" xr:uid="{00000000-0005-0000-0000-00001BA30000}"/>
    <cellStyle name="Normal 78 2 2 3 6 3" xfId="21878" xr:uid="{00000000-0005-0000-0000-00001CA30000}"/>
    <cellStyle name="Normal 78 2 2 3 7" xfId="32099" xr:uid="{00000000-0005-0000-0000-00001DA30000}"/>
    <cellStyle name="Normal 78 2 2 3 8" xfId="16865" xr:uid="{00000000-0005-0000-0000-00001EA30000}"/>
    <cellStyle name="Normal 78 2 2 4" xfId="2123" xr:uid="{00000000-0005-0000-0000-00001FA30000}"/>
    <cellStyle name="Normal 78 2 2 4 2" xfId="3813" xr:uid="{00000000-0005-0000-0000-000020A30000}"/>
    <cellStyle name="Normal 78 2 2 4 2 2" xfId="13886" xr:uid="{00000000-0005-0000-0000-000021A30000}"/>
    <cellStyle name="Normal 78 2 2 4 2 2 2" xfId="44217" xr:uid="{00000000-0005-0000-0000-000022A30000}"/>
    <cellStyle name="Normal 78 2 2 4 2 2 3" xfId="28984" xr:uid="{00000000-0005-0000-0000-000023A30000}"/>
    <cellStyle name="Normal 78 2 2 4 2 3" xfId="8866" xr:uid="{00000000-0005-0000-0000-000024A30000}"/>
    <cellStyle name="Normal 78 2 2 4 2 3 2" xfId="39200" xr:uid="{00000000-0005-0000-0000-000025A30000}"/>
    <cellStyle name="Normal 78 2 2 4 2 3 3" xfId="23967" xr:uid="{00000000-0005-0000-0000-000026A30000}"/>
    <cellStyle name="Normal 78 2 2 4 2 4" xfId="34187" xr:uid="{00000000-0005-0000-0000-000027A30000}"/>
    <cellStyle name="Normal 78 2 2 4 2 5" xfId="18954" xr:uid="{00000000-0005-0000-0000-000028A30000}"/>
    <cellStyle name="Normal 78 2 2 4 3" xfId="5505" xr:uid="{00000000-0005-0000-0000-000029A30000}"/>
    <cellStyle name="Normal 78 2 2 4 3 2" xfId="15557" xr:uid="{00000000-0005-0000-0000-00002AA30000}"/>
    <cellStyle name="Normal 78 2 2 4 3 2 2" xfId="45888" xr:uid="{00000000-0005-0000-0000-00002BA30000}"/>
    <cellStyle name="Normal 78 2 2 4 3 2 3" xfId="30655" xr:uid="{00000000-0005-0000-0000-00002CA30000}"/>
    <cellStyle name="Normal 78 2 2 4 3 3" xfId="10537" xr:uid="{00000000-0005-0000-0000-00002DA30000}"/>
    <cellStyle name="Normal 78 2 2 4 3 3 2" xfId="40871" xr:uid="{00000000-0005-0000-0000-00002EA30000}"/>
    <cellStyle name="Normal 78 2 2 4 3 3 3" xfId="25638" xr:uid="{00000000-0005-0000-0000-00002FA30000}"/>
    <cellStyle name="Normal 78 2 2 4 3 4" xfId="35858" xr:uid="{00000000-0005-0000-0000-000030A30000}"/>
    <cellStyle name="Normal 78 2 2 4 3 5" xfId="20625" xr:uid="{00000000-0005-0000-0000-000031A30000}"/>
    <cellStyle name="Normal 78 2 2 4 4" xfId="12215" xr:uid="{00000000-0005-0000-0000-000032A30000}"/>
    <cellStyle name="Normal 78 2 2 4 4 2" xfId="42546" xr:uid="{00000000-0005-0000-0000-000033A30000}"/>
    <cellStyle name="Normal 78 2 2 4 4 3" xfId="27313" xr:uid="{00000000-0005-0000-0000-000034A30000}"/>
    <cellStyle name="Normal 78 2 2 4 5" xfId="7194" xr:uid="{00000000-0005-0000-0000-000035A30000}"/>
    <cellStyle name="Normal 78 2 2 4 5 2" xfId="37529" xr:uid="{00000000-0005-0000-0000-000036A30000}"/>
    <cellStyle name="Normal 78 2 2 4 5 3" xfId="22296" xr:uid="{00000000-0005-0000-0000-000037A30000}"/>
    <cellStyle name="Normal 78 2 2 4 6" xfId="32517" xr:uid="{00000000-0005-0000-0000-000038A30000}"/>
    <cellStyle name="Normal 78 2 2 4 7" xfId="17283" xr:uid="{00000000-0005-0000-0000-000039A30000}"/>
    <cellStyle name="Normal 78 2 2 5" xfId="2976" xr:uid="{00000000-0005-0000-0000-00003AA30000}"/>
    <cellStyle name="Normal 78 2 2 5 2" xfId="13050" xr:uid="{00000000-0005-0000-0000-00003BA30000}"/>
    <cellStyle name="Normal 78 2 2 5 2 2" xfId="43381" xr:uid="{00000000-0005-0000-0000-00003CA30000}"/>
    <cellStyle name="Normal 78 2 2 5 2 3" xfId="28148" xr:uid="{00000000-0005-0000-0000-00003DA30000}"/>
    <cellStyle name="Normal 78 2 2 5 3" xfId="8030" xr:uid="{00000000-0005-0000-0000-00003EA30000}"/>
    <cellStyle name="Normal 78 2 2 5 3 2" xfId="38364" xr:uid="{00000000-0005-0000-0000-00003FA30000}"/>
    <cellStyle name="Normal 78 2 2 5 3 3" xfId="23131" xr:uid="{00000000-0005-0000-0000-000040A30000}"/>
    <cellStyle name="Normal 78 2 2 5 4" xfId="33351" xr:uid="{00000000-0005-0000-0000-000041A30000}"/>
    <cellStyle name="Normal 78 2 2 5 5" xfId="18118" xr:uid="{00000000-0005-0000-0000-000042A30000}"/>
    <cellStyle name="Normal 78 2 2 6" xfId="4669" xr:uid="{00000000-0005-0000-0000-000043A30000}"/>
    <cellStyle name="Normal 78 2 2 6 2" xfId="14721" xr:uid="{00000000-0005-0000-0000-000044A30000}"/>
    <cellStyle name="Normal 78 2 2 6 2 2" xfId="45052" xr:uid="{00000000-0005-0000-0000-000045A30000}"/>
    <cellStyle name="Normal 78 2 2 6 2 3" xfId="29819" xr:uid="{00000000-0005-0000-0000-000046A30000}"/>
    <cellStyle name="Normal 78 2 2 6 3" xfId="9701" xr:uid="{00000000-0005-0000-0000-000047A30000}"/>
    <cellStyle name="Normal 78 2 2 6 3 2" xfId="40035" xr:uid="{00000000-0005-0000-0000-000048A30000}"/>
    <cellStyle name="Normal 78 2 2 6 3 3" xfId="24802" xr:uid="{00000000-0005-0000-0000-000049A30000}"/>
    <cellStyle name="Normal 78 2 2 6 4" xfId="35022" xr:uid="{00000000-0005-0000-0000-00004AA30000}"/>
    <cellStyle name="Normal 78 2 2 6 5" xfId="19789" xr:uid="{00000000-0005-0000-0000-00004BA30000}"/>
    <cellStyle name="Normal 78 2 2 7" xfId="11379" xr:uid="{00000000-0005-0000-0000-00004CA30000}"/>
    <cellStyle name="Normal 78 2 2 7 2" xfId="41710" xr:uid="{00000000-0005-0000-0000-00004DA30000}"/>
    <cellStyle name="Normal 78 2 2 7 3" xfId="26477" xr:uid="{00000000-0005-0000-0000-00004EA30000}"/>
    <cellStyle name="Normal 78 2 2 8" xfId="6358" xr:uid="{00000000-0005-0000-0000-00004FA30000}"/>
    <cellStyle name="Normal 78 2 2 8 2" xfId="36693" xr:uid="{00000000-0005-0000-0000-000050A30000}"/>
    <cellStyle name="Normal 78 2 2 8 3" xfId="21460" xr:uid="{00000000-0005-0000-0000-000051A30000}"/>
    <cellStyle name="Normal 78 2 2 9" xfId="31682" xr:uid="{00000000-0005-0000-0000-000052A30000}"/>
    <cellStyle name="Normal 78 2 3" xfId="1385" xr:uid="{00000000-0005-0000-0000-000053A30000}"/>
    <cellStyle name="Normal 78 2 3 2" xfId="1806" xr:uid="{00000000-0005-0000-0000-000054A30000}"/>
    <cellStyle name="Normal 78 2 3 2 2" xfId="2645" xr:uid="{00000000-0005-0000-0000-000055A30000}"/>
    <cellStyle name="Normal 78 2 3 2 2 2" xfId="4335" xr:uid="{00000000-0005-0000-0000-000056A30000}"/>
    <cellStyle name="Normal 78 2 3 2 2 2 2" xfId="14408" xr:uid="{00000000-0005-0000-0000-000057A30000}"/>
    <cellStyle name="Normal 78 2 3 2 2 2 2 2" xfId="44739" xr:uid="{00000000-0005-0000-0000-000058A30000}"/>
    <cellStyle name="Normal 78 2 3 2 2 2 2 3" xfId="29506" xr:uid="{00000000-0005-0000-0000-000059A30000}"/>
    <cellStyle name="Normal 78 2 3 2 2 2 3" xfId="9388" xr:uid="{00000000-0005-0000-0000-00005AA30000}"/>
    <cellStyle name="Normal 78 2 3 2 2 2 3 2" xfId="39722" xr:uid="{00000000-0005-0000-0000-00005BA30000}"/>
    <cellStyle name="Normal 78 2 3 2 2 2 3 3" xfId="24489" xr:uid="{00000000-0005-0000-0000-00005CA30000}"/>
    <cellStyle name="Normal 78 2 3 2 2 2 4" xfId="34709" xr:uid="{00000000-0005-0000-0000-00005DA30000}"/>
    <cellStyle name="Normal 78 2 3 2 2 2 5" xfId="19476" xr:uid="{00000000-0005-0000-0000-00005EA30000}"/>
    <cellStyle name="Normal 78 2 3 2 2 3" xfId="6027" xr:uid="{00000000-0005-0000-0000-00005FA30000}"/>
    <cellStyle name="Normal 78 2 3 2 2 3 2" xfId="16079" xr:uid="{00000000-0005-0000-0000-000060A30000}"/>
    <cellStyle name="Normal 78 2 3 2 2 3 2 2" xfId="46410" xr:uid="{00000000-0005-0000-0000-000061A30000}"/>
    <cellStyle name="Normal 78 2 3 2 2 3 2 3" xfId="31177" xr:uid="{00000000-0005-0000-0000-000062A30000}"/>
    <cellStyle name="Normal 78 2 3 2 2 3 3" xfId="11059" xr:uid="{00000000-0005-0000-0000-000063A30000}"/>
    <cellStyle name="Normal 78 2 3 2 2 3 3 2" xfId="41393" xr:uid="{00000000-0005-0000-0000-000064A30000}"/>
    <cellStyle name="Normal 78 2 3 2 2 3 3 3" xfId="26160" xr:uid="{00000000-0005-0000-0000-000065A30000}"/>
    <cellStyle name="Normal 78 2 3 2 2 3 4" xfId="36380" xr:uid="{00000000-0005-0000-0000-000066A30000}"/>
    <cellStyle name="Normal 78 2 3 2 2 3 5" xfId="21147" xr:uid="{00000000-0005-0000-0000-000067A30000}"/>
    <cellStyle name="Normal 78 2 3 2 2 4" xfId="12737" xr:uid="{00000000-0005-0000-0000-000068A30000}"/>
    <cellStyle name="Normal 78 2 3 2 2 4 2" xfId="43068" xr:uid="{00000000-0005-0000-0000-000069A30000}"/>
    <cellStyle name="Normal 78 2 3 2 2 4 3" xfId="27835" xr:uid="{00000000-0005-0000-0000-00006AA30000}"/>
    <cellStyle name="Normal 78 2 3 2 2 5" xfId="7716" xr:uid="{00000000-0005-0000-0000-00006BA30000}"/>
    <cellStyle name="Normal 78 2 3 2 2 5 2" xfId="38051" xr:uid="{00000000-0005-0000-0000-00006CA30000}"/>
    <cellStyle name="Normal 78 2 3 2 2 5 3" xfId="22818" xr:uid="{00000000-0005-0000-0000-00006DA30000}"/>
    <cellStyle name="Normal 78 2 3 2 2 6" xfId="33039" xr:uid="{00000000-0005-0000-0000-00006EA30000}"/>
    <cellStyle name="Normal 78 2 3 2 2 7" xfId="17805" xr:uid="{00000000-0005-0000-0000-00006FA30000}"/>
    <cellStyle name="Normal 78 2 3 2 3" xfId="3498" xr:uid="{00000000-0005-0000-0000-000070A30000}"/>
    <cellStyle name="Normal 78 2 3 2 3 2" xfId="13572" xr:uid="{00000000-0005-0000-0000-000071A30000}"/>
    <cellStyle name="Normal 78 2 3 2 3 2 2" xfId="43903" xr:uid="{00000000-0005-0000-0000-000072A30000}"/>
    <cellStyle name="Normal 78 2 3 2 3 2 3" xfId="28670" xr:uid="{00000000-0005-0000-0000-000073A30000}"/>
    <cellStyle name="Normal 78 2 3 2 3 3" xfId="8552" xr:uid="{00000000-0005-0000-0000-000074A30000}"/>
    <cellStyle name="Normal 78 2 3 2 3 3 2" xfId="38886" xr:uid="{00000000-0005-0000-0000-000075A30000}"/>
    <cellStyle name="Normal 78 2 3 2 3 3 3" xfId="23653" xr:uid="{00000000-0005-0000-0000-000076A30000}"/>
    <cellStyle name="Normal 78 2 3 2 3 4" xfId="33873" xr:uid="{00000000-0005-0000-0000-000077A30000}"/>
    <cellStyle name="Normal 78 2 3 2 3 5" xfId="18640" xr:uid="{00000000-0005-0000-0000-000078A30000}"/>
    <cellStyle name="Normal 78 2 3 2 4" xfId="5191" xr:uid="{00000000-0005-0000-0000-000079A30000}"/>
    <cellStyle name="Normal 78 2 3 2 4 2" xfId="15243" xr:uid="{00000000-0005-0000-0000-00007AA30000}"/>
    <cellStyle name="Normal 78 2 3 2 4 2 2" xfId="45574" xr:uid="{00000000-0005-0000-0000-00007BA30000}"/>
    <cellStyle name="Normal 78 2 3 2 4 2 3" xfId="30341" xr:uid="{00000000-0005-0000-0000-00007CA30000}"/>
    <cellStyle name="Normal 78 2 3 2 4 3" xfId="10223" xr:uid="{00000000-0005-0000-0000-00007DA30000}"/>
    <cellStyle name="Normal 78 2 3 2 4 3 2" xfId="40557" xr:uid="{00000000-0005-0000-0000-00007EA30000}"/>
    <cellStyle name="Normal 78 2 3 2 4 3 3" xfId="25324" xr:uid="{00000000-0005-0000-0000-00007FA30000}"/>
    <cellStyle name="Normal 78 2 3 2 4 4" xfId="35544" xr:uid="{00000000-0005-0000-0000-000080A30000}"/>
    <cellStyle name="Normal 78 2 3 2 4 5" xfId="20311" xr:uid="{00000000-0005-0000-0000-000081A30000}"/>
    <cellStyle name="Normal 78 2 3 2 5" xfId="11901" xr:uid="{00000000-0005-0000-0000-000082A30000}"/>
    <cellStyle name="Normal 78 2 3 2 5 2" xfId="42232" xr:uid="{00000000-0005-0000-0000-000083A30000}"/>
    <cellStyle name="Normal 78 2 3 2 5 3" xfId="26999" xr:uid="{00000000-0005-0000-0000-000084A30000}"/>
    <cellStyle name="Normal 78 2 3 2 6" xfId="6880" xr:uid="{00000000-0005-0000-0000-000085A30000}"/>
    <cellStyle name="Normal 78 2 3 2 6 2" xfId="37215" xr:uid="{00000000-0005-0000-0000-000086A30000}"/>
    <cellStyle name="Normal 78 2 3 2 6 3" xfId="21982" xr:uid="{00000000-0005-0000-0000-000087A30000}"/>
    <cellStyle name="Normal 78 2 3 2 7" xfId="32203" xr:uid="{00000000-0005-0000-0000-000088A30000}"/>
    <cellStyle name="Normal 78 2 3 2 8" xfId="16969" xr:uid="{00000000-0005-0000-0000-000089A30000}"/>
    <cellStyle name="Normal 78 2 3 3" xfId="2227" xr:uid="{00000000-0005-0000-0000-00008AA30000}"/>
    <cellStyle name="Normal 78 2 3 3 2" xfId="3917" xr:uid="{00000000-0005-0000-0000-00008BA30000}"/>
    <cellStyle name="Normal 78 2 3 3 2 2" xfId="13990" xr:uid="{00000000-0005-0000-0000-00008CA30000}"/>
    <cellStyle name="Normal 78 2 3 3 2 2 2" xfId="44321" xr:uid="{00000000-0005-0000-0000-00008DA30000}"/>
    <cellStyle name="Normal 78 2 3 3 2 2 3" xfId="29088" xr:uid="{00000000-0005-0000-0000-00008EA30000}"/>
    <cellStyle name="Normal 78 2 3 3 2 3" xfId="8970" xr:uid="{00000000-0005-0000-0000-00008FA30000}"/>
    <cellStyle name="Normal 78 2 3 3 2 3 2" xfId="39304" xr:uid="{00000000-0005-0000-0000-000090A30000}"/>
    <cellStyle name="Normal 78 2 3 3 2 3 3" xfId="24071" xr:uid="{00000000-0005-0000-0000-000091A30000}"/>
    <cellStyle name="Normal 78 2 3 3 2 4" xfId="34291" xr:uid="{00000000-0005-0000-0000-000092A30000}"/>
    <cellStyle name="Normal 78 2 3 3 2 5" xfId="19058" xr:uid="{00000000-0005-0000-0000-000093A30000}"/>
    <cellStyle name="Normal 78 2 3 3 3" xfId="5609" xr:uid="{00000000-0005-0000-0000-000094A30000}"/>
    <cellStyle name="Normal 78 2 3 3 3 2" xfId="15661" xr:uid="{00000000-0005-0000-0000-000095A30000}"/>
    <cellStyle name="Normal 78 2 3 3 3 2 2" xfId="45992" xr:uid="{00000000-0005-0000-0000-000096A30000}"/>
    <cellStyle name="Normal 78 2 3 3 3 2 3" xfId="30759" xr:uid="{00000000-0005-0000-0000-000097A30000}"/>
    <cellStyle name="Normal 78 2 3 3 3 3" xfId="10641" xr:uid="{00000000-0005-0000-0000-000098A30000}"/>
    <cellStyle name="Normal 78 2 3 3 3 3 2" xfId="40975" xr:uid="{00000000-0005-0000-0000-000099A30000}"/>
    <cellStyle name="Normal 78 2 3 3 3 3 3" xfId="25742" xr:uid="{00000000-0005-0000-0000-00009AA30000}"/>
    <cellStyle name="Normal 78 2 3 3 3 4" xfId="35962" xr:uid="{00000000-0005-0000-0000-00009BA30000}"/>
    <cellStyle name="Normal 78 2 3 3 3 5" xfId="20729" xr:uid="{00000000-0005-0000-0000-00009CA30000}"/>
    <cellStyle name="Normal 78 2 3 3 4" xfId="12319" xr:uid="{00000000-0005-0000-0000-00009DA30000}"/>
    <cellStyle name="Normal 78 2 3 3 4 2" xfId="42650" xr:uid="{00000000-0005-0000-0000-00009EA30000}"/>
    <cellStyle name="Normal 78 2 3 3 4 3" xfId="27417" xr:uid="{00000000-0005-0000-0000-00009FA30000}"/>
    <cellStyle name="Normal 78 2 3 3 5" xfId="7298" xr:uid="{00000000-0005-0000-0000-0000A0A30000}"/>
    <cellStyle name="Normal 78 2 3 3 5 2" xfId="37633" xr:uid="{00000000-0005-0000-0000-0000A1A30000}"/>
    <cellStyle name="Normal 78 2 3 3 5 3" xfId="22400" xr:uid="{00000000-0005-0000-0000-0000A2A30000}"/>
    <cellStyle name="Normal 78 2 3 3 6" xfId="32621" xr:uid="{00000000-0005-0000-0000-0000A3A30000}"/>
    <cellStyle name="Normal 78 2 3 3 7" xfId="17387" xr:uid="{00000000-0005-0000-0000-0000A4A30000}"/>
    <cellStyle name="Normal 78 2 3 4" xfId="3080" xr:uid="{00000000-0005-0000-0000-0000A5A30000}"/>
    <cellStyle name="Normal 78 2 3 4 2" xfId="13154" xr:uid="{00000000-0005-0000-0000-0000A6A30000}"/>
    <cellStyle name="Normal 78 2 3 4 2 2" xfId="43485" xr:uid="{00000000-0005-0000-0000-0000A7A30000}"/>
    <cellStyle name="Normal 78 2 3 4 2 3" xfId="28252" xr:uid="{00000000-0005-0000-0000-0000A8A30000}"/>
    <cellStyle name="Normal 78 2 3 4 3" xfId="8134" xr:uid="{00000000-0005-0000-0000-0000A9A30000}"/>
    <cellStyle name="Normal 78 2 3 4 3 2" xfId="38468" xr:uid="{00000000-0005-0000-0000-0000AAA30000}"/>
    <cellStyle name="Normal 78 2 3 4 3 3" xfId="23235" xr:uid="{00000000-0005-0000-0000-0000ABA30000}"/>
    <cellStyle name="Normal 78 2 3 4 4" xfId="33455" xr:uid="{00000000-0005-0000-0000-0000ACA30000}"/>
    <cellStyle name="Normal 78 2 3 4 5" xfId="18222" xr:uid="{00000000-0005-0000-0000-0000ADA30000}"/>
    <cellStyle name="Normal 78 2 3 5" xfId="4773" xr:uid="{00000000-0005-0000-0000-0000AEA30000}"/>
    <cellStyle name="Normal 78 2 3 5 2" xfId="14825" xr:uid="{00000000-0005-0000-0000-0000AFA30000}"/>
    <cellStyle name="Normal 78 2 3 5 2 2" xfId="45156" xr:uid="{00000000-0005-0000-0000-0000B0A30000}"/>
    <cellStyle name="Normal 78 2 3 5 2 3" xfId="29923" xr:uid="{00000000-0005-0000-0000-0000B1A30000}"/>
    <cellStyle name="Normal 78 2 3 5 3" xfId="9805" xr:uid="{00000000-0005-0000-0000-0000B2A30000}"/>
    <cellStyle name="Normal 78 2 3 5 3 2" xfId="40139" xr:uid="{00000000-0005-0000-0000-0000B3A30000}"/>
    <cellStyle name="Normal 78 2 3 5 3 3" xfId="24906" xr:uid="{00000000-0005-0000-0000-0000B4A30000}"/>
    <cellStyle name="Normal 78 2 3 5 4" xfId="35126" xr:uid="{00000000-0005-0000-0000-0000B5A30000}"/>
    <cellStyle name="Normal 78 2 3 5 5" xfId="19893" xr:uid="{00000000-0005-0000-0000-0000B6A30000}"/>
    <cellStyle name="Normal 78 2 3 6" xfId="11483" xr:uid="{00000000-0005-0000-0000-0000B7A30000}"/>
    <cellStyle name="Normal 78 2 3 6 2" xfId="41814" xr:uid="{00000000-0005-0000-0000-0000B8A30000}"/>
    <cellStyle name="Normal 78 2 3 6 3" xfId="26581" xr:uid="{00000000-0005-0000-0000-0000B9A30000}"/>
    <cellStyle name="Normal 78 2 3 7" xfId="6462" xr:uid="{00000000-0005-0000-0000-0000BAA30000}"/>
    <cellStyle name="Normal 78 2 3 7 2" xfId="36797" xr:uid="{00000000-0005-0000-0000-0000BBA30000}"/>
    <cellStyle name="Normal 78 2 3 7 3" xfId="21564" xr:uid="{00000000-0005-0000-0000-0000BCA30000}"/>
    <cellStyle name="Normal 78 2 3 8" xfId="31785" xr:uid="{00000000-0005-0000-0000-0000BDA30000}"/>
    <cellStyle name="Normal 78 2 3 9" xfId="16551" xr:uid="{00000000-0005-0000-0000-0000BEA30000}"/>
    <cellStyle name="Normal 78 2 4" xfId="1598" xr:uid="{00000000-0005-0000-0000-0000BFA30000}"/>
    <cellStyle name="Normal 78 2 4 2" xfId="2437" xr:uid="{00000000-0005-0000-0000-0000C0A30000}"/>
    <cellStyle name="Normal 78 2 4 2 2" xfId="4127" xr:uid="{00000000-0005-0000-0000-0000C1A30000}"/>
    <cellStyle name="Normal 78 2 4 2 2 2" xfId="14200" xr:uid="{00000000-0005-0000-0000-0000C2A30000}"/>
    <cellStyle name="Normal 78 2 4 2 2 2 2" xfId="44531" xr:uid="{00000000-0005-0000-0000-0000C3A30000}"/>
    <cellStyle name="Normal 78 2 4 2 2 2 3" xfId="29298" xr:uid="{00000000-0005-0000-0000-0000C4A30000}"/>
    <cellStyle name="Normal 78 2 4 2 2 3" xfId="9180" xr:uid="{00000000-0005-0000-0000-0000C5A30000}"/>
    <cellStyle name="Normal 78 2 4 2 2 3 2" xfId="39514" xr:uid="{00000000-0005-0000-0000-0000C6A30000}"/>
    <cellStyle name="Normal 78 2 4 2 2 3 3" xfId="24281" xr:uid="{00000000-0005-0000-0000-0000C7A30000}"/>
    <cellStyle name="Normal 78 2 4 2 2 4" xfId="34501" xr:uid="{00000000-0005-0000-0000-0000C8A30000}"/>
    <cellStyle name="Normal 78 2 4 2 2 5" xfId="19268" xr:uid="{00000000-0005-0000-0000-0000C9A30000}"/>
    <cellStyle name="Normal 78 2 4 2 3" xfId="5819" xr:uid="{00000000-0005-0000-0000-0000CAA30000}"/>
    <cellStyle name="Normal 78 2 4 2 3 2" xfId="15871" xr:uid="{00000000-0005-0000-0000-0000CBA30000}"/>
    <cellStyle name="Normal 78 2 4 2 3 2 2" xfId="46202" xr:uid="{00000000-0005-0000-0000-0000CCA30000}"/>
    <cellStyle name="Normal 78 2 4 2 3 2 3" xfId="30969" xr:uid="{00000000-0005-0000-0000-0000CDA30000}"/>
    <cellStyle name="Normal 78 2 4 2 3 3" xfId="10851" xr:uid="{00000000-0005-0000-0000-0000CEA30000}"/>
    <cellStyle name="Normal 78 2 4 2 3 3 2" xfId="41185" xr:uid="{00000000-0005-0000-0000-0000CFA30000}"/>
    <cellStyle name="Normal 78 2 4 2 3 3 3" xfId="25952" xr:uid="{00000000-0005-0000-0000-0000D0A30000}"/>
    <cellStyle name="Normal 78 2 4 2 3 4" xfId="36172" xr:uid="{00000000-0005-0000-0000-0000D1A30000}"/>
    <cellStyle name="Normal 78 2 4 2 3 5" xfId="20939" xr:uid="{00000000-0005-0000-0000-0000D2A30000}"/>
    <cellStyle name="Normal 78 2 4 2 4" xfId="12529" xr:uid="{00000000-0005-0000-0000-0000D3A30000}"/>
    <cellStyle name="Normal 78 2 4 2 4 2" xfId="42860" xr:uid="{00000000-0005-0000-0000-0000D4A30000}"/>
    <cellStyle name="Normal 78 2 4 2 4 3" xfId="27627" xr:uid="{00000000-0005-0000-0000-0000D5A30000}"/>
    <cellStyle name="Normal 78 2 4 2 5" xfId="7508" xr:uid="{00000000-0005-0000-0000-0000D6A30000}"/>
    <cellStyle name="Normal 78 2 4 2 5 2" xfId="37843" xr:uid="{00000000-0005-0000-0000-0000D7A30000}"/>
    <cellStyle name="Normal 78 2 4 2 5 3" xfId="22610" xr:uid="{00000000-0005-0000-0000-0000D8A30000}"/>
    <cellStyle name="Normal 78 2 4 2 6" xfId="32831" xr:uid="{00000000-0005-0000-0000-0000D9A30000}"/>
    <cellStyle name="Normal 78 2 4 2 7" xfId="17597" xr:uid="{00000000-0005-0000-0000-0000DAA30000}"/>
    <cellStyle name="Normal 78 2 4 3" xfId="3290" xr:uid="{00000000-0005-0000-0000-0000DBA30000}"/>
    <cellStyle name="Normal 78 2 4 3 2" xfId="13364" xr:uid="{00000000-0005-0000-0000-0000DCA30000}"/>
    <cellStyle name="Normal 78 2 4 3 2 2" xfId="43695" xr:uid="{00000000-0005-0000-0000-0000DDA30000}"/>
    <cellStyle name="Normal 78 2 4 3 2 3" xfId="28462" xr:uid="{00000000-0005-0000-0000-0000DEA30000}"/>
    <cellStyle name="Normal 78 2 4 3 3" xfId="8344" xr:uid="{00000000-0005-0000-0000-0000DFA30000}"/>
    <cellStyle name="Normal 78 2 4 3 3 2" xfId="38678" xr:uid="{00000000-0005-0000-0000-0000E0A30000}"/>
    <cellStyle name="Normal 78 2 4 3 3 3" xfId="23445" xr:uid="{00000000-0005-0000-0000-0000E1A30000}"/>
    <cellStyle name="Normal 78 2 4 3 4" xfId="33665" xr:uid="{00000000-0005-0000-0000-0000E2A30000}"/>
    <cellStyle name="Normal 78 2 4 3 5" xfId="18432" xr:uid="{00000000-0005-0000-0000-0000E3A30000}"/>
    <cellStyle name="Normal 78 2 4 4" xfId="4983" xr:uid="{00000000-0005-0000-0000-0000E4A30000}"/>
    <cellStyle name="Normal 78 2 4 4 2" xfId="15035" xr:uid="{00000000-0005-0000-0000-0000E5A30000}"/>
    <cellStyle name="Normal 78 2 4 4 2 2" xfId="45366" xr:uid="{00000000-0005-0000-0000-0000E6A30000}"/>
    <cellStyle name="Normal 78 2 4 4 2 3" xfId="30133" xr:uid="{00000000-0005-0000-0000-0000E7A30000}"/>
    <cellStyle name="Normal 78 2 4 4 3" xfId="10015" xr:uid="{00000000-0005-0000-0000-0000E8A30000}"/>
    <cellStyle name="Normal 78 2 4 4 3 2" xfId="40349" xr:uid="{00000000-0005-0000-0000-0000E9A30000}"/>
    <cellStyle name="Normal 78 2 4 4 3 3" xfId="25116" xr:uid="{00000000-0005-0000-0000-0000EAA30000}"/>
    <cellStyle name="Normal 78 2 4 4 4" xfId="35336" xr:uid="{00000000-0005-0000-0000-0000EBA30000}"/>
    <cellStyle name="Normal 78 2 4 4 5" xfId="20103" xr:uid="{00000000-0005-0000-0000-0000ECA30000}"/>
    <cellStyle name="Normal 78 2 4 5" xfId="11693" xr:uid="{00000000-0005-0000-0000-0000EDA30000}"/>
    <cellStyle name="Normal 78 2 4 5 2" xfId="42024" xr:uid="{00000000-0005-0000-0000-0000EEA30000}"/>
    <cellStyle name="Normal 78 2 4 5 3" xfId="26791" xr:uid="{00000000-0005-0000-0000-0000EFA30000}"/>
    <cellStyle name="Normal 78 2 4 6" xfId="6672" xr:uid="{00000000-0005-0000-0000-0000F0A30000}"/>
    <cellStyle name="Normal 78 2 4 6 2" xfId="37007" xr:uid="{00000000-0005-0000-0000-0000F1A30000}"/>
    <cellStyle name="Normal 78 2 4 6 3" xfId="21774" xr:uid="{00000000-0005-0000-0000-0000F2A30000}"/>
    <cellStyle name="Normal 78 2 4 7" xfId="31995" xr:uid="{00000000-0005-0000-0000-0000F3A30000}"/>
    <cellStyle name="Normal 78 2 4 8" xfId="16761" xr:uid="{00000000-0005-0000-0000-0000F4A30000}"/>
    <cellStyle name="Normal 78 2 5" xfId="2019" xr:uid="{00000000-0005-0000-0000-0000F5A30000}"/>
    <cellStyle name="Normal 78 2 5 2" xfId="3709" xr:uid="{00000000-0005-0000-0000-0000F6A30000}"/>
    <cellStyle name="Normal 78 2 5 2 2" xfId="13782" xr:uid="{00000000-0005-0000-0000-0000F7A30000}"/>
    <cellStyle name="Normal 78 2 5 2 2 2" xfId="44113" xr:uid="{00000000-0005-0000-0000-0000F8A30000}"/>
    <cellStyle name="Normal 78 2 5 2 2 3" xfId="28880" xr:uid="{00000000-0005-0000-0000-0000F9A30000}"/>
    <cellStyle name="Normal 78 2 5 2 3" xfId="8762" xr:uid="{00000000-0005-0000-0000-0000FAA30000}"/>
    <cellStyle name="Normal 78 2 5 2 3 2" xfId="39096" xr:uid="{00000000-0005-0000-0000-0000FBA30000}"/>
    <cellStyle name="Normal 78 2 5 2 3 3" xfId="23863" xr:uid="{00000000-0005-0000-0000-0000FCA30000}"/>
    <cellStyle name="Normal 78 2 5 2 4" xfId="34083" xr:uid="{00000000-0005-0000-0000-0000FDA30000}"/>
    <cellStyle name="Normal 78 2 5 2 5" xfId="18850" xr:uid="{00000000-0005-0000-0000-0000FEA30000}"/>
    <cellStyle name="Normal 78 2 5 3" xfId="5401" xr:uid="{00000000-0005-0000-0000-0000FFA30000}"/>
    <cellStyle name="Normal 78 2 5 3 2" xfId="15453" xr:uid="{00000000-0005-0000-0000-000000A40000}"/>
    <cellStyle name="Normal 78 2 5 3 2 2" xfId="45784" xr:uid="{00000000-0005-0000-0000-000001A40000}"/>
    <cellStyle name="Normal 78 2 5 3 2 3" xfId="30551" xr:uid="{00000000-0005-0000-0000-000002A40000}"/>
    <cellStyle name="Normal 78 2 5 3 3" xfId="10433" xr:uid="{00000000-0005-0000-0000-000003A40000}"/>
    <cellStyle name="Normal 78 2 5 3 3 2" xfId="40767" xr:uid="{00000000-0005-0000-0000-000004A40000}"/>
    <cellStyle name="Normal 78 2 5 3 3 3" xfId="25534" xr:uid="{00000000-0005-0000-0000-000005A40000}"/>
    <cellStyle name="Normal 78 2 5 3 4" xfId="35754" xr:uid="{00000000-0005-0000-0000-000006A40000}"/>
    <cellStyle name="Normal 78 2 5 3 5" xfId="20521" xr:uid="{00000000-0005-0000-0000-000007A40000}"/>
    <cellStyle name="Normal 78 2 5 4" xfId="12111" xr:uid="{00000000-0005-0000-0000-000008A40000}"/>
    <cellStyle name="Normal 78 2 5 4 2" xfId="42442" xr:uid="{00000000-0005-0000-0000-000009A40000}"/>
    <cellStyle name="Normal 78 2 5 4 3" xfId="27209" xr:uid="{00000000-0005-0000-0000-00000AA40000}"/>
    <cellStyle name="Normal 78 2 5 5" xfId="7090" xr:uid="{00000000-0005-0000-0000-00000BA40000}"/>
    <cellStyle name="Normal 78 2 5 5 2" xfId="37425" xr:uid="{00000000-0005-0000-0000-00000CA40000}"/>
    <cellStyle name="Normal 78 2 5 5 3" xfId="22192" xr:uid="{00000000-0005-0000-0000-00000DA40000}"/>
    <cellStyle name="Normal 78 2 5 6" xfId="32413" xr:uid="{00000000-0005-0000-0000-00000EA40000}"/>
    <cellStyle name="Normal 78 2 5 7" xfId="17179" xr:uid="{00000000-0005-0000-0000-00000FA40000}"/>
    <cellStyle name="Normal 78 2 6" xfId="2872" xr:uid="{00000000-0005-0000-0000-000010A40000}"/>
    <cellStyle name="Normal 78 2 6 2" xfId="12946" xr:uid="{00000000-0005-0000-0000-000011A40000}"/>
    <cellStyle name="Normal 78 2 6 2 2" xfId="43277" xr:uid="{00000000-0005-0000-0000-000012A40000}"/>
    <cellStyle name="Normal 78 2 6 2 3" xfId="28044" xr:uid="{00000000-0005-0000-0000-000013A40000}"/>
    <cellStyle name="Normal 78 2 6 3" xfId="7926" xr:uid="{00000000-0005-0000-0000-000014A40000}"/>
    <cellStyle name="Normal 78 2 6 3 2" xfId="38260" xr:uid="{00000000-0005-0000-0000-000015A40000}"/>
    <cellStyle name="Normal 78 2 6 3 3" xfId="23027" xr:uid="{00000000-0005-0000-0000-000016A40000}"/>
    <cellStyle name="Normal 78 2 6 4" xfId="33247" xr:uid="{00000000-0005-0000-0000-000017A40000}"/>
    <cellStyle name="Normal 78 2 6 5" xfId="18014" xr:uid="{00000000-0005-0000-0000-000018A40000}"/>
    <cellStyle name="Normal 78 2 7" xfId="4565" xr:uid="{00000000-0005-0000-0000-000019A40000}"/>
    <cellStyle name="Normal 78 2 7 2" xfId="14617" xr:uid="{00000000-0005-0000-0000-00001AA40000}"/>
    <cellStyle name="Normal 78 2 7 2 2" xfId="44948" xr:uid="{00000000-0005-0000-0000-00001BA40000}"/>
    <cellStyle name="Normal 78 2 7 2 3" xfId="29715" xr:uid="{00000000-0005-0000-0000-00001CA40000}"/>
    <cellStyle name="Normal 78 2 7 3" xfId="9597" xr:uid="{00000000-0005-0000-0000-00001DA40000}"/>
    <cellStyle name="Normal 78 2 7 3 2" xfId="39931" xr:uid="{00000000-0005-0000-0000-00001EA40000}"/>
    <cellStyle name="Normal 78 2 7 3 3" xfId="24698" xr:uid="{00000000-0005-0000-0000-00001FA40000}"/>
    <cellStyle name="Normal 78 2 7 4" xfId="34918" xr:uid="{00000000-0005-0000-0000-000020A40000}"/>
    <cellStyle name="Normal 78 2 7 5" xfId="19685" xr:uid="{00000000-0005-0000-0000-000021A40000}"/>
    <cellStyle name="Normal 78 2 8" xfId="11275" xr:uid="{00000000-0005-0000-0000-000022A40000}"/>
    <cellStyle name="Normal 78 2 8 2" xfId="41606" xr:uid="{00000000-0005-0000-0000-000023A40000}"/>
    <cellStyle name="Normal 78 2 8 3" xfId="26373" xr:uid="{00000000-0005-0000-0000-000024A40000}"/>
    <cellStyle name="Normal 78 2 9" xfId="6254" xr:uid="{00000000-0005-0000-0000-000025A40000}"/>
    <cellStyle name="Normal 78 2 9 2" xfId="36589" xr:uid="{00000000-0005-0000-0000-000026A40000}"/>
    <cellStyle name="Normal 78 2 9 3" xfId="21356" xr:uid="{00000000-0005-0000-0000-000027A40000}"/>
    <cellStyle name="Normal 78 3" xfId="1218" xr:uid="{00000000-0005-0000-0000-000028A40000}"/>
    <cellStyle name="Normal 78 3 10" xfId="16395" xr:uid="{00000000-0005-0000-0000-000029A40000}"/>
    <cellStyle name="Normal 78 3 2" xfId="1437" xr:uid="{00000000-0005-0000-0000-00002AA40000}"/>
    <cellStyle name="Normal 78 3 2 2" xfId="1858" xr:uid="{00000000-0005-0000-0000-00002BA40000}"/>
    <cellStyle name="Normal 78 3 2 2 2" xfId="2697" xr:uid="{00000000-0005-0000-0000-00002CA40000}"/>
    <cellStyle name="Normal 78 3 2 2 2 2" xfId="4387" xr:uid="{00000000-0005-0000-0000-00002DA40000}"/>
    <cellStyle name="Normal 78 3 2 2 2 2 2" xfId="14460" xr:uid="{00000000-0005-0000-0000-00002EA40000}"/>
    <cellStyle name="Normal 78 3 2 2 2 2 2 2" xfId="44791" xr:uid="{00000000-0005-0000-0000-00002FA40000}"/>
    <cellStyle name="Normal 78 3 2 2 2 2 2 3" xfId="29558" xr:uid="{00000000-0005-0000-0000-000030A40000}"/>
    <cellStyle name="Normal 78 3 2 2 2 2 3" xfId="9440" xr:uid="{00000000-0005-0000-0000-000031A40000}"/>
    <cellStyle name="Normal 78 3 2 2 2 2 3 2" xfId="39774" xr:uid="{00000000-0005-0000-0000-000032A40000}"/>
    <cellStyle name="Normal 78 3 2 2 2 2 3 3" xfId="24541" xr:uid="{00000000-0005-0000-0000-000033A40000}"/>
    <cellStyle name="Normal 78 3 2 2 2 2 4" xfId="34761" xr:uid="{00000000-0005-0000-0000-000034A40000}"/>
    <cellStyle name="Normal 78 3 2 2 2 2 5" xfId="19528" xr:uid="{00000000-0005-0000-0000-000035A40000}"/>
    <cellStyle name="Normal 78 3 2 2 2 3" xfId="6079" xr:uid="{00000000-0005-0000-0000-000036A40000}"/>
    <cellStyle name="Normal 78 3 2 2 2 3 2" xfId="16131" xr:uid="{00000000-0005-0000-0000-000037A40000}"/>
    <cellStyle name="Normal 78 3 2 2 2 3 2 2" xfId="46462" xr:uid="{00000000-0005-0000-0000-000038A40000}"/>
    <cellStyle name="Normal 78 3 2 2 2 3 2 3" xfId="31229" xr:uid="{00000000-0005-0000-0000-000039A40000}"/>
    <cellStyle name="Normal 78 3 2 2 2 3 3" xfId="11111" xr:uid="{00000000-0005-0000-0000-00003AA40000}"/>
    <cellStyle name="Normal 78 3 2 2 2 3 3 2" xfId="41445" xr:uid="{00000000-0005-0000-0000-00003BA40000}"/>
    <cellStyle name="Normal 78 3 2 2 2 3 3 3" xfId="26212" xr:uid="{00000000-0005-0000-0000-00003CA40000}"/>
    <cellStyle name="Normal 78 3 2 2 2 3 4" xfId="36432" xr:uid="{00000000-0005-0000-0000-00003DA40000}"/>
    <cellStyle name="Normal 78 3 2 2 2 3 5" xfId="21199" xr:uid="{00000000-0005-0000-0000-00003EA40000}"/>
    <cellStyle name="Normal 78 3 2 2 2 4" xfId="12789" xr:uid="{00000000-0005-0000-0000-00003FA40000}"/>
    <cellStyle name="Normal 78 3 2 2 2 4 2" xfId="43120" xr:uid="{00000000-0005-0000-0000-000040A40000}"/>
    <cellStyle name="Normal 78 3 2 2 2 4 3" xfId="27887" xr:uid="{00000000-0005-0000-0000-000041A40000}"/>
    <cellStyle name="Normal 78 3 2 2 2 5" xfId="7768" xr:uid="{00000000-0005-0000-0000-000042A40000}"/>
    <cellStyle name="Normal 78 3 2 2 2 5 2" xfId="38103" xr:uid="{00000000-0005-0000-0000-000043A40000}"/>
    <cellStyle name="Normal 78 3 2 2 2 5 3" xfId="22870" xr:uid="{00000000-0005-0000-0000-000044A40000}"/>
    <cellStyle name="Normal 78 3 2 2 2 6" xfId="33091" xr:uid="{00000000-0005-0000-0000-000045A40000}"/>
    <cellStyle name="Normal 78 3 2 2 2 7" xfId="17857" xr:uid="{00000000-0005-0000-0000-000046A40000}"/>
    <cellStyle name="Normal 78 3 2 2 3" xfId="3550" xr:uid="{00000000-0005-0000-0000-000047A40000}"/>
    <cellStyle name="Normal 78 3 2 2 3 2" xfId="13624" xr:uid="{00000000-0005-0000-0000-000048A40000}"/>
    <cellStyle name="Normal 78 3 2 2 3 2 2" xfId="43955" xr:uid="{00000000-0005-0000-0000-000049A40000}"/>
    <cellStyle name="Normal 78 3 2 2 3 2 3" xfId="28722" xr:uid="{00000000-0005-0000-0000-00004AA40000}"/>
    <cellStyle name="Normal 78 3 2 2 3 3" xfId="8604" xr:uid="{00000000-0005-0000-0000-00004BA40000}"/>
    <cellStyle name="Normal 78 3 2 2 3 3 2" xfId="38938" xr:uid="{00000000-0005-0000-0000-00004CA40000}"/>
    <cellStyle name="Normal 78 3 2 2 3 3 3" xfId="23705" xr:uid="{00000000-0005-0000-0000-00004DA40000}"/>
    <cellStyle name="Normal 78 3 2 2 3 4" xfId="33925" xr:uid="{00000000-0005-0000-0000-00004EA40000}"/>
    <cellStyle name="Normal 78 3 2 2 3 5" xfId="18692" xr:uid="{00000000-0005-0000-0000-00004FA40000}"/>
    <cellStyle name="Normal 78 3 2 2 4" xfId="5243" xr:uid="{00000000-0005-0000-0000-000050A40000}"/>
    <cellStyle name="Normal 78 3 2 2 4 2" xfId="15295" xr:uid="{00000000-0005-0000-0000-000051A40000}"/>
    <cellStyle name="Normal 78 3 2 2 4 2 2" xfId="45626" xr:uid="{00000000-0005-0000-0000-000052A40000}"/>
    <cellStyle name="Normal 78 3 2 2 4 2 3" xfId="30393" xr:uid="{00000000-0005-0000-0000-000053A40000}"/>
    <cellStyle name="Normal 78 3 2 2 4 3" xfId="10275" xr:uid="{00000000-0005-0000-0000-000054A40000}"/>
    <cellStyle name="Normal 78 3 2 2 4 3 2" xfId="40609" xr:uid="{00000000-0005-0000-0000-000055A40000}"/>
    <cellStyle name="Normal 78 3 2 2 4 3 3" xfId="25376" xr:uid="{00000000-0005-0000-0000-000056A40000}"/>
    <cellStyle name="Normal 78 3 2 2 4 4" xfId="35596" xr:uid="{00000000-0005-0000-0000-000057A40000}"/>
    <cellStyle name="Normal 78 3 2 2 4 5" xfId="20363" xr:uid="{00000000-0005-0000-0000-000058A40000}"/>
    <cellStyle name="Normal 78 3 2 2 5" xfId="11953" xr:uid="{00000000-0005-0000-0000-000059A40000}"/>
    <cellStyle name="Normal 78 3 2 2 5 2" xfId="42284" xr:uid="{00000000-0005-0000-0000-00005AA40000}"/>
    <cellStyle name="Normal 78 3 2 2 5 3" xfId="27051" xr:uid="{00000000-0005-0000-0000-00005BA40000}"/>
    <cellStyle name="Normal 78 3 2 2 6" xfId="6932" xr:uid="{00000000-0005-0000-0000-00005CA40000}"/>
    <cellStyle name="Normal 78 3 2 2 6 2" xfId="37267" xr:uid="{00000000-0005-0000-0000-00005DA40000}"/>
    <cellStyle name="Normal 78 3 2 2 6 3" xfId="22034" xr:uid="{00000000-0005-0000-0000-00005EA40000}"/>
    <cellStyle name="Normal 78 3 2 2 7" xfId="32255" xr:uid="{00000000-0005-0000-0000-00005FA40000}"/>
    <cellStyle name="Normal 78 3 2 2 8" xfId="17021" xr:uid="{00000000-0005-0000-0000-000060A40000}"/>
    <cellStyle name="Normal 78 3 2 3" xfId="2279" xr:uid="{00000000-0005-0000-0000-000061A40000}"/>
    <cellStyle name="Normal 78 3 2 3 2" xfId="3969" xr:uid="{00000000-0005-0000-0000-000062A40000}"/>
    <cellStyle name="Normal 78 3 2 3 2 2" xfId="14042" xr:uid="{00000000-0005-0000-0000-000063A40000}"/>
    <cellStyle name="Normal 78 3 2 3 2 2 2" xfId="44373" xr:uid="{00000000-0005-0000-0000-000064A40000}"/>
    <cellStyle name="Normal 78 3 2 3 2 2 3" xfId="29140" xr:uid="{00000000-0005-0000-0000-000065A40000}"/>
    <cellStyle name="Normal 78 3 2 3 2 3" xfId="9022" xr:uid="{00000000-0005-0000-0000-000066A40000}"/>
    <cellStyle name="Normal 78 3 2 3 2 3 2" xfId="39356" xr:uid="{00000000-0005-0000-0000-000067A40000}"/>
    <cellStyle name="Normal 78 3 2 3 2 3 3" xfId="24123" xr:uid="{00000000-0005-0000-0000-000068A40000}"/>
    <cellStyle name="Normal 78 3 2 3 2 4" xfId="34343" xr:uid="{00000000-0005-0000-0000-000069A40000}"/>
    <cellStyle name="Normal 78 3 2 3 2 5" xfId="19110" xr:uid="{00000000-0005-0000-0000-00006AA40000}"/>
    <cellStyle name="Normal 78 3 2 3 3" xfId="5661" xr:uid="{00000000-0005-0000-0000-00006BA40000}"/>
    <cellStyle name="Normal 78 3 2 3 3 2" xfId="15713" xr:uid="{00000000-0005-0000-0000-00006CA40000}"/>
    <cellStyle name="Normal 78 3 2 3 3 2 2" xfId="46044" xr:uid="{00000000-0005-0000-0000-00006DA40000}"/>
    <cellStyle name="Normal 78 3 2 3 3 2 3" xfId="30811" xr:uid="{00000000-0005-0000-0000-00006EA40000}"/>
    <cellStyle name="Normal 78 3 2 3 3 3" xfId="10693" xr:uid="{00000000-0005-0000-0000-00006FA40000}"/>
    <cellStyle name="Normal 78 3 2 3 3 3 2" xfId="41027" xr:uid="{00000000-0005-0000-0000-000070A40000}"/>
    <cellStyle name="Normal 78 3 2 3 3 3 3" xfId="25794" xr:uid="{00000000-0005-0000-0000-000071A40000}"/>
    <cellStyle name="Normal 78 3 2 3 3 4" xfId="36014" xr:uid="{00000000-0005-0000-0000-000072A40000}"/>
    <cellStyle name="Normal 78 3 2 3 3 5" xfId="20781" xr:uid="{00000000-0005-0000-0000-000073A40000}"/>
    <cellStyle name="Normal 78 3 2 3 4" xfId="12371" xr:uid="{00000000-0005-0000-0000-000074A40000}"/>
    <cellStyle name="Normal 78 3 2 3 4 2" xfId="42702" xr:uid="{00000000-0005-0000-0000-000075A40000}"/>
    <cellStyle name="Normal 78 3 2 3 4 3" xfId="27469" xr:uid="{00000000-0005-0000-0000-000076A40000}"/>
    <cellStyle name="Normal 78 3 2 3 5" xfId="7350" xr:uid="{00000000-0005-0000-0000-000077A40000}"/>
    <cellStyle name="Normal 78 3 2 3 5 2" xfId="37685" xr:uid="{00000000-0005-0000-0000-000078A40000}"/>
    <cellStyle name="Normal 78 3 2 3 5 3" xfId="22452" xr:uid="{00000000-0005-0000-0000-000079A40000}"/>
    <cellStyle name="Normal 78 3 2 3 6" xfId="32673" xr:uid="{00000000-0005-0000-0000-00007AA40000}"/>
    <cellStyle name="Normal 78 3 2 3 7" xfId="17439" xr:uid="{00000000-0005-0000-0000-00007BA40000}"/>
    <cellStyle name="Normal 78 3 2 4" xfId="3132" xr:uid="{00000000-0005-0000-0000-00007CA40000}"/>
    <cellStyle name="Normal 78 3 2 4 2" xfId="13206" xr:uid="{00000000-0005-0000-0000-00007DA40000}"/>
    <cellStyle name="Normal 78 3 2 4 2 2" xfId="43537" xr:uid="{00000000-0005-0000-0000-00007EA40000}"/>
    <cellStyle name="Normal 78 3 2 4 2 3" xfId="28304" xr:uid="{00000000-0005-0000-0000-00007FA40000}"/>
    <cellStyle name="Normal 78 3 2 4 3" xfId="8186" xr:uid="{00000000-0005-0000-0000-000080A40000}"/>
    <cellStyle name="Normal 78 3 2 4 3 2" xfId="38520" xr:uid="{00000000-0005-0000-0000-000081A40000}"/>
    <cellStyle name="Normal 78 3 2 4 3 3" xfId="23287" xr:uid="{00000000-0005-0000-0000-000082A40000}"/>
    <cellStyle name="Normal 78 3 2 4 4" xfId="33507" xr:uid="{00000000-0005-0000-0000-000083A40000}"/>
    <cellStyle name="Normal 78 3 2 4 5" xfId="18274" xr:uid="{00000000-0005-0000-0000-000084A40000}"/>
    <cellStyle name="Normal 78 3 2 5" xfId="4825" xr:uid="{00000000-0005-0000-0000-000085A40000}"/>
    <cellStyle name="Normal 78 3 2 5 2" xfId="14877" xr:uid="{00000000-0005-0000-0000-000086A40000}"/>
    <cellStyle name="Normal 78 3 2 5 2 2" xfId="45208" xr:uid="{00000000-0005-0000-0000-000087A40000}"/>
    <cellStyle name="Normal 78 3 2 5 2 3" xfId="29975" xr:uid="{00000000-0005-0000-0000-000088A40000}"/>
    <cellStyle name="Normal 78 3 2 5 3" xfId="9857" xr:uid="{00000000-0005-0000-0000-000089A40000}"/>
    <cellStyle name="Normal 78 3 2 5 3 2" xfId="40191" xr:uid="{00000000-0005-0000-0000-00008AA40000}"/>
    <cellStyle name="Normal 78 3 2 5 3 3" xfId="24958" xr:uid="{00000000-0005-0000-0000-00008BA40000}"/>
    <cellStyle name="Normal 78 3 2 5 4" xfId="35178" xr:uid="{00000000-0005-0000-0000-00008CA40000}"/>
    <cellStyle name="Normal 78 3 2 5 5" xfId="19945" xr:uid="{00000000-0005-0000-0000-00008DA40000}"/>
    <cellStyle name="Normal 78 3 2 6" xfId="11535" xr:uid="{00000000-0005-0000-0000-00008EA40000}"/>
    <cellStyle name="Normal 78 3 2 6 2" xfId="41866" xr:uid="{00000000-0005-0000-0000-00008FA40000}"/>
    <cellStyle name="Normal 78 3 2 6 3" xfId="26633" xr:uid="{00000000-0005-0000-0000-000090A40000}"/>
    <cellStyle name="Normal 78 3 2 7" xfId="6514" xr:uid="{00000000-0005-0000-0000-000091A40000}"/>
    <cellStyle name="Normal 78 3 2 7 2" xfId="36849" xr:uid="{00000000-0005-0000-0000-000092A40000}"/>
    <cellStyle name="Normal 78 3 2 7 3" xfId="21616" xr:uid="{00000000-0005-0000-0000-000093A40000}"/>
    <cellStyle name="Normal 78 3 2 8" xfId="31837" xr:uid="{00000000-0005-0000-0000-000094A40000}"/>
    <cellStyle name="Normal 78 3 2 9" xfId="16603" xr:uid="{00000000-0005-0000-0000-000095A40000}"/>
    <cellStyle name="Normal 78 3 3" xfId="1650" xr:uid="{00000000-0005-0000-0000-000096A40000}"/>
    <cellStyle name="Normal 78 3 3 2" xfId="2489" xr:uid="{00000000-0005-0000-0000-000097A40000}"/>
    <cellStyle name="Normal 78 3 3 2 2" xfId="4179" xr:uid="{00000000-0005-0000-0000-000098A40000}"/>
    <cellStyle name="Normal 78 3 3 2 2 2" xfId="14252" xr:uid="{00000000-0005-0000-0000-000099A40000}"/>
    <cellStyle name="Normal 78 3 3 2 2 2 2" xfId="44583" xr:uid="{00000000-0005-0000-0000-00009AA40000}"/>
    <cellStyle name="Normal 78 3 3 2 2 2 3" xfId="29350" xr:uid="{00000000-0005-0000-0000-00009BA40000}"/>
    <cellStyle name="Normal 78 3 3 2 2 3" xfId="9232" xr:uid="{00000000-0005-0000-0000-00009CA40000}"/>
    <cellStyle name="Normal 78 3 3 2 2 3 2" xfId="39566" xr:uid="{00000000-0005-0000-0000-00009DA40000}"/>
    <cellStyle name="Normal 78 3 3 2 2 3 3" xfId="24333" xr:uid="{00000000-0005-0000-0000-00009EA40000}"/>
    <cellStyle name="Normal 78 3 3 2 2 4" xfId="34553" xr:uid="{00000000-0005-0000-0000-00009FA40000}"/>
    <cellStyle name="Normal 78 3 3 2 2 5" xfId="19320" xr:uid="{00000000-0005-0000-0000-0000A0A40000}"/>
    <cellStyle name="Normal 78 3 3 2 3" xfId="5871" xr:uid="{00000000-0005-0000-0000-0000A1A40000}"/>
    <cellStyle name="Normal 78 3 3 2 3 2" xfId="15923" xr:uid="{00000000-0005-0000-0000-0000A2A40000}"/>
    <cellStyle name="Normal 78 3 3 2 3 2 2" xfId="46254" xr:uid="{00000000-0005-0000-0000-0000A3A40000}"/>
    <cellStyle name="Normal 78 3 3 2 3 2 3" xfId="31021" xr:uid="{00000000-0005-0000-0000-0000A4A40000}"/>
    <cellStyle name="Normal 78 3 3 2 3 3" xfId="10903" xr:uid="{00000000-0005-0000-0000-0000A5A40000}"/>
    <cellStyle name="Normal 78 3 3 2 3 3 2" xfId="41237" xr:uid="{00000000-0005-0000-0000-0000A6A40000}"/>
    <cellStyle name="Normal 78 3 3 2 3 3 3" xfId="26004" xr:uid="{00000000-0005-0000-0000-0000A7A40000}"/>
    <cellStyle name="Normal 78 3 3 2 3 4" xfId="36224" xr:uid="{00000000-0005-0000-0000-0000A8A40000}"/>
    <cellStyle name="Normal 78 3 3 2 3 5" xfId="20991" xr:uid="{00000000-0005-0000-0000-0000A9A40000}"/>
    <cellStyle name="Normal 78 3 3 2 4" xfId="12581" xr:uid="{00000000-0005-0000-0000-0000AAA40000}"/>
    <cellStyle name="Normal 78 3 3 2 4 2" xfId="42912" xr:uid="{00000000-0005-0000-0000-0000ABA40000}"/>
    <cellStyle name="Normal 78 3 3 2 4 3" xfId="27679" xr:uid="{00000000-0005-0000-0000-0000ACA40000}"/>
    <cellStyle name="Normal 78 3 3 2 5" xfId="7560" xr:uid="{00000000-0005-0000-0000-0000ADA40000}"/>
    <cellStyle name="Normal 78 3 3 2 5 2" xfId="37895" xr:uid="{00000000-0005-0000-0000-0000AEA40000}"/>
    <cellStyle name="Normal 78 3 3 2 5 3" xfId="22662" xr:uid="{00000000-0005-0000-0000-0000AFA40000}"/>
    <cellStyle name="Normal 78 3 3 2 6" xfId="32883" xr:uid="{00000000-0005-0000-0000-0000B0A40000}"/>
    <cellStyle name="Normal 78 3 3 2 7" xfId="17649" xr:uid="{00000000-0005-0000-0000-0000B1A40000}"/>
    <cellStyle name="Normal 78 3 3 3" xfId="3342" xr:uid="{00000000-0005-0000-0000-0000B2A40000}"/>
    <cellStyle name="Normal 78 3 3 3 2" xfId="13416" xr:uid="{00000000-0005-0000-0000-0000B3A40000}"/>
    <cellStyle name="Normal 78 3 3 3 2 2" xfId="43747" xr:uid="{00000000-0005-0000-0000-0000B4A40000}"/>
    <cellStyle name="Normal 78 3 3 3 2 3" xfId="28514" xr:uid="{00000000-0005-0000-0000-0000B5A40000}"/>
    <cellStyle name="Normal 78 3 3 3 3" xfId="8396" xr:uid="{00000000-0005-0000-0000-0000B6A40000}"/>
    <cellStyle name="Normal 78 3 3 3 3 2" xfId="38730" xr:uid="{00000000-0005-0000-0000-0000B7A40000}"/>
    <cellStyle name="Normal 78 3 3 3 3 3" xfId="23497" xr:uid="{00000000-0005-0000-0000-0000B8A40000}"/>
    <cellStyle name="Normal 78 3 3 3 4" xfId="33717" xr:uid="{00000000-0005-0000-0000-0000B9A40000}"/>
    <cellStyle name="Normal 78 3 3 3 5" xfId="18484" xr:uid="{00000000-0005-0000-0000-0000BAA40000}"/>
    <cellStyle name="Normal 78 3 3 4" xfId="5035" xr:uid="{00000000-0005-0000-0000-0000BBA40000}"/>
    <cellStyle name="Normal 78 3 3 4 2" xfId="15087" xr:uid="{00000000-0005-0000-0000-0000BCA40000}"/>
    <cellStyle name="Normal 78 3 3 4 2 2" xfId="45418" xr:uid="{00000000-0005-0000-0000-0000BDA40000}"/>
    <cellStyle name="Normal 78 3 3 4 2 3" xfId="30185" xr:uid="{00000000-0005-0000-0000-0000BEA40000}"/>
    <cellStyle name="Normal 78 3 3 4 3" xfId="10067" xr:uid="{00000000-0005-0000-0000-0000BFA40000}"/>
    <cellStyle name="Normal 78 3 3 4 3 2" xfId="40401" xr:uid="{00000000-0005-0000-0000-0000C0A40000}"/>
    <cellStyle name="Normal 78 3 3 4 3 3" xfId="25168" xr:uid="{00000000-0005-0000-0000-0000C1A40000}"/>
    <cellStyle name="Normal 78 3 3 4 4" xfId="35388" xr:uid="{00000000-0005-0000-0000-0000C2A40000}"/>
    <cellStyle name="Normal 78 3 3 4 5" xfId="20155" xr:uid="{00000000-0005-0000-0000-0000C3A40000}"/>
    <cellStyle name="Normal 78 3 3 5" xfId="11745" xr:uid="{00000000-0005-0000-0000-0000C4A40000}"/>
    <cellStyle name="Normal 78 3 3 5 2" xfId="42076" xr:uid="{00000000-0005-0000-0000-0000C5A40000}"/>
    <cellStyle name="Normal 78 3 3 5 3" xfId="26843" xr:uid="{00000000-0005-0000-0000-0000C6A40000}"/>
    <cellStyle name="Normal 78 3 3 6" xfId="6724" xr:uid="{00000000-0005-0000-0000-0000C7A40000}"/>
    <cellStyle name="Normal 78 3 3 6 2" xfId="37059" xr:uid="{00000000-0005-0000-0000-0000C8A40000}"/>
    <cellStyle name="Normal 78 3 3 6 3" xfId="21826" xr:uid="{00000000-0005-0000-0000-0000C9A40000}"/>
    <cellStyle name="Normal 78 3 3 7" xfId="32047" xr:uid="{00000000-0005-0000-0000-0000CAA40000}"/>
    <cellStyle name="Normal 78 3 3 8" xfId="16813" xr:uid="{00000000-0005-0000-0000-0000CBA40000}"/>
    <cellStyle name="Normal 78 3 4" xfId="2071" xr:uid="{00000000-0005-0000-0000-0000CCA40000}"/>
    <cellStyle name="Normal 78 3 4 2" xfId="3761" xr:uid="{00000000-0005-0000-0000-0000CDA40000}"/>
    <cellStyle name="Normal 78 3 4 2 2" xfId="13834" xr:uid="{00000000-0005-0000-0000-0000CEA40000}"/>
    <cellStyle name="Normal 78 3 4 2 2 2" xfId="44165" xr:uid="{00000000-0005-0000-0000-0000CFA40000}"/>
    <cellStyle name="Normal 78 3 4 2 2 3" xfId="28932" xr:uid="{00000000-0005-0000-0000-0000D0A40000}"/>
    <cellStyle name="Normal 78 3 4 2 3" xfId="8814" xr:uid="{00000000-0005-0000-0000-0000D1A40000}"/>
    <cellStyle name="Normal 78 3 4 2 3 2" xfId="39148" xr:uid="{00000000-0005-0000-0000-0000D2A40000}"/>
    <cellStyle name="Normal 78 3 4 2 3 3" xfId="23915" xr:uid="{00000000-0005-0000-0000-0000D3A40000}"/>
    <cellStyle name="Normal 78 3 4 2 4" xfId="34135" xr:uid="{00000000-0005-0000-0000-0000D4A40000}"/>
    <cellStyle name="Normal 78 3 4 2 5" xfId="18902" xr:uid="{00000000-0005-0000-0000-0000D5A40000}"/>
    <cellStyle name="Normal 78 3 4 3" xfId="5453" xr:uid="{00000000-0005-0000-0000-0000D6A40000}"/>
    <cellStyle name="Normal 78 3 4 3 2" xfId="15505" xr:uid="{00000000-0005-0000-0000-0000D7A40000}"/>
    <cellStyle name="Normal 78 3 4 3 2 2" xfId="45836" xr:uid="{00000000-0005-0000-0000-0000D8A40000}"/>
    <cellStyle name="Normal 78 3 4 3 2 3" xfId="30603" xr:uid="{00000000-0005-0000-0000-0000D9A40000}"/>
    <cellStyle name="Normal 78 3 4 3 3" xfId="10485" xr:uid="{00000000-0005-0000-0000-0000DAA40000}"/>
    <cellStyle name="Normal 78 3 4 3 3 2" xfId="40819" xr:uid="{00000000-0005-0000-0000-0000DBA40000}"/>
    <cellStyle name="Normal 78 3 4 3 3 3" xfId="25586" xr:uid="{00000000-0005-0000-0000-0000DCA40000}"/>
    <cellStyle name="Normal 78 3 4 3 4" xfId="35806" xr:uid="{00000000-0005-0000-0000-0000DDA40000}"/>
    <cellStyle name="Normal 78 3 4 3 5" xfId="20573" xr:uid="{00000000-0005-0000-0000-0000DEA40000}"/>
    <cellStyle name="Normal 78 3 4 4" xfId="12163" xr:uid="{00000000-0005-0000-0000-0000DFA40000}"/>
    <cellStyle name="Normal 78 3 4 4 2" xfId="42494" xr:uid="{00000000-0005-0000-0000-0000E0A40000}"/>
    <cellStyle name="Normal 78 3 4 4 3" xfId="27261" xr:uid="{00000000-0005-0000-0000-0000E1A40000}"/>
    <cellStyle name="Normal 78 3 4 5" xfId="7142" xr:uid="{00000000-0005-0000-0000-0000E2A40000}"/>
    <cellStyle name="Normal 78 3 4 5 2" xfId="37477" xr:uid="{00000000-0005-0000-0000-0000E3A40000}"/>
    <cellStyle name="Normal 78 3 4 5 3" xfId="22244" xr:uid="{00000000-0005-0000-0000-0000E4A40000}"/>
    <cellStyle name="Normal 78 3 4 6" xfId="32465" xr:uid="{00000000-0005-0000-0000-0000E5A40000}"/>
    <cellStyle name="Normal 78 3 4 7" xfId="17231" xr:uid="{00000000-0005-0000-0000-0000E6A40000}"/>
    <cellStyle name="Normal 78 3 5" xfId="2924" xr:uid="{00000000-0005-0000-0000-0000E7A40000}"/>
    <cellStyle name="Normal 78 3 5 2" xfId="12998" xr:uid="{00000000-0005-0000-0000-0000E8A40000}"/>
    <cellStyle name="Normal 78 3 5 2 2" xfId="43329" xr:uid="{00000000-0005-0000-0000-0000E9A40000}"/>
    <cellStyle name="Normal 78 3 5 2 3" xfId="28096" xr:uid="{00000000-0005-0000-0000-0000EAA40000}"/>
    <cellStyle name="Normal 78 3 5 3" xfId="7978" xr:uid="{00000000-0005-0000-0000-0000EBA40000}"/>
    <cellStyle name="Normal 78 3 5 3 2" xfId="38312" xr:uid="{00000000-0005-0000-0000-0000ECA40000}"/>
    <cellStyle name="Normal 78 3 5 3 3" xfId="23079" xr:uid="{00000000-0005-0000-0000-0000EDA40000}"/>
    <cellStyle name="Normal 78 3 5 4" xfId="33299" xr:uid="{00000000-0005-0000-0000-0000EEA40000}"/>
    <cellStyle name="Normal 78 3 5 5" xfId="18066" xr:uid="{00000000-0005-0000-0000-0000EFA40000}"/>
    <cellStyle name="Normal 78 3 6" xfId="4617" xr:uid="{00000000-0005-0000-0000-0000F0A40000}"/>
    <cellStyle name="Normal 78 3 6 2" xfId="14669" xr:uid="{00000000-0005-0000-0000-0000F1A40000}"/>
    <cellStyle name="Normal 78 3 6 2 2" xfId="45000" xr:uid="{00000000-0005-0000-0000-0000F2A40000}"/>
    <cellStyle name="Normal 78 3 6 2 3" xfId="29767" xr:uid="{00000000-0005-0000-0000-0000F3A40000}"/>
    <cellStyle name="Normal 78 3 6 3" xfId="9649" xr:uid="{00000000-0005-0000-0000-0000F4A40000}"/>
    <cellStyle name="Normal 78 3 6 3 2" xfId="39983" xr:uid="{00000000-0005-0000-0000-0000F5A40000}"/>
    <cellStyle name="Normal 78 3 6 3 3" xfId="24750" xr:uid="{00000000-0005-0000-0000-0000F6A40000}"/>
    <cellStyle name="Normal 78 3 6 4" xfId="34970" xr:uid="{00000000-0005-0000-0000-0000F7A40000}"/>
    <cellStyle name="Normal 78 3 6 5" xfId="19737" xr:uid="{00000000-0005-0000-0000-0000F8A40000}"/>
    <cellStyle name="Normal 78 3 7" xfId="11327" xr:uid="{00000000-0005-0000-0000-0000F9A40000}"/>
    <cellStyle name="Normal 78 3 7 2" xfId="41658" xr:uid="{00000000-0005-0000-0000-0000FAA40000}"/>
    <cellStyle name="Normal 78 3 7 3" xfId="26425" xr:uid="{00000000-0005-0000-0000-0000FBA40000}"/>
    <cellStyle name="Normal 78 3 8" xfId="6306" xr:uid="{00000000-0005-0000-0000-0000FCA40000}"/>
    <cellStyle name="Normal 78 3 8 2" xfId="36641" xr:uid="{00000000-0005-0000-0000-0000FDA40000}"/>
    <cellStyle name="Normal 78 3 8 3" xfId="21408" xr:uid="{00000000-0005-0000-0000-0000FEA40000}"/>
    <cellStyle name="Normal 78 3 9" xfId="31631" xr:uid="{00000000-0005-0000-0000-0000FFA40000}"/>
    <cellStyle name="Normal 78 4" xfId="1331" xr:uid="{00000000-0005-0000-0000-000000A50000}"/>
    <cellStyle name="Normal 78 4 2" xfId="1754" xr:uid="{00000000-0005-0000-0000-000001A50000}"/>
    <cellStyle name="Normal 78 4 2 2" xfId="2593" xr:uid="{00000000-0005-0000-0000-000002A50000}"/>
    <cellStyle name="Normal 78 4 2 2 2" xfId="4283" xr:uid="{00000000-0005-0000-0000-000003A50000}"/>
    <cellStyle name="Normal 78 4 2 2 2 2" xfId="14356" xr:uid="{00000000-0005-0000-0000-000004A50000}"/>
    <cellStyle name="Normal 78 4 2 2 2 2 2" xfId="44687" xr:uid="{00000000-0005-0000-0000-000005A50000}"/>
    <cellStyle name="Normal 78 4 2 2 2 2 3" xfId="29454" xr:uid="{00000000-0005-0000-0000-000006A50000}"/>
    <cellStyle name="Normal 78 4 2 2 2 3" xfId="9336" xr:uid="{00000000-0005-0000-0000-000007A50000}"/>
    <cellStyle name="Normal 78 4 2 2 2 3 2" xfId="39670" xr:uid="{00000000-0005-0000-0000-000008A50000}"/>
    <cellStyle name="Normal 78 4 2 2 2 3 3" xfId="24437" xr:uid="{00000000-0005-0000-0000-000009A50000}"/>
    <cellStyle name="Normal 78 4 2 2 2 4" xfId="34657" xr:uid="{00000000-0005-0000-0000-00000AA50000}"/>
    <cellStyle name="Normal 78 4 2 2 2 5" xfId="19424" xr:uid="{00000000-0005-0000-0000-00000BA50000}"/>
    <cellStyle name="Normal 78 4 2 2 3" xfId="5975" xr:uid="{00000000-0005-0000-0000-00000CA50000}"/>
    <cellStyle name="Normal 78 4 2 2 3 2" xfId="16027" xr:uid="{00000000-0005-0000-0000-00000DA50000}"/>
    <cellStyle name="Normal 78 4 2 2 3 2 2" xfId="46358" xr:uid="{00000000-0005-0000-0000-00000EA50000}"/>
    <cellStyle name="Normal 78 4 2 2 3 2 3" xfId="31125" xr:uid="{00000000-0005-0000-0000-00000FA50000}"/>
    <cellStyle name="Normal 78 4 2 2 3 3" xfId="11007" xr:uid="{00000000-0005-0000-0000-000010A50000}"/>
    <cellStyle name="Normal 78 4 2 2 3 3 2" xfId="41341" xr:uid="{00000000-0005-0000-0000-000011A50000}"/>
    <cellStyle name="Normal 78 4 2 2 3 3 3" xfId="26108" xr:uid="{00000000-0005-0000-0000-000012A50000}"/>
    <cellStyle name="Normal 78 4 2 2 3 4" xfId="36328" xr:uid="{00000000-0005-0000-0000-000013A50000}"/>
    <cellStyle name="Normal 78 4 2 2 3 5" xfId="21095" xr:uid="{00000000-0005-0000-0000-000014A50000}"/>
    <cellStyle name="Normal 78 4 2 2 4" xfId="12685" xr:uid="{00000000-0005-0000-0000-000015A50000}"/>
    <cellStyle name="Normal 78 4 2 2 4 2" xfId="43016" xr:uid="{00000000-0005-0000-0000-000016A50000}"/>
    <cellStyle name="Normal 78 4 2 2 4 3" xfId="27783" xr:uid="{00000000-0005-0000-0000-000017A50000}"/>
    <cellStyle name="Normal 78 4 2 2 5" xfId="7664" xr:uid="{00000000-0005-0000-0000-000018A50000}"/>
    <cellStyle name="Normal 78 4 2 2 5 2" xfId="37999" xr:uid="{00000000-0005-0000-0000-000019A50000}"/>
    <cellStyle name="Normal 78 4 2 2 5 3" xfId="22766" xr:uid="{00000000-0005-0000-0000-00001AA50000}"/>
    <cellStyle name="Normal 78 4 2 2 6" xfId="32987" xr:uid="{00000000-0005-0000-0000-00001BA50000}"/>
    <cellStyle name="Normal 78 4 2 2 7" xfId="17753" xr:uid="{00000000-0005-0000-0000-00001CA50000}"/>
    <cellStyle name="Normal 78 4 2 3" xfId="3446" xr:uid="{00000000-0005-0000-0000-00001DA50000}"/>
    <cellStyle name="Normal 78 4 2 3 2" xfId="13520" xr:uid="{00000000-0005-0000-0000-00001EA50000}"/>
    <cellStyle name="Normal 78 4 2 3 2 2" xfId="43851" xr:uid="{00000000-0005-0000-0000-00001FA50000}"/>
    <cellStyle name="Normal 78 4 2 3 2 3" xfId="28618" xr:uid="{00000000-0005-0000-0000-000020A50000}"/>
    <cellStyle name="Normal 78 4 2 3 3" xfId="8500" xr:uid="{00000000-0005-0000-0000-000021A50000}"/>
    <cellStyle name="Normal 78 4 2 3 3 2" xfId="38834" xr:uid="{00000000-0005-0000-0000-000022A50000}"/>
    <cellStyle name="Normal 78 4 2 3 3 3" xfId="23601" xr:uid="{00000000-0005-0000-0000-000023A50000}"/>
    <cellStyle name="Normal 78 4 2 3 4" xfId="33821" xr:uid="{00000000-0005-0000-0000-000024A50000}"/>
    <cellStyle name="Normal 78 4 2 3 5" xfId="18588" xr:uid="{00000000-0005-0000-0000-000025A50000}"/>
    <cellStyle name="Normal 78 4 2 4" xfId="5139" xr:uid="{00000000-0005-0000-0000-000026A50000}"/>
    <cellStyle name="Normal 78 4 2 4 2" xfId="15191" xr:uid="{00000000-0005-0000-0000-000027A50000}"/>
    <cellStyle name="Normal 78 4 2 4 2 2" xfId="45522" xr:uid="{00000000-0005-0000-0000-000028A50000}"/>
    <cellStyle name="Normal 78 4 2 4 2 3" xfId="30289" xr:uid="{00000000-0005-0000-0000-000029A50000}"/>
    <cellStyle name="Normal 78 4 2 4 3" xfId="10171" xr:uid="{00000000-0005-0000-0000-00002AA50000}"/>
    <cellStyle name="Normal 78 4 2 4 3 2" xfId="40505" xr:uid="{00000000-0005-0000-0000-00002BA50000}"/>
    <cellStyle name="Normal 78 4 2 4 3 3" xfId="25272" xr:uid="{00000000-0005-0000-0000-00002CA50000}"/>
    <cellStyle name="Normal 78 4 2 4 4" xfId="35492" xr:uid="{00000000-0005-0000-0000-00002DA50000}"/>
    <cellStyle name="Normal 78 4 2 4 5" xfId="20259" xr:uid="{00000000-0005-0000-0000-00002EA50000}"/>
    <cellStyle name="Normal 78 4 2 5" xfId="11849" xr:uid="{00000000-0005-0000-0000-00002FA50000}"/>
    <cellStyle name="Normal 78 4 2 5 2" xfId="42180" xr:uid="{00000000-0005-0000-0000-000030A50000}"/>
    <cellStyle name="Normal 78 4 2 5 3" xfId="26947" xr:uid="{00000000-0005-0000-0000-000031A50000}"/>
    <cellStyle name="Normal 78 4 2 6" xfId="6828" xr:uid="{00000000-0005-0000-0000-000032A50000}"/>
    <cellStyle name="Normal 78 4 2 6 2" xfId="37163" xr:uid="{00000000-0005-0000-0000-000033A50000}"/>
    <cellStyle name="Normal 78 4 2 6 3" xfId="21930" xr:uid="{00000000-0005-0000-0000-000034A50000}"/>
    <cellStyle name="Normal 78 4 2 7" xfId="32151" xr:uid="{00000000-0005-0000-0000-000035A50000}"/>
    <cellStyle name="Normal 78 4 2 8" xfId="16917" xr:uid="{00000000-0005-0000-0000-000036A50000}"/>
    <cellStyle name="Normal 78 4 3" xfId="2175" xr:uid="{00000000-0005-0000-0000-000037A50000}"/>
    <cellStyle name="Normal 78 4 3 2" xfId="3865" xr:uid="{00000000-0005-0000-0000-000038A50000}"/>
    <cellStyle name="Normal 78 4 3 2 2" xfId="13938" xr:uid="{00000000-0005-0000-0000-000039A50000}"/>
    <cellStyle name="Normal 78 4 3 2 2 2" xfId="44269" xr:uid="{00000000-0005-0000-0000-00003AA50000}"/>
    <cellStyle name="Normal 78 4 3 2 2 3" xfId="29036" xr:uid="{00000000-0005-0000-0000-00003BA50000}"/>
    <cellStyle name="Normal 78 4 3 2 3" xfId="8918" xr:uid="{00000000-0005-0000-0000-00003CA50000}"/>
    <cellStyle name="Normal 78 4 3 2 3 2" xfId="39252" xr:uid="{00000000-0005-0000-0000-00003DA50000}"/>
    <cellStyle name="Normal 78 4 3 2 3 3" xfId="24019" xr:uid="{00000000-0005-0000-0000-00003EA50000}"/>
    <cellStyle name="Normal 78 4 3 2 4" xfId="34239" xr:uid="{00000000-0005-0000-0000-00003FA50000}"/>
    <cellStyle name="Normal 78 4 3 2 5" xfId="19006" xr:uid="{00000000-0005-0000-0000-000040A50000}"/>
    <cellStyle name="Normal 78 4 3 3" xfId="5557" xr:uid="{00000000-0005-0000-0000-000041A50000}"/>
    <cellStyle name="Normal 78 4 3 3 2" xfId="15609" xr:uid="{00000000-0005-0000-0000-000042A50000}"/>
    <cellStyle name="Normal 78 4 3 3 2 2" xfId="45940" xr:uid="{00000000-0005-0000-0000-000043A50000}"/>
    <cellStyle name="Normal 78 4 3 3 2 3" xfId="30707" xr:uid="{00000000-0005-0000-0000-000044A50000}"/>
    <cellStyle name="Normal 78 4 3 3 3" xfId="10589" xr:uid="{00000000-0005-0000-0000-000045A50000}"/>
    <cellStyle name="Normal 78 4 3 3 3 2" xfId="40923" xr:uid="{00000000-0005-0000-0000-000046A50000}"/>
    <cellStyle name="Normal 78 4 3 3 3 3" xfId="25690" xr:uid="{00000000-0005-0000-0000-000047A50000}"/>
    <cellStyle name="Normal 78 4 3 3 4" xfId="35910" xr:uid="{00000000-0005-0000-0000-000048A50000}"/>
    <cellStyle name="Normal 78 4 3 3 5" xfId="20677" xr:uid="{00000000-0005-0000-0000-000049A50000}"/>
    <cellStyle name="Normal 78 4 3 4" xfId="12267" xr:uid="{00000000-0005-0000-0000-00004AA50000}"/>
    <cellStyle name="Normal 78 4 3 4 2" xfId="42598" xr:uid="{00000000-0005-0000-0000-00004BA50000}"/>
    <cellStyle name="Normal 78 4 3 4 3" xfId="27365" xr:uid="{00000000-0005-0000-0000-00004CA50000}"/>
    <cellStyle name="Normal 78 4 3 5" xfId="7246" xr:uid="{00000000-0005-0000-0000-00004DA50000}"/>
    <cellStyle name="Normal 78 4 3 5 2" xfId="37581" xr:uid="{00000000-0005-0000-0000-00004EA50000}"/>
    <cellStyle name="Normal 78 4 3 5 3" xfId="22348" xr:uid="{00000000-0005-0000-0000-00004FA50000}"/>
    <cellStyle name="Normal 78 4 3 6" xfId="32569" xr:uid="{00000000-0005-0000-0000-000050A50000}"/>
    <cellStyle name="Normal 78 4 3 7" xfId="17335" xr:uid="{00000000-0005-0000-0000-000051A50000}"/>
    <cellStyle name="Normal 78 4 4" xfId="3028" xr:uid="{00000000-0005-0000-0000-000052A50000}"/>
    <cellStyle name="Normal 78 4 4 2" xfId="13102" xr:uid="{00000000-0005-0000-0000-000053A50000}"/>
    <cellStyle name="Normal 78 4 4 2 2" xfId="43433" xr:uid="{00000000-0005-0000-0000-000054A50000}"/>
    <cellStyle name="Normal 78 4 4 2 3" xfId="28200" xr:uid="{00000000-0005-0000-0000-000055A50000}"/>
    <cellStyle name="Normal 78 4 4 3" xfId="8082" xr:uid="{00000000-0005-0000-0000-000056A50000}"/>
    <cellStyle name="Normal 78 4 4 3 2" xfId="38416" xr:uid="{00000000-0005-0000-0000-000057A50000}"/>
    <cellStyle name="Normal 78 4 4 3 3" xfId="23183" xr:uid="{00000000-0005-0000-0000-000058A50000}"/>
    <cellStyle name="Normal 78 4 4 4" xfId="33403" xr:uid="{00000000-0005-0000-0000-000059A50000}"/>
    <cellStyle name="Normal 78 4 4 5" xfId="18170" xr:uid="{00000000-0005-0000-0000-00005AA50000}"/>
    <cellStyle name="Normal 78 4 5" xfId="4721" xr:uid="{00000000-0005-0000-0000-00005BA50000}"/>
    <cellStyle name="Normal 78 4 5 2" xfId="14773" xr:uid="{00000000-0005-0000-0000-00005CA50000}"/>
    <cellStyle name="Normal 78 4 5 2 2" xfId="45104" xr:uid="{00000000-0005-0000-0000-00005DA50000}"/>
    <cellStyle name="Normal 78 4 5 2 3" xfId="29871" xr:uid="{00000000-0005-0000-0000-00005EA50000}"/>
    <cellStyle name="Normal 78 4 5 3" xfId="9753" xr:uid="{00000000-0005-0000-0000-00005FA50000}"/>
    <cellStyle name="Normal 78 4 5 3 2" xfId="40087" xr:uid="{00000000-0005-0000-0000-000060A50000}"/>
    <cellStyle name="Normal 78 4 5 3 3" xfId="24854" xr:uid="{00000000-0005-0000-0000-000061A50000}"/>
    <cellStyle name="Normal 78 4 5 4" xfId="35074" xr:uid="{00000000-0005-0000-0000-000062A50000}"/>
    <cellStyle name="Normal 78 4 5 5" xfId="19841" xr:uid="{00000000-0005-0000-0000-000063A50000}"/>
    <cellStyle name="Normal 78 4 6" xfId="11431" xr:uid="{00000000-0005-0000-0000-000064A50000}"/>
    <cellStyle name="Normal 78 4 6 2" xfId="41762" xr:uid="{00000000-0005-0000-0000-000065A50000}"/>
    <cellStyle name="Normal 78 4 6 3" xfId="26529" xr:uid="{00000000-0005-0000-0000-000066A50000}"/>
    <cellStyle name="Normal 78 4 7" xfId="6410" xr:uid="{00000000-0005-0000-0000-000067A50000}"/>
    <cellStyle name="Normal 78 4 7 2" xfId="36745" xr:uid="{00000000-0005-0000-0000-000068A50000}"/>
    <cellStyle name="Normal 78 4 7 3" xfId="21512" xr:uid="{00000000-0005-0000-0000-000069A50000}"/>
    <cellStyle name="Normal 78 4 8" xfId="31733" xr:uid="{00000000-0005-0000-0000-00006AA50000}"/>
    <cellStyle name="Normal 78 4 9" xfId="16499" xr:uid="{00000000-0005-0000-0000-00006BA50000}"/>
    <cellStyle name="Normal 78 5" xfId="1543" xr:uid="{00000000-0005-0000-0000-00006CA50000}"/>
    <cellStyle name="Normal 78 5 2" xfId="2384" xr:uid="{00000000-0005-0000-0000-00006DA50000}"/>
    <cellStyle name="Normal 78 5 2 2" xfId="4074" xr:uid="{00000000-0005-0000-0000-00006EA50000}"/>
    <cellStyle name="Normal 78 5 2 2 2" xfId="14147" xr:uid="{00000000-0005-0000-0000-00006FA50000}"/>
    <cellStyle name="Normal 78 5 2 2 2 2" xfId="44478" xr:uid="{00000000-0005-0000-0000-000070A50000}"/>
    <cellStyle name="Normal 78 5 2 2 2 3" xfId="29245" xr:uid="{00000000-0005-0000-0000-000071A50000}"/>
    <cellStyle name="Normal 78 5 2 2 3" xfId="9127" xr:uid="{00000000-0005-0000-0000-000072A50000}"/>
    <cellStyle name="Normal 78 5 2 2 3 2" xfId="39461" xr:uid="{00000000-0005-0000-0000-000073A50000}"/>
    <cellStyle name="Normal 78 5 2 2 3 3" xfId="24228" xr:uid="{00000000-0005-0000-0000-000074A50000}"/>
    <cellStyle name="Normal 78 5 2 2 4" xfId="34448" xr:uid="{00000000-0005-0000-0000-000075A50000}"/>
    <cellStyle name="Normal 78 5 2 2 5" xfId="19215" xr:uid="{00000000-0005-0000-0000-000076A50000}"/>
    <cellStyle name="Normal 78 5 2 3" xfId="5766" xr:uid="{00000000-0005-0000-0000-000077A50000}"/>
    <cellStyle name="Normal 78 5 2 3 2" xfId="15818" xr:uid="{00000000-0005-0000-0000-000078A50000}"/>
    <cellStyle name="Normal 78 5 2 3 2 2" xfId="46149" xr:uid="{00000000-0005-0000-0000-000079A50000}"/>
    <cellStyle name="Normal 78 5 2 3 2 3" xfId="30916" xr:uid="{00000000-0005-0000-0000-00007AA50000}"/>
    <cellStyle name="Normal 78 5 2 3 3" xfId="10798" xr:uid="{00000000-0005-0000-0000-00007BA50000}"/>
    <cellStyle name="Normal 78 5 2 3 3 2" xfId="41132" xr:uid="{00000000-0005-0000-0000-00007CA50000}"/>
    <cellStyle name="Normal 78 5 2 3 3 3" xfId="25899" xr:uid="{00000000-0005-0000-0000-00007DA50000}"/>
    <cellStyle name="Normal 78 5 2 3 4" xfId="36119" xr:uid="{00000000-0005-0000-0000-00007EA50000}"/>
    <cellStyle name="Normal 78 5 2 3 5" xfId="20886" xr:uid="{00000000-0005-0000-0000-00007FA50000}"/>
    <cellStyle name="Normal 78 5 2 4" xfId="12476" xr:uid="{00000000-0005-0000-0000-000080A50000}"/>
    <cellStyle name="Normal 78 5 2 4 2" xfId="42807" xr:uid="{00000000-0005-0000-0000-000081A50000}"/>
    <cellStyle name="Normal 78 5 2 4 3" xfId="27574" xr:uid="{00000000-0005-0000-0000-000082A50000}"/>
    <cellStyle name="Normal 78 5 2 5" xfId="7455" xr:uid="{00000000-0005-0000-0000-000083A50000}"/>
    <cellStyle name="Normal 78 5 2 5 2" xfId="37790" xr:uid="{00000000-0005-0000-0000-000084A50000}"/>
    <cellStyle name="Normal 78 5 2 5 3" xfId="22557" xr:uid="{00000000-0005-0000-0000-000085A50000}"/>
    <cellStyle name="Normal 78 5 2 6" xfId="32778" xr:uid="{00000000-0005-0000-0000-000086A50000}"/>
    <cellStyle name="Normal 78 5 2 7" xfId="17544" xr:uid="{00000000-0005-0000-0000-000087A50000}"/>
    <cellStyle name="Normal 78 5 3" xfId="3237" xr:uid="{00000000-0005-0000-0000-000088A50000}"/>
    <cellStyle name="Normal 78 5 3 2" xfId="13311" xr:uid="{00000000-0005-0000-0000-000089A50000}"/>
    <cellStyle name="Normal 78 5 3 2 2" xfId="43642" xr:uid="{00000000-0005-0000-0000-00008AA50000}"/>
    <cellStyle name="Normal 78 5 3 2 3" xfId="28409" xr:uid="{00000000-0005-0000-0000-00008BA50000}"/>
    <cellStyle name="Normal 78 5 3 3" xfId="8291" xr:uid="{00000000-0005-0000-0000-00008CA50000}"/>
    <cellStyle name="Normal 78 5 3 3 2" xfId="38625" xr:uid="{00000000-0005-0000-0000-00008DA50000}"/>
    <cellStyle name="Normal 78 5 3 3 3" xfId="23392" xr:uid="{00000000-0005-0000-0000-00008EA50000}"/>
    <cellStyle name="Normal 78 5 3 4" xfId="33612" xr:uid="{00000000-0005-0000-0000-00008FA50000}"/>
    <cellStyle name="Normal 78 5 3 5" xfId="18379" xr:uid="{00000000-0005-0000-0000-000090A50000}"/>
    <cellStyle name="Normal 78 5 4" xfId="4930" xr:uid="{00000000-0005-0000-0000-000091A50000}"/>
    <cellStyle name="Normal 78 5 4 2" xfId="14982" xr:uid="{00000000-0005-0000-0000-000092A50000}"/>
    <cellStyle name="Normal 78 5 4 2 2" xfId="45313" xr:uid="{00000000-0005-0000-0000-000093A50000}"/>
    <cellStyle name="Normal 78 5 4 2 3" xfId="30080" xr:uid="{00000000-0005-0000-0000-000094A50000}"/>
    <cellStyle name="Normal 78 5 4 3" xfId="9962" xr:uid="{00000000-0005-0000-0000-000095A50000}"/>
    <cellStyle name="Normal 78 5 4 3 2" xfId="40296" xr:uid="{00000000-0005-0000-0000-000096A50000}"/>
    <cellStyle name="Normal 78 5 4 3 3" xfId="25063" xr:uid="{00000000-0005-0000-0000-000097A50000}"/>
    <cellStyle name="Normal 78 5 4 4" xfId="35283" xr:uid="{00000000-0005-0000-0000-000098A50000}"/>
    <cellStyle name="Normal 78 5 4 5" xfId="20050" xr:uid="{00000000-0005-0000-0000-000099A50000}"/>
    <cellStyle name="Normal 78 5 5" xfId="11640" xr:uid="{00000000-0005-0000-0000-00009AA50000}"/>
    <cellStyle name="Normal 78 5 5 2" xfId="41971" xr:uid="{00000000-0005-0000-0000-00009BA50000}"/>
    <cellStyle name="Normal 78 5 5 3" xfId="26738" xr:uid="{00000000-0005-0000-0000-00009CA50000}"/>
    <cellStyle name="Normal 78 5 6" xfId="6619" xr:uid="{00000000-0005-0000-0000-00009DA50000}"/>
    <cellStyle name="Normal 78 5 6 2" xfId="36954" xr:uid="{00000000-0005-0000-0000-00009EA50000}"/>
    <cellStyle name="Normal 78 5 6 3" xfId="21721" xr:uid="{00000000-0005-0000-0000-00009FA50000}"/>
    <cellStyle name="Normal 78 5 7" xfId="31942" xr:uid="{00000000-0005-0000-0000-0000A0A50000}"/>
    <cellStyle name="Normal 78 5 8" xfId="16708" xr:uid="{00000000-0005-0000-0000-0000A1A50000}"/>
    <cellStyle name="Normal 78 6" xfId="1964" xr:uid="{00000000-0005-0000-0000-0000A2A50000}"/>
    <cellStyle name="Normal 78 6 2" xfId="3656" xr:uid="{00000000-0005-0000-0000-0000A3A50000}"/>
    <cellStyle name="Normal 78 6 2 2" xfId="13729" xr:uid="{00000000-0005-0000-0000-0000A4A50000}"/>
    <cellStyle name="Normal 78 6 2 2 2" xfId="44060" xr:uid="{00000000-0005-0000-0000-0000A5A50000}"/>
    <cellStyle name="Normal 78 6 2 2 3" xfId="28827" xr:uid="{00000000-0005-0000-0000-0000A6A50000}"/>
    <cellStyle name="Normal 78 6 2 3" xfId="8709" xr:uid="{00000000-0005-0000-0000-0000A7A50000}"/>
    <cellStyle name="Normal 78 6 2 3 2" xfId="39043" xr:uid="{00000000-0005-0000-0000-0000A8A50000}"/>
    <cellStyle name="Normal 78 6 2 3 3" xfId="23810" xr:uid="{00000000-0005-0000-0000-0000A9A50000}"/>
    <cellStyle name="Normal 78 6 2 4" xfId="34030" xr:uid="{00000000-0005-0000-0000-0000AAA50000}"/>
    <cellStyle name="Normal 78 6 2 5" xfId="18797" xr:uid="{00000000-0005-0000-0000-0000ABA50000}"/>
    <cellStyle name="Normal 78 6 3" xfId="5348" xr:uid="{00000000-0005-0000-0000-0000ACA50000}"/>
    <cellStyle name="Normal 78 6 3 2" xfId="15400" xr:uid="{00000000-0005-0000-0000-0000ADA50000}"/>
    <cellStyle name="Normal 78 6 3 2 2" xfId="45731" xr:uid="{00000000-0005-0000-0000-0000AEA50000}"/>
    <cellStyle name="Normal 78 6 3 2 3" xfId="30498" xr:uid="{00000000-0005-0000-0000-0000AFA50000}"/>
    <cellStyle name="Normal 78 6 3 3" xfId="10380" xr:uid="{00000000-0005-0000-0000-0000B0A50000}"/>
    <cellStyle name="Normal 78 6 3 3 2" xfId="40714" xr:uid="{00000000-0005-0000-0000-0000B1A50000}"/>
    <cellStyle name="Normal 78 6 3 3 3" xfId="25481" xr:uid="{00000000-0005-0000-0000-0000B2A50000}"/>
    <cellStyle name="Normal 78 6 3 4" xfId="35701" xr:uid="{00000000-0005-0000-0000-0000B3A50000}"/>
    <cellStyle name="Normal 78 6 3 5" xfId="20468" xr:uid="{00000000-0005-0000-0000-0000B4A50000}"/>
    <cellStyle name="Normal 78 6 4" xfId="12058" xr:uid="{00000000-0005-0000-0000-0000B5A50000}"/>
    <cellStyle name="Normal 78 6 4 2" xfId="42389" xr:uid="{00000000-0005-0000-0000-0000B6A50000}"/>
    <cellStyle name="Normal 78 6 4 3" xfId="27156" xr:uid="{00000000-0005-0000-0000-0000B7A50000}"/>
    <cellStyle name="Normal 78 6 5" xfId="7037" xr:uid="{00000000-0005-0000-0000-0000B8A50000}"/>
    <cellStyle name="Normal 78 6 5 2" xfId="37372" xr:uid="{00000000-0005-0000-0000-0000B9A50000}"/>
    <cellStyle name="Normal 78 6 5 3" xfId="22139" xr:uid="{00000000-0005-0000-0000-0000BAA50000}"/>
    <cellStyle name="Normal 78 6 6" xfId="32360" xr:uid="{00000000-0005-0000-0000-0000BBA50000}"/>
    <cellStyle name="Normal 78 6 7" xfId="17126" xr:uid="{00000000-0005-0000-0000-0000BCA50000}"/>
    <cellStyle name="Normal 78 7" xfId="2811" xr:uid="{00000000-0005-0000-0000-0000BDA50000}"/>
    <cellStyle name="Normal 78 7 2" xfId="12894" xr:uid="{00000000-0005-0000-0000-0000BEA50000}"/>
    <cellStyle name="Normal 78 7 2 2" xfId="43225" xr:uid="{00000000-0005-0000-0000-0000BFA50000}"/>
    <cellStyle name="Normal 78 7 2 3" xfId="27992" xr:uid="{00000000-0005-0000-0000-0000C0A50000}"/>
    <cellStyle name="Normal 78 7 3" xfId="7873" xr:uid="{00000000-0005-0000-0000-0000C1A50000}"/>
    <cellStyle name="Normal 78 7 3 2" xfId="38208" xr:uid="{00000000-0005-0000-0000-0000C2A50000}"/>
    <cellStyle name="Normal 78 7 3 3" xfId="22975" xr:uid="{00000000-0005-0000-0000-0000C3A50000}"/>
    <cellStyle name="Normal 78 7 4" xfId="33195" xr:uid="{00000000-0005-0000-0000-0000C4A50000}"/>
    <cellStyle name="Normal 78 7 5" xfId="17962" xr:uid="{00000000-0005-0000-0000-0000C5A50000}"/>
    <cellStyle name="Normal 78 8" xfId="4509" xr:uid="{00000000-0005-0000-0000-0000C6A50000}"/>
    <cellStyle name="Normal 78 8 2" xfId="14565" xr:uid="{00000000-0005-0000-0000-0000C7A50000}"/>
    <cellStyle name="Normal 78 8 2 2" xfId="44896" xr:uid="{00000000-0005-0000-0000-0000C8A50000}"/>
    <cellStyle name="Normal 78 8 2 3" xfId="29663" xr:uid="{00000000-0005-0000-0000-0000C9A50000}"/>
    <cellStyle name="Normal 78 8 3" xfId="9545" xr:uid="{00000000-0005-0000-0000-0000CAA50000}"/>
    <cellStyle name="Normal 78 8 3 2" xfId="39879" xr:uid="{00000000-0005-0000-0000-0000CBA50000}"/>
    <cellStyle name="Normal 78 8 3 3" xfId="24646" xr:uid="{00000000-0005-0000-0000-0000CCA50000}"/>
    <cellStyle name="Normal 78 8 4" xfId="34866" xr:uid="{00000000-0005-0000-0000-0000CDA50000}"/>
    <cellStyle name="Normal 78 8 5" xfId="19633" xr:uid="{00000000-0005-0000-0000-0000CEA50000}"/>
    <cellStyle name="Normal 78 9" xfId="11220" xr:uid="{00000000-0005-0000-0000-0000CFA50000}"/>
    <cellStyle name="Normal 78 9 2" xfId="41553" xr:uid="{00000000-0005-0000-0000-0000D0A50000}"/>
    <cellStyle name="Normal 78 9 3" xfId="26320" xr:uid="{00000000-0005-0000-0000-0000D1A50000}"/>
    <cellStyle name="Normal 79" xfId="433" xr:uid="{00000000-0005-0000-0000-0000D2A50000}"/>
    <cellStyle name="Normal 79 10" xfId="6202" xr:uid="{00000000-0005-0000-0000-0000D3A50000}"/>
    <cellStyle name="Normal 79 10 2" xfId="36540" xr:uid="{00000000-0005-0000-0000-0000D4A50000}"/>
    <cellStyle name="Normal 79 10 3" xfId="21307" xr:uid="{00000000-0005-0000-0000-0000D5A50000}"/>
    <cellStyle name="Normal 79 11" xfId="31531" xr:uid="{00000000-0005-0000-0000-0000D6A50000}"/>
    <cellStyle name="Normal 79 12" xfId="16292" xr:uid="{00000000-0005-0000-0000-0000D7A50000}"/>
    <cellStyle name="Normal 79 2" xfId="1166" xr:uid="{00000000-0005-0000-0000-0000D8A50000}"/>
    <cellStyle name="Normal 79 2 10" xfId="31584" xr:uid="{00000000-0005-0000-0000-0000D9A50000}"/>
    <cellStyle name="Normal 79 2 11" xfId="16346" xr:uid="{00000000-0005-0000-0000-0000DAA50000}"/>
    <cellStyle name="Normal 79 2 2" xfId="1275" xr:uid="{00000000-0005-0000-0000-0000DBA50000}"/>
    <cellStyle name="Normal 79 2 2 10" xfId="16450" xr:uid="{00000000-0005-0000-0000-0000DCA50000}"/>
    <cellStyle name="Normal 79 2 2 2" xfId="1492" xr:uid="{00000000-0005-0000-0000-0000DDA50000}"/>
    <cellStyle name="Normal 79 2 2 2 2" xfId="1913" xr:uid="{00000000-0005-0000-0000-0000DEA50000}"/>
    <cellStyle name="Normal 79 2 2 2 2 2" xfId="2752" xr:uid="{00000000-0005-0000-0000-0000DFA50000}"/>
    <cellStyle name="Normal 79 2 2 2 2 2 2" xfId="4442" xr:uid="{00000000-0005-0000-0000-0000E0A50000}"/>
    <cellStyle name="Normal 79 2 2 2 2 2 2 2" xfId="14515" xr:uid="{00000000-0005-0000-0000-0000E1A50000}"/>
    <cellStyle name="Normal 79 2 2 2 2 2 2 2 2" xfId="44846" xr:uid="{00000000-0005-0000-0000-0000E2A50000}"/>
    <cellStyle name="Normal 79 2 2 2 2 2 2 2 3" xfId="29613" xr:uid="{00000000-0005-0000-0000-0000E3A50000}"/>
    <cellStyle name="Normal 79 2 2 2 2 2 2 3" xfId="9495" xr:uid="{00000000-0005-0000-0000-0000E4A50000}"/>
    <cellStyle name="Normal 79 2 2 2 2 2 2 3 2" xfId="39829" xr:uid="{00000000-0005-0000-0000-0000E5A50000}"/>
    <cellStyle name="Normal 79 2 2 2 2 2 2 3 3" xfId="24596" xr:uid="{00000000-0005-0000-0000-0000E6A50000}"/>
    <cellStyle name="Normal 79 2 2 2 2 2 2 4" xfId="34816" xr:uid="{00000000-0005-0000-0000-0000E7A50000}"/>
    <cellStyle name="Normal 79 2 2 2 2 2 2 5" xfId="19583" xr:uid="{00000000-0005-0000-0000-0000E8A50000}"/>
    <cellStyle name="Normal 79 2 2 2 2 2 3" xfId="6134" xr:uid="{00000000-0005-0000-0000-0000E9A50000}"/>
    <cellStyle name="Normal 79 2 2 2 2 2 3 2" xfId="16186" xr:uid="{00000000-0005-0000-0000-0000EAA50000}"/>
    <cellStyle name="Normal 79 2 2 2 2 2 3 2 2" xfId="46517" xr:uid="{00000000-0005-0000-0000-0000EBA50000}"/>
    <cellStyle name="Normal 79 2 2 2 2 2 3 2 3" xfId="31284" xr:uid="{00000000-0005-0000-0000-0000ECA50000}"/>
    <cellStyle name="Normal 79 2 2 2 2 2 3 3" xfId="11166" xr:uid="{00000000-0005-0000-0000-0000EDA50000}"/>
    <cellStyle name="Normal 79 2 2 2 2 2 3 3 2" xfId="41500" xr:uid="{00000000-0005-0000-0000-0000EEA50000}"/>
    <cellStyle name="Normal 79 2 2 2 2 2 3 3 3" xfId="26267" xr:uid="{00000000-0005-0000-0000-0000EFA50000}"/>
    <cellStyle name="Normal 79 2 2 2 2 2 3 4" xfId="36487" xr:uid="{00000000-0005-0000-0000-0000F0A50000}"/>
    <cellStyle name="Normal 79 2 2 2 2 2 3 5" xfId="21254" xr:uid="{00000000-0005-0000-0000-0000F1A50000}"/>
    <cellStyle name="Normal 79 2 2 2 2 2 4" xfId="12844" xr:uid="{00000000-0005-0000-0000-0000F2A50000}"/>
    <cellStyle name="Normal 79 2 2 2 2 2 4 2" xfId="43175" xr:uid="{00000000-0005-0000-0000-0000F3A50000}"/>
    <cellStyle name="Normal 79 2 2 2 2 2 4 3" xfId="27942" xr:uid="{00000000-0005-0000-0000-0000F4A50000}"/>
    <cellStyle name="Normal 79 2 2 2 2 2 5" xfId="7823" xr:uid="{00000000-0005-0000-0000-0000F5A50000}"/>
    <cellStyle name="Normal 79 2 2 2 2 2 5 2" xfId="38158" xr:uid="{00000000-0005-0000-0000-0000F6A50000}"/>
    <cellStyle name="Normal 79 2 2 2 2 2 5 3" xfId="22925" xr:uid="{00000000-0005-0000-0000-0000F7A50000}"/>
    <cellStyle name="Normal 79 2 2 2 2 2 6" xfId="33146" xr:uid="{00000000-0005-0000-0000-0000F8A50000}"/>
    <cellStyle name="Normal 79 2 2 2 2 2 7" xfId="17912" xr:uid="{00000000-0005-0000-0000-0000F9A50000}"/>
    <cellStyle name="Normal 79 2 2 2 2 3" xfId="3605" xr:uid="{00000000-0005-0000-0000-0000FAA50000}"/>
    <cellStyle name="Normal 79 2 2 2 2 3 2" xfId="13679" xr:uid="{00000000-0005-0000-0000-0000FBA50000}"/>
    <cellStyle name="Normal 79 2 2 2 2 3 2 2" xfId="44010" xr:uid="{00000000-0005-0000-0000-0000FCA50000}"/>
    <cellStyle name="Normal 79 2 2 2 2 3 2 3" xfId="28777" xr:uid="{00000000-0005-0000-0000-0000FDA50000}"/>
    <cellStyle name="Normal 79 2 2 2 2 3 3" xfId="8659" xr:uid="{00000000-0005-0000-0000-0000FEA50000}"/>
    <cellStyle name="Normal 79 2 2 2 2 3 3 2" xfId="38993" xr:uid="{00000000-0005-0000-0000-0000FFA50000}"/>
    <cellStyle name="Normal 79 2 2 2 2 3 3 3" xfId="23760" xr:uid="{00000000-0005-0000-0000-000000A60000}"/>
    <cellStyle name="Normal 79 2 2 2 2 3 4" xfId="33980" xr:uid="{00000000-0005-0000-0000-000001A60000}"/>
    <cellStyle name="Normal 79 2 2 2 2 3 5" xfId="18747" xr:uid="{00000000-0005-0000-0000-000002A60000}"/>
    <cellStyle name="Normal 79 2 2 2 2 4" xfId="5298" xr:uid="{00000000-0005-0000-0000-000003A60000}"/>
    <cellStyle name="Normal 79 2 2 2 2 4 2" xfId="15350" xr:uid="{00000000-0005-0000-0000-000004A60000}"/>
    <cellStyle name="Normal 79 2 2 2 2 4 2 2" xfId="45681" xr:uid="{00000000-0005-0000-0000-000005A60000}"/>
    <cellStyle name="Normal 79 2 2 2 2 4 2 3" xfId="30448" xr:uid="{00000000-0005-0000-0000-000006A60000}"/>
    <cellStyle name="Normal 79 2 2 2 2 4 3" xfId="10330" xr:uid="{00000000-0005-0000-0000-000007A60000}"/>
    <cellStyle name="Normal 79 2 2 2 2 4 3 2" xfId="40664" xr:uid="{00000000-0005-0000-0000-000008A60000}"/>
    <cellStyle name="Normal 79 2 2 2 2 4 3 3" xfId="25431" xr:uid="{00000000-0005-0000-0000-000009A60000}"/>
    <cellStyle name="Normal 79 2 2 2 2 4 4" xfId="35651" xr:uid="{00000000-0005-0000-0000-00000AA60000}"/>
    <cellStyle name="Normal 79 2 2 2 2 4 5" xfId="20418" xr:uid="{00000000-0005-0000-0000-00000BA60000}"/>
    <cellStyle name="Normal 79 2 2 2 2 5" xfId="12008" xr:uid="{00000000-0005-0000-0000-00000CA60000}"/>
    <cellStyle name="Normal 79 2 2 2 2 5 2" xfId="42339" xr:uid="{00000000-0005-0000-0000-00000DA60000}"/>
    <cellStyle name="Normal 79 2 2 2 2 5 3" xfId="27106" xr:uid="{00000000-0005-0000-0000-00000EA60000}"/>
    <cellStyle name="Normal 79 2 2 2 2 6" xfId="6987" xr:uid="{00000000-0005-0000-0000-00000FA60000}"/>
    <cellStyle name="Normal 79 2 2 2 2 6 2" xfId="37322" xr:uid="{00000000-0005-0000-0000-000010A60000}"/>
    <cellStyle name="Normal 79 2 2 2 2 6 3" xfId="22089" xr:uid="{00000000-0005-0000-0000-000011A60000}"/>
    <cellStyle name="Normal 79 2 2 2 2 7" xfId="32310" xr:uid="{00000000-0005-0000-0000-000012A60000}"/>
    <cellStyle name="Normal 79 2 2 2 2 8" xfId="17076" xr:uid="{00000000-0005-0000-0000-000013A60000}"/>
    <cellStyle name="Normal 79 2 2 2 3" xfId="2334" xr:uid="{00000000-0005-0000-0000-000014A60000}"/>
    <cellStyle name="Normal 79 2 2 2 3 2" xfId="4024" xr:uid="{00000000-0005-0000-0000-000015A60000}"/>
    <cellStyle name="Normal 79 2 2 2 3 2 2" xfId="14097" xr:uid="{00000000-0005-0000-0000-000016A60000}"/>
    <cellStyle name="Normal 79 2 2 2 3 2 2 2" xfId="44428" xr:uid="{00000000-0005-0000-0000-000017A60000}"/>
    <cellStyle name="Normal 79 2 2 2 3 2 2 3" xfId="29195" xr:uid="{00000000-0005-0000-0000-000018A60000}"/>
    <cellStyle name="Normal 79 2 2 2 3 2 3" xfId="9077" xr:uid="{00000000-0005-0000-0000-000019A60000}"/>
    <cellStyle name="Normal 79 2 2 2 3 2 3 2" xfId="39411" xr:uid="{00000000-0005-0000-0000-00001AA60000}"/>
    <cellStyle name="Normal 79 2 2 2 3 2 3 3" xfId="24178" xr:uid="{00000000-0005-0000-0000-00001BA60000}"/>
    <cellStyle name="Normal 79 2 2 2 3 2 4" xfId="34398" xr:uid="{00000000-0005-0000-0000-00001CA60000}"/>
    <cellStyle name="Normal 79 2 2 2 3 2 5" xfId="19165" xr:uid="{00000000-0005-0000-0000-00001DA60000}"/>
    <cellStyle name="Normal 79 2 2 2 3 3" xfId="5716" xr:uid="{00000000-0005-0000-0000-00001EA60000}"/>
    <cellStyle name="Normal 79 2 2 2 3 3 2" xfId="15768" xr:uid="{00000000-0005-0000-0000-00001FA60000}"/>
    <cellStyle name="Normal 79 2 2 2 3 3 2 2" xfId="46099" xr:uid="{00000000-0005-0000-0000-000020A60000}"/>
    <cellStyle name="Normal 79 2 2 2 3 3 2 3" xfId="30866" xr:uid="{00000000-0005-0000-0000-000021A60000}"/>
    <cellStyle name="Normal 79 2 2 2 3 3 3" xfId="10748" xr:uid="{00000000-0005-0000-0000-000022A60000}"/>
    <cellStyle name="Normal 79 2 2 2 3 3 3 2" xfId="41082" xr:uid="{00000000-0005-0000-0000-000023A60000}"/>
    <cellStyle name="Normal 79 2 2 2 3 3 3 3" xfId="25849" xr:uid="{00000000-0005-0000-0000-000024A60000}"/>
    <cellStyle name="Normal 79 2 2 2 3 3 4" xfId="36069" xr:uid="{00000000-0005-0000-0000-000025A60000}"/>
    <cellStyle name="Normal 79 2 2 2 3 3 5" xfId="20836" xr:uid="{00000000-0005-0000-0000-000026A60000}"/>
    <cellStyle name="Normal 79 2 2 2 3 4" xfId="12426" xr:uid="{00000000-0005-0000-0000-000027A60000}"/>
    <cellStyle name="Normal 79 2 2 2 3 4 2" xfId="42757" xr:uid="{00000000-0005-0000-0000-000028A60000}"/>
    <cellStyle name="Normal 79 2 2 2 3 4 3" xfId="27524" xr:uid="{00000000-0005-0000-0000-000029A60000}"/>
    <cellStyle name="Normal 79 2 2 2 3 5" xfId="7405" xr:uid="{00000000-0005-0000-0000-00002AA60000}"/>
    <cellStyle name="Normal 79 2 2 2 3 5 2" xfId="37740" xr:uid="{00000000-0005-0000-0000-00002BA60000}"/>
    <cellStyle name="Normal 79 2 2 2 3 5 3" xfId="22507" xr:uid="{00000000-0005-0000-0000-00002CA60000}"/>
    <cellStyle name="Normal 79 2 2 2 3 6" xfId="32728" xr:uid="{00000000-0005-0000-0000-00002DA60000}"/>
    <cellStyle name="Normal 79 2 2 2 3 7" xfId="17494" xr:uid="{00000000-0005-0000-0000-00002EA60000}"/>
    <cellStyle name="Normal 79 2 2 2 4" xfId="3187" xr:uid="{00000000-0005-0000-0000-00002FA60000}"/>
    <cellStyle name="Normal 79 2 2 2 4 2" xfId="13261" xr:uid="{00000000-0005-0000-0000-000030A60000}"/>
    <cellStyle name="Normal 79 2 2 2 4 2 2" xfId="43592" xr:uid="{00000000-0005-0000-0000-000031A60000}"/>
    <cellStyle name="Normal 79 2 2 2 4 2 3" xfId="28359" xr:uid="{00000000-0005-0000-0000-000032A60000}"/>
    <cellStyle name="Normal 79 2 2 2 4 3" xfId="8241" xr:uid="{00000000-0005-0000-0000-000033A60000}"/>
    <cellStyle name="Normal 79 2 2 2 4 3 2" xfId="38575" xr:uid="{00000000-0005-0000-0000-000034A60000}"/>
    <cellStyle name="Normal 79 2 2 2 4 3 3" xfId="23342" xr:uid="{00000000-0005-0000-0000-000035A60000}"/>
    <cellStyle name="Normal 79 2 2 2 4 4" xfId="33562" xr:uid="{00000000-0005-0000-0000-000036A60000}"/>
    <cellStyle name="Normal 79 2 2 2 4 5" xfId="18329" xr:uid="{00000000-0005-0000-0000-000037A60000}"/>
    <cellStyle name="Normal 79 2 2 2 5" xfId="4880" xr:uid="{00000000-0005-0000-0000-000038A60000}"/>
    <cellStyle name="Normal 79 2 2 2 5 2" xfId="14932" xr:uid="{00000000-0005-0000-0000-000039A60000}"/>
    <cellStyle name="Normal 79 2 2 2 5 2 2" xfId="45263" xr:uid="{00000000-0005-0000-0000-00003AA60000}"/>
    <cellStyle name="Normal 79 2 2 2 5 2 3" xfId="30030" xr:uid="{00000000-0005-0000-0000-00003BA60000}"/>
    <cellStyle name="Normal 79 2 2 2 5 3" xfId="9912" xr:uid="{00000000-0005-0000-0000-00003CA60000}"/>
    <cellStyle name="Normal 79 2 2 2 5 3 2" xfId="40246" xr:uid="{00000000-0005-0000-0000-00003DA60000}"/>
    <cellStyle name="Normal 79 2 2 2 5 3 3" xfId="25013" xr:uid="{00000000-0005-0000-0000-00003EA60000}"/>
    <cellStyle name="Normal 79 2 2 2 5 4" xfId="35233" xr:uid="{00000000-0005-0000-0000-00003FA60000}"/>
    <cellStyle name="Normal 79 2 2 2 5 5" xfId="20000" xr:uid="{00000000-0005-0000-0000-000040A60000}"/>
    <cellStyle name="Normal 79 2 2 2 6" xfId="11590" xr:uid="{00000000-0005-0000-0000-000041A60000}"/>
    <cellStyle name="Normal 79 2 2 2 6 2" xfId="41921" xr:uid="{00000000-0005-0000-0000-000042A60000}"/>
    <cellStyle name="Normal 79 2 2 2 6 3" xfId="26688" xr:uid="{00000000-0005-0000-0000-000043A60000}"/>
    <cellStyle name="Normal 79 2 2 2 7" xfId="6569" xr:uid="{00000000-0005-0000-0000-000044A60000}"/>
    <cellStyle name="Normal 79 2 2 2 7 2" xfId="36904" xr:uid="{00000000-0005-0000-0000-000045A60000}"/>
    <cellStyle name="Normal 79 2 2 2 7 3" xfId="21671" xr:uid="{00000000-0005-0000-0000-000046A60000}"/>
    <cellStyle name="Normal 79 2 2 2 8" xfId="31892" xr:uid="{00000000-0005-0000-0000-000047A60000}"/>
    <cellStyle name="Normal 79 2 2 2 9" xfId="16658" xr:uid="{00000000-0005-0000-0000-000048A60000}"/>
    <cellStyle name="Normal 79 2 2 3" xfId="1705" xr:uid="{00000000-0005-0000-0000-000049A60000}"/>
    <cellStyle name="Normal 79 2 2 3 2" xfId="2544" xr:uid="{00000000-0005-0000-0000-00004AA60000}"/>
    <cellStyle name="Normal 79 2 2 3 2 2" xfId="4234" xr:uid="{00000000-0005-0000-0000-00004BA60000}"/>
    <cellStyle name="Normal 79 2 2 3 2 2 2" xfId="14307" xr:uid="{00000000-0005-0000-0000-00004CA60000}"/>
    <cellStyle name="Normal 79 2 2 3 2 2 2 2" xfId="44638" xr:uid="{00000000-0005-0000-0000-00004DA60000}"/>
    <cellStyle name="Normal 79 2 2 3 2 2 2 3" xfId="29405" xr:uid="{00000000-0005-0000-0000-00004EA60000}"/>
    <cellStyle name="Normal 79 2 2 3 2 2 3" xfId="9287" xr:uid="{00000000-0005-0000-0000-00004FA60000}"/>
    <cellStyle name="Normal 79 2 2 3 2 2 3 2" xfId="39621" xr:uid="{00000000-0005-0000-0000-000050A60000}"/>
    <cellStyle name="Normal 79 2 2 3 2 2 3 3" xfId="24388" xr:uid="{00000000-0005-0000-0000-000051A60000}"/>
    <cellStyle name="Normal 79 2 2 3 2 2 4" xfId="34608" xr:uid="{00000000-0005-0000-0000-000052A60000}"/>
    <cellStyle name="Normal 79 2 2 3 2 2 5" xfId="19375" xr:uid="{00000000-0005-0000-0000-000053A60000}"/>
    <cellStyle name="Normal 79 2 2 3 2 3" xfId="5926" xr:uid="{00000000-0005-0000-0000-000054A60000}"/>
    <cellStyle name="Normal 79 2 2 3 2 3 2" xfId="15978" xr:uid="{00000000-0005-0000-0000-000055A60000}"/>
    <cellStyle name="Normal 79 2 2 3 2 3 2 2" xfId="46309" xr:uid="{00000000-0005-0000-0000-000056A60000}"/>
    <cellStyle name="Normal 79 2 2 3 2 3 2 3" xfId="31076" xr:uid="{00000000-0005-0000-0000-000057A60000}"/>
    <cellStyle name="Normal 79 2 2 3 2 3 3" xfId="10958" xr:uid="{00000000-0005-0000-0000-000058A60000}"/>
    <cellStyle name="Normal 79 2 2 3 2 3 3 2" xfId="41292" xr:uid="{00000000-0005-0000-0000-000059A60000}"/>
    <cellStyle name="Normal 79 2 2 3 2 3 3 3" xfId="26059" xr:uid="{00000000-0005-0000-0000-00005AA60000}"/>
    <cellStyle name="Normal 79 2 2 3 2 3 4" xfId="36279" xr:uid="{00000000-0005-0000-0000-00005BA60000}"/>
    <cellStyle name="Normal 79 2 2 3 2 3 5" xfId="21046" xr:uid="{00000000-0005-0000-0000-00005CA60000}"/>
    <cellStyle name="Normal 79 2 2 3 2 4" xfId="12636" xr:uid="{00000000-0005-0000-0000-00005DA60000}"/>
    <cellStyle name="Normal 79 2 2 3 2 4 2" xfId="42967" xr:uid="{00000000-0005-0000-0000-00005EA60000}"/>
    <cellStyle name="Normal 79 2 2 3 2 4 3" xfId="27734" xr:uid="{00000000-0005-0000-0000-00005FA60000}"/>
    <cellStyle name="Normal 79 2 2 3 2 5" xfId="7615" xr:uid="{00000000-0005-0000-0000-000060A60000}"/>
    <cellStyle name="Normal 79 2 2 3 2 5 2" xfId="37950" xr:uid="{00000000-0005-0000-0000-000061A60000}"/>
    <cellStyle name="Normal 79 2 2 3 2 5 3" xfId="22717" xr:uid="{00000000-0005-0000-0000-000062A60000}"/>
    <cellStyle name="Normal 79 2 2 3 2 6" xfId="32938" xr:uid="{00000000-0005-0000-0000-000063A60000}"/>
    <cellStyle name="Normal 79 2 2 3 2 7" xfId="17704" xr:uid="{00000000-0005-0000-0000-000064A60000}"/>
    <cellStyle name="Normal 79 2 2 3 3" xfId="3397" xr:uid="{00000000-0005-0000-0000-000065A60000}"/>
    <cellStyle name="Normal 79 2 2 3 3 2" xfId="13471" xr:uid="{00000000-0005-0000-0000-000066A60000}"/>
    <cellStyle name="Normal 79 2 2 3 3 2 2" xfId="43802" xr:uid="{00000000-0005-0000-0000-000067A60000}"/>
    <cellStyle name="Normal 79 2 2 3 3 2 3" xfId="28569" xr:uid="{00000000-0005-0000-0000-000068A60000}"/>
    <cellStyle name="Normal 79 2 2 3 3 3" xfId="8451" xr:uid="{00000000-0005-0000-0000-000069A60000}"/>
    <cellStyle name="Normal 79 2 2 3 3 3 2" xfId="38785" xr:uid="{00000000-0005-0000-0000-00006AA60000}"/>
    <cellStyle name="Normal 79 2 2 3 3 3 3" xfId="23552" xr:uid="{00000000-0005-0000-0000-00006BA60000}"/>
    <cellStyle name="Normal 79 2 2 3 3 4" xfId="33772" xr:uid="{00000000-0005-0000-0000-00006CA60000}"/>
    <cellStyle name="Normal 79 2 2 3 3 5" xfId="18539" xr:uid="{00000000-0005-0000-0000-00006DA60000}"/>
    <cellStyle name="Normal 79 2 2 3 4" xfId="5090" xr:uid="{00000000-0005-0000-0000-00006EA60000}"/>
    <cellStyle name="Normal 79 2 2 3 4 2" xfId="15142" xr:uid="{00000000-0005-0000-0000-00006FA60000}"/>
    <cellStyle name="Normal 79 2 2 3 4 2 2" xfId="45473" xr:uid="{00000000-0005-0000-0000-000070A60000}"/>
    <cellStyle name="Normal 79 2 2 3 4 2 3" xfId="30240" xr:uid="{00000000-0005-0000-0000-000071A60000}"/>
    <cellStyle name="Normal 79 2 2 3 4 3" xfId="10122" xr:uid="{00000000-0005-0000-0000-000072A60000}"/>
    <cellStyle name="Normal 79 2 2 3 4 3 2" xfId="40456" xr:uid="{00000000-0005-0000-0000-000073A60000}"/>
    <cellStyle name="Normal 79 2 2 3 4 3 3" xfId="25223" xr:uid="{00000000-0005-0000-0000-000074A60000}"/>
    <cellStyle name="Normal 79 2 2 3 4 4" xfId="35443" xr:uid="{00000000-0005-0000-0000-000075A60000}"/>
    <cellStyle name="Normal 79 2 2 3 4 5" xfId="20210" xr:uid="{00000000-0005-0000-0000-000076A60000}"/>
    <cellStyle name="Normal 79 2 2 3 5" xfId="11800" xr:uid="{00000000-0005-0000-0000-000077A60000}"/>
    <cellStyle name="Normal 79 2 2 3 5 2" xfId="42131" xr:uid="{00000000-0005-0000-0000-000078A60000}"/>
    <cellStyle name="Normal 79 2 2 3 5 3" xfId="26898" xr:uid="{00000000-0005-0000-0000-000079A60000}"/>
    <cellStyle name="Normal 79 2 2 3 6" xfId="6779" xr:uid="{00000000-0005-0000-0000-00007AA60000}"/>
    <cellStyle name="Normal 79 2 2 3 6 2" xfId="37114" xr:uid="{00000000-0005-0000-0000-00007BA60000}"/>
    <cellStyle name="Normal 79 2 2 3 6 3" xfId="21881" xr:uid="{00000000-0005-0000-0000-00007CA60000}"/>
    <cellStyle name="Normal 79 2 2 3 7" xfId="32102" xr:uid="{00000000-0005-0000-0000-00007DA60000}"/>
    <cellStyle name="Normal 79 2 2 3 8" xfId="16868" xr:uid="{00000000-0005-0000-0000-00007EA60000}"/>
    <cellStyle name="Normal 79 2 2 4" xfId="2126" xr:uid="{00000000-0005-0000-0000-00007FA60000}"/>
    <cellStyle name="Normal 79 2 2 4 2" xfId="3816" xr:uid="{00000000-0005-0000-0000-000080A60000}"/>
    <cellStyle name="Normal 79 2 2 4 2 2" xfId="13889" xr:uid="{00000000-0005-0000-0000-000081A60000}"/>
    <cellStyle name="Normal 79 2 2 4 2 2 2" xfId="44220" xr:uid="{00000000-0005-0000-0000-000082A60000}"/>
    <cellStyle name="Normal 79 2 2 4 2 2 3" xfId="28987" xr:uid="{00000000-0005-0000-0000-000083A60000}"/>
    <cellStyle name="Normal 79 2 2 4 2 3" xfId="8869" xr:uid="{00000000-0005-0000-0000-000084A60000}"/>
    <cellStyle name="Normal 79 2 2 4 2 3 2" xfId="39203" xr:uid="{00000000-0005-0000-0000-000085A60000}"/>
    <cellStyle name="Normal 79 2 2 4 2 3 3" xfId="23970" xr:uid="{00000000-0005-0000-0000-000086A60000}"/>
    <cellStyle name="Normal 79 2 2 4 2 4" xfId="34190" xr:uid="{00000000-0005-0000-0000-000087A60000}"/>
    <cellStyle name="Normal 79 2 2 4 2 5" xfId="18957" xr:uid="{00000000-0005-0000-0000-000088A60000}"/>
    <cellStyle name="Normal 79 2 2 4 3" xfId="5508" xr:uid="{00000000-0005-0000-0000-000089A60000}"/>
    <cellStyle name="Normal 79 2 2 4 3 2" xfId="15560" xr:uid="{00000000-0005-0000-0000-00008AA60000}"/>
    <cellStyle name="Normal 79 2 2 4 3 2 2" xfId="45891" xr:uid="{00000000-0005-0000-0000-00008BA60000}"/>
    <cellStyle name="Normal 79 2 2 4 3 2 3" xfId="30658" xr:uid="{00000000-0005-0000-0000-00008CA60000}"/>
    <cellStyle name="Normal 79 2 2 4 3 3" xfId="10540" xr:uid="{00000000-0005-0000-0000-00008DA60000}"/>
    <cellStyle name="Normal 79 2 2 4 3 3 2" xfId="40874" xr:uid="{00000000-0005-0000-0000-00008EA60000}"/>
    <cellStyle name="Normal 79 2 2 4 3 3 3" xfId="25641" xr:uid="{00000000-0005-0000-0000-00008FA60000}"/>
    <cellStyle name="Normal 79 2 2 4 3 4" xfId="35861" xr:uid="{00000000-0005-0000-0000-000090A60000}"/>
    <cellStyle name="Normal 79 2 2 4 3 5" xfId="20628" xr:uid="{00000000-0005-0000-0000-000091A60000}"/>
    <cellStyle name="Normal 79 2 2 4 4" xfId="12218" xr:uid="{00000000-0005-0000-0000-000092A60000}"/>
    <cellStyle name="Normal 79 2 2 4 4 2" xfId="42549" xr:uid="{00000000-0005-0000-0000-000093A60000}"/>
    <cellStyle name="Normal 79 2 2 4 4 3" xfId="27316" xr:uid="{00000000-0005-0000-0000-000094A60000}"/>
    <cellStyle name="Normal 79 2 2 4 5" xfId="7197" xr:uid="{00000000-0005-0000-0000-000095A60000}"/>
    <cellStyle name="Normal 79 2 2 4 5 2" xfId="37532" xr:uid="{00000000-0005-0000-0000-000096A60000}"/>
    <cellStyle name="Normal 79 2 2 4 5 3" xfId="22299" xr:uid="{00000000-0005-0000-0000-000097A60000}"/>
    <cellStyle name="Normal 79 2 2 4 6" xfId="32520" xr:uid="{00000000-0005-0000-0000-000098A60000}"/>
    <cellStyle name="Normal 79 2 2 4 7" xfId="17286" xr:uid="{00000000-0005-0000-0000-000099A60000}"/>
    <cellStyle name="Normal 79 2 2 5" xfId="2979" xr:uid="{00000000-0005-0000-0000-00009AA60000}"/>
    <cellStyle name="Normal 79 2 2 5 2" xfId="13053" xr:uid="{00000000-0005-0000-0000-00009BA60000}"/>
    <cellStyle name="Normal 79 2 2 5 2 2" xfId="43384" xr:uid="{00000000-0005-0000-0000-00009CA60000}"/>
    <cellStyle name="Normal 79 2 2 5 2 3" xfId="28151" xr:uid="{00000000-0005-0000-0000-00009DA60000}"/>
    <cellStyle name="Normal 79 2 2 5 3" xfId="8033" xr:uid="{00000000-0005-0000-0000-00009EA60000}"/>
    <cellStyle name="Normal 79 2 2 5 3 2" xfId="38367" xr:uid="{00000000-0005-0000-0000-00009FA60000}"/>
    <cellStyle name="Normal 79 2 2 5 3 3" xfId="23134" xr:uid="{00000000-0005-0000-0000-0000A0A60000}"/>
    <cellStyle name="Normal 79 2 2 5 4" xfId="33354" xr:uid="{00000000-0005-0000-0000-0000A1A60000}"/>
    <cellStyle name="Normal 79 2 2 5 5" xfId="18121" xr:uid="{00000000-0005-0000-0000-0000A2A60000}"/>
    <cellStyle name="Normal 79 2 2 6" xfId="4672" xr:uid="{00000000-0005-0000-0000-0000A3A60000}"/>
    <cellStyle name="Normal 79 2 2 6 2" xfId="14724" xr:uid="{00000000-0005-0000-0000-0000A4A60000}"/>
    <cellStyle name="Normal 79 2 2 6 2 2" xfId="45055" xr:uid="{00000000-0005-0000-0000-0000A5A60000}"/>
    <cellStyle name="Normal 79 2 2 6 2 3" xfId="29822" xr:uid="{00000000-0005-0000-0000-0000A6A60000}"/>
    <cellStyle name="Normal 79 2 2 6 3" xfId="9704" xr:uid="{00000000-0005-0000-0000-0000A7A60000}"/>
    <cellStyle name="Normal 79 2 2 6 3 2" xfId="40038" xr:uid="{00000000-0005-0000-0000-0000A8A60000}"/>
    <cellStyle name="Normal 79 2 2 6 3 3" xfId="24805" xr:uid="{00000000-0005-0000-0000-0000A9A60000}"/>
    <cellStyle name="Normal 79 2 2 6 4" xfId="35025" xr:uid="{00000000-0005-0000-0000-0000AAA60000}"/>
    <cellStyle name="Normal 79 2 2 6 5" xfId="19792" xr:uid="{00000000-0005-0000-0000-0000ABA60000}"/>
    <cellStyle name="Normal 79 2 2 7" xfId="11382" xr:uid="{00000000-0005-0000-0000-0000ACA60000}"/>
    <cellStyle name="Normal 79 2 2 7 2" xfId="41713" xr:uid="{00000000-0005-0000-0000-0000ADA60000}"/>
    <cellStyle name="Normal 79 2 2 7 3" xfId="26480" xr:uid="{00000000-0005-0000-0000-0000AEA60000}"/>
    <cellStyle name="Normal 79 2 2 8" xfId="6361" xr:uid="{00000000-0005-0000-0000-0000AFA60000}"/>
    <cellStyle name="Normal 79 2 2 8 2" xfId="36696" xr:uid="{00000000-0005-0000-0000-0000B0A60000}"/>
    <cellStyle name="Normal 79 2 2 8 3" xfId="21463" xr:uid="{00000000-0005-0000-0000-0000B1A60000}"/>
    <cellStyle name="Normal 79 2 2 9" xfId="31685" xr:uid="{00000000-0005-0000-0000-0000B2A60000}"/>
    <cellStyle name="Normal 79 2 3" xfId="1388" xr:uid="{00000000-0005-0000-0000-0000B3A60000}"/>
    <cellStyle name="Normal 79 2 3 2" xfId="1809" xr:uid="{00000000-0005-0000-0000-0000B4A60000}"/>
    <cellStyle name="Normal 79 2 3 2 2" xfId="2648" xr:uid="{00000000-0005-0000-0000-0000B5A60000}"/>
    <cellStyle name="Normal 79 2 3 2 2 2" xfId="4338" xr:uid="{00000000-0005-0000-0000-0000B6A60000}"/>
    <cellStyle name="Normal 79 2 3 2 2 2 2" xfId="14411" xr:uid="{00000000-0005-0000-0000-0000B7A60000}"/>
    <cellStyle name="Normal 79 2 3 2 2 2 2 2" xfId="44742" xr:uid="{00000000-0005-0000-0000-0000B8A60000}"/>
    <cellStyle name="Normal 79 2 3 2 2 2 2 3" xfId="29509" xr:uid="{00000000-0005-0000-0000-0000B9A60000}"/>
    <cellStyle name="Normal 79 2 3 2 2 2 3" xfId="9391" xr:uid="{00000000-0005-0000-0000-0000BAA60000}"/>
    <cellStyle name="Normal 79 2 3 2 2 2 3 2" xfId="39725" xr:uid="{00000000-0005-0000-0000-0000BBA60000}"/>
    <cellStyle name="Normal 79 2 3 2 2 2 3 3" xfId="24492" xr:uid="{00000000-0005-0000-0000-0000BCA60000}"/>
    <cellStyle name="Normal 79 2 3 2 2 2 4" xfId="34712" xr:uid="{00000000-0005-0000-0000-0000BDA60000}"/>
    <cellStyle name="Normal 79 2 3 2 2 2 5" xfId="19479" xr:uid="{00000000-0005-0000-0000-0000BEA60000}"/>
    <cellStyle name="Normal 79 2 3 2 2 3" xfId="6030" xr:uid="{00000000-0005-0000-0000-0000BFA60000}"/>
    <cellStyle name="Normal 79 2 3 2 2 3 2" xfId="16082" xr:uid="{00000000-0005-0000-0000-0000C0A60000}"/>
    <cellStyle name="Normal 79 2 3 2 2 3 2 2" xfId="46413" xr:uid="{00000000-0005-0000-0000-0000C1A60000}"/>
    <cellStyle name="Normal 79 2 3 2 2 3 2 3" xfId="31180" xr:uid="{00000000-0005-0000-0000-0000C2A60000}"/>
    <cellStyle name="Normal 79 2 3 2 2 3 3" xfId="11062" xr:uid="{00000000-0005-0000-0000-0000C3A60000}"/>
    <cellStyle name="Normal 79 2 3 2 2 3 3 2" xfId="41396" xr:uid="{00000000-0005-0000-0000-0000C4A60000}"/>
    <cellStyle name="Normal 79 2 3 2 2 3 3 3" xfId="26163" xr:uid="{00000000-0005-0000-0000-0000C5A60000}"/>
    <cellStyle name="Normal 79 2 3 2 2 3 4" xfId="36383" xr:uid="{00000000-0005-0000-0000-0000C6A60000}"/>
    <cellStyle name="Normal 79 2 3 2 2 3 5" xfId="21150" xr:uid="{00000000-0005-0000-0000-0000C7A60000}"/>
    <cellStyle name="Normal 79 2 3 2 2 4" xfId="12740" xr:uid="{00000000-0005-0000-0000-0000C8A60000}"/>
    <cellStyle name="Normal 79 2 3 2 2 4 2" xfId="43071" xr:uid="{00000000-0005-0000-0000-0000C9A60000}"/>
    <cellStyle name="Normal 79 2 3 2 2 4 3" xfId="27838" xr:uid="{00000000-0005-0000-0000-0000CAA60000}"/>
    <cellStyle name="Normal 79 2 3 2 2 5" xfId="7719" xr:uid="{00000000-0005-0000-0000-0000CBA60000}"/>
    <cellStyle name="Normal 79 2 3 2 2 5 2" xfId="38054" xr:uid="{00000000-0005-0000-0000-0000CCA60000}"/>
    <cellStyle name="Normal 79 2 3 2 2 5 3" xfId="22821" xr:uid="{00000000-0005-0000-0000-0000CDA60000}"/>
    <cellStyle name="Normal 79 2 3 2 2 6" xfId="33042" xr:uid="{00000000-0005-0000-0000-0000CEA60000}"/>
    <cellStyle name="Normal 79 2 3 2 2 7" xfId="17808" xr:uid="{00000000-0005-0000-0000-0000CFA60000}"/>
    <cellStyle name="Normal 79 2 3 2 3" xfId="3501" xr:uid="{00000000-0005-0000-0000-0000D0A60000}"/>
    <cellStyle name="Normal 79 2 3 2 3 2" xfId="13575" xr:uid="{00000000-0005-0000-0000-0000D1A60000}"/>
    <cellStyle name="Normal 79 2 3 2 3 2 2" xfId="43906" xr:uid="{00000000-0005-0000-0000-0000D2A60000}"/>
    <cellStyle name="Normal 79 2 3 2 3 2 3" xfId="28673" xr:uid="{00000000-0005-0000-0000-0000D3A60000}"/>
    <cellStyle name="Normal 79 2 3 2 3 3" xfId="8555" xr:uid="{00000000-0005-0000-0000-0000D4A60000}"/>
    <cellStyle name="Normal 79 2 3 2 3 3 2" xfId="38889" xr:uid="{00000000-0005-0000-0000-0000D5A60000}"/>
    <cellStyle name="Normal 79 2 3 2 3 3 3" xfId="23656" xr:uid="{00000000-0005-0000-0000-0000D6A60000}"/>
    <cellStyle name="Normal 79 2 3 2 3 4" xfId="33876" xr:uid="{00000000-0005-0000-0000-0000D7A60000}"/>
    <cellStyle name="Normal 79 2 3 2 3 5" xfId="18643" xr:uid="{00000000-0005-0000-0000-0000D8A60000}"/>
    <cellStyle name="Normal 79 2 3 2 4" xfId="5194" xr:uid="{00000000-0005-0000-0000-0000D9A60000}"/>
    <cellStyle name="Normal 79 2 3 2 4 2" xfId="15246" xr:uid="{00000000-0005-0000-0000-0000DAA60000}"/>
    <cellStyle name="Normal 79 2 3 2 4 2 2" xfId="45577" xr:uid="{00000000-0005-0000-0000-0000DBA60000}"/>
    <cellStyle name="Normal 79 2 3 2 4 2 3" xfId="30344" xr:uid="{00000000-0005-0000-0000-0000DCA60000}"/>
    <cellStyle name="Normal 79 2 3 2 4 3" xfId="10226" xr:uid="{00000000-0005-0000-0000-0000DDA60000}"/>
    <cellStyle name="Normal 79 2 3 2 4 3 2" xfId="40560" xr:uid="{00000000-0005-0000-0000-0000DEA60000}"/>
    <cellStyle name="Normal 79 2 3 2 4 3 3" xfId="25327" xr:uid="{00000000-0005-0000-0000-0000DFA60000}"/>
    <cellStyle name="Normal 79 2 3 2 4 4" xfId="35547" xr:uid="{00000000-0005-0000-0000-0000E0A60000}"/>
    <cellStyle name="Normal 79 2 3 2 4 5" xfId="20314" xr:uid="{00000000-0005-0000-0000-0000E1A60000}"/>
    <cellStyle name="Normal 79 2 3 2 5" xfId="11904" xr:uid="{00000000-0005-0000-0000-0000E2A60000}"/>
    <cellStyle name="Normal 79 2 3 2 5 2" xfId="42235" xr:uid="{00000000-0005-0000-0000-0000E3A60000}"/>
    <cellStyle name="Normal 79 2 3 2 5 3" xfId="27002" xr:uid="{00000000-0005-0000-0000-0000E4A60000}"/>
    <cellStyle name="Normal 79 2 3 2 6" xfId="6883" xr:uid="{00000000-0005-0000-0000-0000E5A60000}"/>
    <cellStyle name="Normal 79 2 3 2 6 2" xfId="37218" xr:uid="{00000000-0005-0000-0000-0000E6A60000}"/>
    <cellStyle name="Normal 79 2 3 2 6 3" xfId="21985" xr:uid="{00000000-0005-0000-0000-0000E7A60000}"/>
    <cellStyle name="Normal 79 2 3 2 7" xfId="32206" xr:uid="{00000000-0005-0000-0000-0000E8A60000}"/>
    <cellStyle name="Normal 79 2 3 2 8" xfId="16972" xr:uid="{00000000-0005-0000-0000-0000E9A60000}"/>
    <cellStyle name="Normal 79 2 3 3" xfId="2230" xr:uid="{00000000-0005-0000-0000-0000EAA60000}"/>
    <cellStyle name="Normal 79 2 3 3 2" xfId="3920" xr:uid="{00000000-0005-0000-0000-0000EBA60000}"/>
    <cellStyle name="Normal 79 2 3 3 2 2" xfId="13993" xr:uid="{00000000-0005-0000-0000-0000ECA60000}"/>
    <cellStyle name="Normal 79 2 3 3 2 2 2" xfId="44324" xr:uid="{00000000-0005-0000-0000-0000EDA60000}"/>
    <cellStyle name="Normal 79 2 3 3 2 2 3" xfId="29091" xr:uid="{00000000-0005-0000-0000-0000EEA60000}"/>
    <cellStyle name="Normal 79 2 3 3 2 3" xfId="8973" xr:uid="{00000000-0005-0000-0000-0000EFA60000}"/>
    <cellStyle name="Normal 79 2 3 3 2 3 2" xfId="39307" xr:uid="{00000000-0005-0000-0000-0000F0A60000}"/>
    <cellStyle name="Normal 79 2 3 3 2 3 3" xfId="24074" xr:uid="{00000000-0005-0000-0000-0000F1A60000}"/>
    <cellStyle name="Normal 79 2 3 3 2 4" xfId="34294" xr:uid="{00000000-0005-0000-0000-0000F2A60000}"/>
    <cellStyle name="Normal 79 2 3 3 2 5" xfId="19061" xr:uid="{00000000-0005-0000-0000-0000F3A60000}"/>
    <cellStyle name="Normal 79 2 3 3 3" xfId="5612" xr:uid="{00000000-0005-0000-0000-0000F4A60000}"/>
    <cellStyle name="Normal 79 2 3 3 3 2" xfId="15664" xr:uid="{00000000-0005-0000-0000-0000F5A60000}"/>
    <cellStyle name="Normal 79 2 3 3 3 2 2" xfId="45995" xr:uid="{00000000-0005-0000-0000-0000F6A60000}"/>
    <cellStyle name="Normal 79 2 3 3 3 2 3" xfId="30762" xr:uid="{00000000-0005-0000-0000-0000F7A60000}"/>
    <cellStyle name="Normal 79 2 3 3 3 3" xfId="10644" xr:uid="{00000000-0005-0000-0000-0000F8A60000}"/>
    <cellStyle name="Normal 79 2 3 3 3 3 2" xfId="40978" xr:uid="{00000000-0005-0000-0000-0000F9A60000}"/>
    <cellStyle name="Normal 79 2 3 3 3 3 3" xfId="25745" xr:uid="{00000000-0005-0000-0000-0000FAA60000}"/>
    <cellStyle name="Normal 79 2 3 3 3 4" xfId="35965" xr:uid="{00000000-0005-0000-0000-0000FBA60000}"/>
    <cellStyle name="Normal 79 2 3 3 3 5" xfId="20732" xr:uid="{00000000-0005-0000-0000-0000FCA60000}"/>
    <cellStyle name="Normal 79 2 3 3 4" xfId="12322" xr:uid="{00000000-0005-0000-0000-0000FDA60000}"/>
    <cellStyle name="Normal 79 2 3 3 4 2" xfId="42653" xr:uid="{00000000-0005-0000-0000-0000FEA60000}"/>
    <cellStyle name="Normal 79 2 3 3 4 3" xfId="27420" xr:uid="{00000000-0005-0000-0000-0000FFA60000}"/>
    <cellStyle name="Normal 79 2 3 3 5" xfId="7301" xr:uid="{00000000-0005-0000-0000-000000A70000}"/>
    <cellStyle name="Normal 79 2 3 3 5 2" xfId="37636" xr:uid="{00000000-0005-0000-0000-000001A70000}"/>
    <cellStyle name="Normal 79 2 3 3 5 3" xfId="22403" xr:uid="{00000000-0005-0000-0000-000002A70000}"/>
    <cellStyle name="Normal 79 2 3 3 6" xfId="32624" xr:uid="{00000000-0005-0000-0000-000003A70000}"/>
    <cellStyle name="Normal 79 2 3 3 7" xfId="17390" xr:uid="{00000000-0005-0000-0000-000004A70000}"/>
    <cellStyle name="Normal 79 2 3 4" xfId="3083" xr:uid="{00000000-0005-0000-0000-000005A70000}"/>
    <cellStyle name="Normal 79 2 3 4 2" xfId="13157" xr:uid="{00000000-0005-0000-0000-000006A70000}"/>
    <cellStyle name="Normal 79 2 3 4 2 2" xfId="43488" xr:uid="{00000000-0005-0000-0000-000007A70000}"/>
    <cellStyle name="Normal 79 2 3 4 2 3" xfId="28255" xr:uid="{00000000-0005-0000-0000-000008A70000}"/>
    <cellStyle name="Normal 79 2 3 4 3" xfId="8137" xr:uid="{00000000-0005-0000-0000-000009A70000}"/>
    <cellStyle name="Normal 79 2 3 4 3 2" xfId="38471" xr:uid="{00000000-0005-0000-0000-00000AA70000}"/>
    <cellStyle name="Normal 79 2 3 4 3 3" xfId="23238" xr:uid="{00000000-0005-0000-0000-00000BA70000}"/>
    <cellStyle name="Normal 79 2 3 4 4" xfId="33458" xr:uid="{00000000-0005-0000-0000-00000CA70000}"/>
    <cellStyle name="Normal 79 2 3 4 5" xfId="18225" xr:uid="{00000000-0005-0000-0000-00000DA70000}"/>
    <cellStyle name="Normal 79 2 3 5" xfId="4776" xr:uid="{00000000-0005-0000-0000-00000EA70000}"/>
    <cellStyle name="Normal 79 2 3 5 2" xfId="14828" xr:uid="{00000000-0005-0000-0000-00000FA70000}"/>
    <cellStyle name="Normal 79 2 3 5 2 2" xfId="45159" xr:uid="{00000000-0005-0000-0000-000010A70000}"/>
    <cellStyle name="Normal 79 2 3 5 2 3" xfId="29926" xr:uid="{00000000-0005-0000-0000-000011A70000}"/>
    <cellStyle name="Normal 79 2 3 5 3" xfId="9808" xr:uid="{00000000-0005-0000-0000-000012A70000}"/>
    <cellStyle name="Normal 79 2 3 5 3 2" xfId="40142" xr:uid="{00000000-0005-0000-0000-000013A70000}"/>
    <cellStyle name="Normal 79 2 3 5 3 3" xfId="24909" xr:uid="{00000000-0005-0000-0000-000014A70000}"/>
    <cellStyle name="Normal 79 2 3 5 4" xfId="35129" xr:uid="{00000000-0005-0000-0000-000015A70000}"/>
    <cellStyle name="Normal 79 2 3 5 5" xfId="19896" xr:uid="{00000000-0005-0000-0000-000016A70000}"/>
    <cellStyle name="Normal 79 2 3 6" xfId="11486" xr:uid="{00000000-0005-0000-0000-000017A70000}"/>
    <cellStyle name="Normal 79 2 3 6 2" xfId="41817" xr:uid="{00000000-0005-0000-0000-000018A70000}"/>
    <cellStyle name="Normal 79 2 3 6 3" xfId="26584" xr:uid="{00000000-0005-0000-0000-000019A70000}"/>
    <cellStyle name="Normal 79 2 3 7" xfId="6465" xr:uid="{00000000-0005-0000-0000-00001AA70000}"/>
    <cellStyle name="Normal 79 2 3 7 2" xfId="36800" xr:uid="{00000000-0005-0000-0000-00001BA70000}"/>
    <cellStyle name="Normal 79 2 3 7 3" xfId="21567" xr:uid="{00000000-0005-0000-0000-00001CA70000}"/>
    <cellStyle name="Normal 79 2 3 8" xfId="31788" xr:uid="{00000000-0005-0000-0000-00001DA70000}"/>
    <cellStyle name="Normal 79 2 3 9" xfId="16554" xr:uid="{00000000-0005-0000-0000-00001EA70000}"/>
    <cellStyle name="Normal 79 2 4" xfId="1601" xr:uid="{00000000-0005-0000-0000-00001FA70000}"/>
    <cellStyle name="Normal 79 2 4 2" xfId="2440" xr:uid="{00000000-0005-0000-0000-000020A70000}"/>
    <cellStyle name="Normal 79 2 4 2 2" xfId="4130" xr:uid="{00000000-0005-0000-0000-000021A70000}"/>
    <cellStyle name="Normal 79 2 4 2 2 2" xfId="14203" xr:uid="{00000000-0005-0000-0000-000022A70000}"/>
    <cellStyle name="Normal 79 2 4 2 2 2 2" xfId="44534" xr:uid="{00000000-0005-0000-0000-000023A70000}"/>
    <cellStyle name="Normal 79 2 4 2 2 2 3" xfId="29301" xr:uid="{00000000-0005-0000-0000-000024A70000}"/>
    <cellStyle name="Normal 79 2 4 2 2 3" xfId="9183" xr:uid="{00000000-0005-0000-0000-000025A70000}"/>
    <cellStyle name="Normal 79 2 4 2 2 3 2" xfId="39517" xr:uid="{00000000-0005-0000-0000-000026A70000}"/>
    <cellStyle name="Normal 79 2 4 2 2 3 3" xfId="24284" xr:uid="{00000000-0005-0000-0000-000027A70000}"/>
    <cellStyle name="Normal 79 2 4 2 2 4" xfId="34504" xr:uid="{00000000-0005-0000-0000-000028A70000}"/>
    <cellStyle name="Normal 79 2 4 2 2 5" xfId="19271" xr:uid="{00000000-0005-0000-0000-000029A70000}"/>
    <cellStyle name="Normal 79 2 4 2 3" xfId="5822" xr:uid="{00000000-0005-0000-0000-00002AA70000}"/>
    <cellStyle name="Normal 79 2 4 2 3 2" xfId="15874" xr:uid="{00000000-0005-0000-0000-00002BA70000}"/>
    <cellStyle name="Normal 79 2 4 2 3 2 2" xfId="46205" xr:uid="{00000000-0005-0000-0000-00002CA70000}"/>
    <cellStyle name="Normal 79 2 4 2 3 2 3" xfId="30972" xr:uid="{00000000-0005-0000-0000-00002DA70000}"/>
    <cellStyle name="Normal 79 2 4 2 3 3" xfId="10854" xr:uid="{00000000-0005-0000-0000-00002EA70000}"/>
    <cellStyle name="Normal 79 2 4 2 3 3 2" xfId="41188" xr:uid="{00000000-0005-0000-0000-00002FA70000}"/>
    <cellStyle name="Normal 79 2 4 2 3 3 3" xfId="25955" xr:uid="{00000000-0005-0000-0000-000030A70000}"/>
    <cellStyle name="Normal 79 2 4 2 3 4" xfId="36175" xr:uid="{00000000-0005-0000-0000-000031A70000}"/>
    <cellStyle name="Normal 79 2 4 2 3 5" xfId="20942" xr:uid="{00000000-0005-0000-0000-000032A70000}"/>
    <cellStyle name="Normal 79 2 4 2 4" xfId="12532" xr:uid="{00000000-0005-0000-0000-000033A70000}"/>
    <cellStyle name="Normal 79 2 4 2 4 2" xfId="42863" xr:uid="{00000000-0005-0000-0000-000034A70000}"/>
    <cellStyle name="Normal 79 2 4 2 4 3" xfId="27630" xr:uid="{00000000-0005-0000-0000-000035A70000}"/>
    <cellStyle name="Normal 79 2 4 2 5" xfId="7511" xr:uid="{00000000-0005-0000-0000-000036A70000}"/>
    <cellStyle name="Normal 79 2 4 2 5 2" xfId="37846" xr:uid="{00000000-0005-0000-0000-000037A70000}"/>
    <cellStyle name="Normal 79 2 4 2 5 3" xfId="22613" xr:uid="{00000000-0005-0000-0000-000038A70000}"/>
    <cellStyle name="Normal 79 2 4 2 6" xfId="32834" xr:uid="{00000000-0005-0000-0000-000039A70000}"/>
    <cellStyle name="Normal 79 2 4 2 7" xfId="17600" xr:uid="{00000000-0005-0000-0000-00003AA70000}"/>
    <cellStyle name="Normal 79 2 4 3" xfId="3293" xr:uid="{00000000-0005-0000-0000-00003BA70000}"/>
    <cellStyle name="Normal 79 2 4 3 2" xfId="13367" xr:uid="{00000000-0005-0000-0000-00003CA70000}"/>
    <cellStyle name="Normal 79 2 4 3 2 2" xfId="43698" xr:uid="{00000000-0005-0000-0000-00003DA70000}"/>
    <cellStyle name="Normal 79 2 4 3 2 3" xfId="28465" xr:uid="{00000000-0005-0000-0000-00003EA70000}"/>
    <cellStyle name="Normal 79 2 4 3 3" xfId="8347" xr:uid="{00000000-0005-0000-0000-00003FA70000}"/>
    <cellStyle name="Normal 79 2 4 3 3 2" xfId="38681" xr:uid="{00000000-0005-0000-0000-000040A70000}"/>
    <cellStyle name="Normal 79 2 4 3 3 3" xfId="23448" xr:uid="{00000000-0005-0000-0000-000041A70000}"/>
    <cellStyle name="Normal 79 2 4 3 4" xfId="33668" xr:uid="{00000000-0005-0000-0000-000042A70000}"/>
    <cellStyle name="Normal 79 2 4 3 5" xfId="18435" xr:uid="{00000000-0005-0000-0000-000043A70000}"/>
    <cellStyle name="Normal 79 2 4 4" xfId="4986" xr:uid="{00000000-0005-0000-0000-000044A70000}"/>
    <cellStyle name="Normal 79 2 4 4 2" xfId="15038" xr:uid="{00000000-0005-0000-0000-000045A70000}"/>
    <cellStyle name="Normal 79 2 4 4 2 2" xfId="45369" xr:uid="{00000000-0005-0000-0000-000046A70000}"/>
    <cellStyle name="Normal 79 2 4 4 2 3" xfId="30136" xr:uid="{00000000-0005-0000-0000-000047A70000}"/>
    <cellStyle name="Normal 79 2 4 4 3" xfId="10018" xr:uid="{00000000-0005-0000-0000-000048A70000}"/>
    <cellStyle name="Normal 79 2 4 4 3 2" xfId="40352" xr:uid="{00000000-0005-0000-0000-000049A70000}"/>
    <cellStyle name="Normal 79 2 4 4 3 3" xfId="25119" xr:uid="{00000000-0005-0000-0000-00004AA70000}"/>
    <cellStyle name="Normal 79 2 4 4 4" xfId="35339" xr:uid="{00000000-0005-0000-0000-00004BA70000}"/>
    <cellStyle name="Normal 79 2 4 4 5" xfId="20106" xr:uid="{00000000-0005-0000-0000-00004CA70000}"/>
    <cellStyle name="Normal 79 2 4 5" xfId="11696" xr:uid="{00000000-0005-0000-0000-00004DA70000}"/>
    <cellStyle name="Normal 79 2 4 5 2" xfId="42027" xr:uid="{00000000-0005-0000-0000-00004EA70000}"/>
    <cellStyle name="Normal 79 2 4 5 3" xfId="26794" xr:uid="{00000000-0005-0000-0000-00004FA70000}"/>
    <cellStyle name="Normal 79 2 4 6" xfId="6675" xr:uid="{00000000-0005-0000-0000-000050A70000}"/>
    <cellStyle name="Normal 79 2 4 6 2" xfId="37010" xr:uid="{00000000-0005-0000-0000-000051A70000}"/>
    <cellStyle name="Normal 79 2 4 6 3" xfId="21777" xr:uid="{00000000-0005-0000-0000-000052A70000}"/>
    <cellStyle name="Normal 79 2 4 7" xfId="31998" xr:uid="{00000000-0005-0000-0000-000053A70000}"/>
    <cellStyle name="Normal 79 2 4 8" xfId="16764" xr:uid="{00000000-0005-0000-0000-000054A70000}"/>
    <cellStyle name="Normal 79 2 5" xfId="2022" xr:uid="{00000000-0005-0000-0000-000055A70000}"/>
    <cellStyle name="Normal 79 2 5 2" xfId="3712" xr:uid="{00000000-0005-0000-0000-000056A70000}"/>
    <cellStyle name="Normal 79 2 5 2 2" xfId="13785" xr:uid="{00000000-0005-0000-0000-000057A70000}"/>
    <cellStyle name="Normal 79 2 5 2 2 2" xfId="44116" xr:uid="{00000000-0005-0000-0000-000058A70000}"/>
    <cellStyle name="Normal 79 2 5 2 2 3" xfId="28883" xr:uid="{00000000-0005-0000-0000-000059A70000}"/>
    <cellStyle name="Normal 79 2 5 2 3" xfId="8765" xr:uid="{00000000-0005-0000-0000-00005AA70000}"/>
    <cellStyle name="Normal 79 2 5 2 3 2" xfId="39099" xr:uid="{00000000-0005-0000-0000-00005BA70000}"/>
    <cellStyle name="Normal 79 2 5 2 3 3" xfId="23866" xr:uid="{00000000-0005-0000-0000-00005CA70000}"/>
    <cellStyle name="Normal 79 2 5 2 4" xfId="34086" xr:uid="{00000000-0005-0000-0000-00005DA70000}"/>
    <cellStyle name="Normal 79 2 5 2 5" xfId="18853" xr:uid="{00000000-0005-0000-0000-00005EA70000}"/>
    <cellStyle name="Normal 79 2 5 3" xfId="5404" xr:uid="{00000000-0005-0000-0000-00005FA70000}"/>
    <cellStyle name="Normal 79 2 5 3 2" xfId="15456" xr:uid="{00000000-0005-0000-0000-000060A70000}"/>
    <cellStyle name="Normal 79 2 5 3 2 2" xfId="45787" xr:uid="{00000000-0005-0000-0000-000061A70000}"/>
    <cellStyle name="Normal 79 2 5 3 2 3" xfId="30554" xr:uid="{00000000-0005-0000-0000-000062A70000}"/>
    <cellStyle name="Normal 79 2 5 3 3" xfId="10436" xr:uid="{00000000-0005-0000-0000-000063A70000}"/>
    <cellStyle name="Normal 79 2 5 3 3 2" xfId="40770" xr:uid="{00000000-0005-0000-0000-000064A70000}"/>
    <cellStyle name="Normal 79 2 5 3 3 3" xfId="25537" xr:uid="{00000000-0005-0000-0000-000065A70000}"/>
    <cellStyle name="Normal 79 2 5 3 4" xfId="35757" xr:uid="{00000000-0005-0000-0000-000066A70000}"/>
    <cellStyle name="Normal 79 2 5 3 5" xfId="20524" xr:uid="{00000000-0005-0000-0000-000067A70000}"/>
    <cellStyle name="Normal 79 2 5 4" xfId="12114" xr:uid="{00000000-0005-0000-0000-000068A70000}"/>
    <cellStyle name="Normal 79 2 5 4 2" xfId="42445" xr:uid="{00000000-0005-0000-0000-000069A70000}"/>
    <cellStyle name="Normal 79 2 5 4 3" xfId="27212" xr:uid="{00000000-0005-0000-0000-00006AA70000}"/>
    <cellStyle name="Normal 79 2 5 5" xfId="7093" xr:uid="{00000000-0005-0000-0000-00006BA70000}"/>
    <cellStyle name="Normal 79 2 5 5 2" xfId="37428" xr:uid="{00000000-0005-0000-0000-00006CA70000}"/>
    <cellStyle name="Normal 79 2 5 5 3" xfId="22195" xr:uid="{00000000-0005-0000-0000-00006DA70000}"/>
    <cellStyle name="Normal 79 2 5 6" xfId="32416" xr:uid="{00000000-0005-0000-0000-00006EA70000}"/>
    <cellStyle name="Normal 79 2 5 7" xfId="17182" xr:uid="{00000000-0005-0000-0000-00006FA70000}"/>
    <cellStyle name="Normal 79 2 6" xfId="2875" xr:uid="{00000000-0005-0000-0000-000070A70000}"/>
    <cellStyle name="Normal 79 2 6 2" xfId="12949" xr:uid="{00000000-0005-0000-0000-000071A70000}"/>
    <cellStyle name="Normal 79 2 6 2 2" xfId="43280" xr:uid="{00000000-0005-0000-0000-000072A70000}"/>
    <cellStyle name="Normal 79 2 6 2 3" xfId="28047" xr:uid="{00000000-0005-0000-0000-000073A70000}"/>
    <cellStyle name="Normal 79 2 6 3" xfId="7929" xr:uid="{00000000-0005-0000-0000-000074A70000}"/>
    <cellStyle name="Normal 79 2 6 3 2" xfId="38263" xr:uid="{00000000-0005-0000-0000-000075A70000}"/>
    <cellStyle name="Normal 79 2 6 3 3" xfId="23030" xr:uid="{00000000-0005-0000-0000-000076A70000}"/>
    <cellStyle name="Normal 79 2 6 4" xfId="33250" xr:uid="{00000000-0005-0000-0000-000077A70000}"/>
    <cellStyle name="Normal 79 2 6 5" xfId="18017" xr:uid="{00000000-0005-0000-0000-000078A70000}"/>
    <cellStyle name="Normal 79 2 7" xfId="4568" xr:uid="{00000000-0005-0000-0000-000079A70000}"/>
    <cellStyle name="Normal 79 2 7 2" xfId="14620" xr:uid="{00000000-0005-0000-0000-00007AA70000}"/>
    <cellStyle name="Normal 79 2 7 2 2" xfId="44951" xr:uid="{00000000-0005-0000-0000-00007BA70000}"/>
    <cellStyle name="Normal 79 2 7 2 3" xfId="29718" xr:uid="{00000000-0005-0000-0000-00007CA70000}"/>
    <cellStyle name="Normal 79 2 7 3" xfId="9600" xr:uid="{00000000-0005-0000-0000-00007DA70000}"/>
    <cellStyle name="Normal 79 2 7 3 2" xfId="39934" xr:uid="{00000000-0005-0000-0000-00007EA70000}"/>
    <cellStyle name="Normal 79 2 7 3 3" xfId="24701" xr:uid="{00000000-0005-0000-0000-00007FA70000}"/>
    <cellStyle name="Normal 79 2 7 4" xfId="34921" xr:uid="{00000000-0005-0000-0000-000080A70000}"/>
    <cellStyle name="Normal 79 2 7 5" xfId="19688" xr:uid="{00000000-0005-0000-0000-000081A70000}"/>
    <cellStyle name="Normal 79 2 8" xfId="11278" xr:uid="{00000000-0005-0000-0000-000082A70000}"/>
    <cellStyle name="Normal 79 2 8 2" xfId="41609" xr:uid="{00000000-0005-0000-0000-000083A70000}"/>
    <cellStyle name="Normal 79 2 8 3" xfId="26376" xr:uid="{00000000-0005-0000-0000-000084A70000}"/>
    <cellStyle name="Normal 79 2 9" xfId="6257" xr:uid="{00000000-0005-0000-0000-000085A70000}"/>
    <cellStyle name="Normal 79 2 9 2" xfId="36592" xr:uid="{00000000-0005-0000-0000-000086A70000}"/>
    <cellStyle name="Normal 79 2 9 3" xfId="21359" xr:uid="{00000000-0005-0000-0000-000087A70000}"/>
    <cellStyle name="Normal 79 3" xfId="1221" xr:uid="{00000000-0005-0000-0000-000088A70000}"/>
    <cellStyle name="Normal 79 3 10" xfId="16398" xr:uid="{00000000-0005-0000-0000-000089A70000}"/>
    <cellStyle name="Normal 79 3 2" xfId="1440" xr:uid="{00000000-0005-0000-0000-00008AA70000}"/>
    <cellStyle name="Normal 79 3 2 2" xfId="1861" xr:uid="{00000000-0005-0000-0000-00008BA70000}"/>
    <cellStyle name="Normal 79 3 2 2 2" xfId="2700" xr:uid="{00000000-0005-0000-0000-00008CA70000}"/>
    <cellStyle name="Normal 79 3 2 2 2 2" xfId="4390" xr:uid="{00000000-0005-0000-0000-00008DA70000}"/>
    <cellStyle name="Normal 79 3 2 2 2 2 2" xfId="14463" xr:uid="{00000000-0005-0000-0000-00008EA70000}"/>
    <cellStyle name="Normal 79 3 2 2 2 2 2 2" xfId="44794" xr:uid="{00000000-0005-0000-0000-00008FA70000}"/>
    <cellStyle name="Normal 79 3 2 2 2 2 2 3" xfId="29561" xr:uid="{00000000-0005-0000-0000-000090A70000}"/>
    <cellStyle name="Normal 79 3 2 2 2 2 3" xfId="9443" xr:uid="{00000000-0005-0000-0000-000091A70000}"/>
    <cellStyle name="Normal 79 3 2 2 2 2 3 2" xfId="39777" xr:uid="{00000000-0005-0000-0000-000092A70000}"/>
    <cellStyle name="Normal 79 3 2 2 2 2 3 3" xfId="24544" xr:uid="{00000000-0005-0000-0000-000093A70000}"/>
    <cellStyle name="Normal 79 3 2 2 2 2 4" xfId="34764" xr:uid="{00000000-0005-0000-0000-000094A70000}"/>
    <cellStyle name="Normal 79 3 2 2 2 2 5" xfId="19531" xr:uid="{00000000-0005-0000-0000-000095A70000}"/>
    <cellStyle name="Normal 79 3 2 2 2 3" xfId="6082" xr:uid="{00000000-0005-0000-0000-000096A70000}"/>
    <cellStyle name="Normal 79 3 2 2 2 3 2" xfId="16134" xr:uid="{00000000-0005-0000-0000-000097A70000}"/>
    <cellStyle name="Normal 79 3 2 2 2 3 2 2" xfId="46465" xr:uid="{00000000-0005-0000-0000-000098A70000}"/>
    <cellStyle name="Normal 79 3 2 2 2 3 2 3" xfId="31232" xr:uid="{00000000-0005-0000-0000-000099A70000}"/>
    <cellStyle name="Normal 79 3 2 2 2 3 3" xfId="11114" xr:uid="{00000000-0005-0000-0000-00009AA70000}"/>
    <cellStyle name="Normal 79 3 2 2 2 3 3 2" xfId="41448" xr:uid="{00000000-0005-0000-0000-00009BA70000}"/>
    <cellStyle name="Normal 79 3 2 2 2 3 3 3" xfId="26215" xr:uid="{00000000-0005-0000-0000-00009CA70000}"/>
    <cellStyle name="Normal 79 3 2 2 2 3 4" xfId="36435" xr:uid="{00000000-0005-0000-0000-00009DA70000}"/>
    <cellStyle name="Normal 79 3 2 2 2 3 5" xfId="21202" xr:uid="{00000000-0005-0000-0000-00009EA70000}"/>
    <cellStyle name="Normal 79 3 2 2 2 4" xfId="12792" xr:uid="{00000000-0005-0000-0000-00009FA70000}"/>
    <cellStyle name="Normal 79 3 2 2 2 4 2" xfId="43123" xr:uid="{00000000-0005-0000-0000-0000A0A70000}"/>
    <cellStyle name="Normal 79 3 2 2 2 4 3" xfId="27890" xr:uid="{00000000-0005-0000-0000-0000A1A70000}"/>
    <cellStyle name="Normal 79 3 2 2 2 5" xfId="7771" xr:uid="{00000000-0005-0000-0000-0000A2A70000}"/>
    <cellStyle name="Normal 79 3 2 2 2 5 2" xfId="38106" xr:uid="{00000000-0005-0000-0000-0000A3A70000}"/>
    <cellStyle name="Normal 79 3 2 2 2 5 3" xfId="22873" xr:uid="{00000000-0005-0000-0000-0000A4A70000}"/>
    <cellStyle name="Normal 79 3 2 2 2 6" xfId="33094" xr:uid="{00000000-0005-0000-0000-0000A5A70000}"/>
    <cellStyle name="Normal 79 3 2 2 2 7" xfId="17860" xr:uid="{00000000-0005-0000-0000-0000A6A70000}"/>
    <cellStyle name="Normal 79 3 2 2 3" xfId="3553" xr:uid="{00000000-0005-0000-0000-0000A7A70000}"/>
    <cellStyle name="Normal 79 3 2 2 3 2" xfId="13627" xr:uid="{00000000-0005-0000-0000-0000A8A70000}"/>
    <cellStyle name="Normal 79 3 2 2 3 2 2" xfId="43958" xr:uid="{00000000-0005-0000-0000-0000A9A70000}"/>
    <cellStyle name="Normal 79 3 2 2 3 2 3" xfId="28725" xr:uid="{00000000-0005-0000-0000-0000AAA70000}"/>
    <cellStyle name="Normal 79 3 2 2 3 3" xfId="8607" xr:uid="{00000000-0005-0000-0000-0000ABA70000}"/>
    <cellStyle name="Normal 79 3 2 2 3 3 2" xfId="38941" xr:uid="{00000000-0005-0000-0000-0000ACA70000}"/>
    <cellStyle name="Normal 79 3 2 2 3 3 3" xfId="23708" xr:uid="{00000000-0005-0000-0000-0000ADA70000}"/>
    <cellStyle name="Normal 79 3 2 2 3 4" xfId="33928" xr:uid="{00000000-0005-0000-0000-0000AEA70000}"/>
    <cellStyle name="Normal 79 3 2 2 3 5" xfId="18695" xr:uid="{00000000-0005-0000-0000-0000AFA70000}"/>
    <cellStyle name="Normal 79 3 2 2 4" xfId="5246" xr:uid="{00000000-0005-0000-0000-0000B0A70000}"/>
    <cellStyle name="Normal 79 3 2 2 4 2" xfId="15298" xr:uid="{00000000-0005-0000-0000-0000B1A70000}"/>
    <cellStyle name="Normal 79 3 2 2 4 2 2" xfId="45629" xr:uid="{00000000-0005-0000-0000-0000B2A70000}"/>
    <cellStyle name="Normal 79 3 2 2 4 2 3" xfId="30396" xr:uid="{00000000-0005-0000-0000-0000B3A70000}"/>
    <cellStyle name="Normal 79 3 2 2 4 3" xfId="10278" xr:uid="{00000000-0005-0000-0000-0000B4A70000}"/>
    <cellStyle name="Normal 79 3 2 2 4 3 2" xfId="40612" xr:uid="{00000000-0005-0000-0000-0000B5A70000}"/>
    <cellStyle name="Normal 79 3 2 2 4 3 3" xfId="25379" xr:uid="{00000000-0005-0000-0000-0000B6A70000}"/>
    <cellStyle name="Normal 79 3 2 2 4 4" xfId="35599" xr:uid="{00000000-0005-0000-0000-0000B7A70000}"/>
    <cellStyle name="Normal 79 3 2 2 4 5" xfId="20366" xr:uid="{00000000-0005-0000-0000-0000B8A70000}"/>
    <cellStyle name="Normal 79 3 2 2 5" xfId="11956" xr:uid="{00000000-0005-0000-0000-0000B9A70000}"/>
    <cellStyle name="Normal 79 3 2 2 5 2" xfId="42287" xr:uid="{00000000-0005-0000-0000-0000BAA70000}"/>
    <cellStyle name="Normal 79 3 2 2 5 3" xfId="27054" xr:uid="{00000000-0005-0000-0000-0000BBA70000}"/>
    <cellStyle name="Normal 79 3 2 2 6" xfId="6935" xr:uid="{00000000-0005-0000-0000-0000BCA70000}"/>
    <cellStyle name="Normal 79 3 2 2 6 2" xfId="37270" xr:uid="{00000000-0005-0000-0000-0000BDA70000}"/>
    <cellStyle name="Normal 79 3 2 2 6 3" xfId="22037" xr:uid="{00000000-0005-0000-0000-0000BEA70000}"/>
    <cellStyle name="Normal 79 3 2 2 7" xfId="32258" xr:uid="{00000000-0005-0000-0000-0000BFA70000}"/>
    <cellStyle name="Normal 79 3 2 2 8" xfId="17024" xr:uid="{00000000-0005-0000-0000-0000C0A70000}"/>
    <cellStyle name="Normal 79 3 2 3" xfId="2282" xr:uid="{00000000-0005-0000-0000-0000C1A70000}"/>
    <cellStyle name="Normal 79 3 2 3 2" xfId="3972" xr:uid="{00000000-0005-0000-0000-0000C2A70000}"/>
    <cellStyle name="Normal 79 3 2 3 2 2" xfId="14045" xr:uid="{00000000-0005-0000-0000-0000C3A70000}"/>
    <cellStyle name="Normal 79 3 2 3 2 2 2" xfId="44376" xr:uid="{00000000-0005-0000-0000-0000C4A70000}"/>
    <cellStyle name="Normal 79 3 2 3 2 2 3" xfId="29143" xr:uid="{00000000-0005-0000-0000-0000C5A70000}"/>
    <cellStyle name="Normal 79 3 2 3 2 3" xfId="9025" xr:uid="{00000000-0005-0000-0000-0000C6A70000}"/>
    <cellStyle name="Normal 79 3 2 3 2 3 2" xfId="39359" xr:uid="{00000000-0005-0000-0000-0000C7A70000}"/>
    <cellStyle name="Normal 79 3 2 3 2 3 3" xfId="24126" xr:uid="{00000000-0005-0000-0000-0000C8A70000}"/>
    <cellStyle name="Normal 79 3 2 3 2 4" xfId="34346" xr:uid="{00000000-0005-0000-0000-0000C9A70000}"/>
    <cellStyle name="Normal 79 3 2 3 2 5" xfId="19113" xr:uid="{00000000-0005-0000-0000-0000CAA70000}"/>
    <cellStyle name="Normal 79 3 2 3 3" xfId="5664" xr:uid="{00000000-0005-0000-0000-0000CBA70000}"/>
    <cellStyle name="Normal 79 3 2 3 3 2" xfId="15716" xr:uid="{00000000-0005-0000-0000-0000CCA70000}"/>
    <cellStyle name="Normal 79 3 2 3 3 2 2" xfId="46047" xr:uid="{00000000-0005-0000-0000-0000CDA70000}"/>
    <cellStyle name="Normal 79 3 2 3 3 2 3" xfId="30814" xr:uid="{00000000-0005-0000-0000-0000CEA70000}"/>
    <cellStyle name="Normal 79 3 2 3 3 3" xfId="10696" xr:uid="{00000000-0005-0000-0000-0000CFA70000}"/>
    <cellStyle name="Normal 79 3 2 3 3 3 2" xfId="41030" xr:uid="{00000000-0005-0000-0000-0000D0A70000}"/>
    <cellStyle name="Normal 79 3 2 3 3 3 3" xfId="25797" xr:uid="{00000000-0005-0000-0000-0000D1A70000}"/>
    <cellStyle name="Normal 79 3 2 3 3 4" xfId="36017" xr:uid="{00000000-0005-0000-0000-0000D2A70000}"/>
    <cellStyle name="Normal 79 3 2 3 3 5" xfId="20784" xr:uid="{00000000-0005-0000-0000-0000D3A70000}"/>
    <cellStyle name="Normal 79 3 2 3 4" xfId="12374" xr:uid="{00000000-0005-0000-0000-0000D4A70000}"/>
    <cellStyle name="Normal 79 3 2 3 4 2" xfId="42705" xr:uid="{00000000-0005-0000-0000-0000D5A70000}"/>
    <cellStyle name="Normal 79 3 2 3 4 3" xfId="27472" xr:uid="{00000000-0005-0000-0000-0000D6A70000}"/>
    <cellStyle name="Normal 79 3 2 3 5" xfId="7353" xr:uid="{00000000-0005-0000-0000-0000D7A70000}"/>
    <cellStyle name="Normal 79 3 2 3 5 2" xfId="37688" xr:uid="{00000000-0005-0000-0000-0000D8A70000}"/>
    <cellStyle name="Normal 79 3 2 3 5 3" xfId="22455" xr:uid="{00000000-0005-0000-0000-0000D9A70000}"/>
    <cellStyle name="Normal 79 3 2 3 6" xfId="32676" xr:uid="{00000000-0005-0000-0000-0000DAA70000}"/>
    <cellStyle name="Normal 79 3 2 3 7" xfId="17442" xr:uid="{00000000-0005-0000-0000-0000DBA70000}"/>
    <cellStyle name="Normal 79 3 2 4" xfId="3135" xr:uid="{00000000-0005-0000-0000-0000DCA70000}"/>
    <cellStyle name="Normal 79 3 2 4 2" xfId="13209" xr:uid="{00000000-0005-0000-0000-0000DDA70000}"/>
    <cellStyle name="Normal 79 3 2 4 2 2" xfId="43540" xr:uid="{00000000-0005-0000-0000-0000DEA70000}"/>
    <cellStyle name="Normal 79 3 2 4 2 3" xfId="28307" xr:uid="{00000000-0005-0000-0000-0000DFA70000}"/>
    <cellStyle name="Normal 79 3 2 4 3" xfId="8189" xr:uid="{00000000-0005-0000-0000-0000E0A70000}"/>
    <cellStyle name="Normal 79 3 2 4 3 2" xfId="38523" xr:uid="{00000000-0005-0000-0000-0000E1A70000}"/>
    <cellStyle name="Normal 79 3 2 4 3 3" xfId="23290" xr:uid="{00000000-0005-0000-0000-0000E2A70000}"/>
    <cellStyle name="Normal 79 3 2 4 4" xfId="33510" xr:uid="{00000000-0005-0000-0000-0000E3A70000}"/>
    <cellStyle name="Normal 79 3 2 4 5" xfId="18277" xr:uid="{00000000-0005-0000-0000-0000E4A70000}"/>
    <cellStyle name="Normal 79 3 2 5" xfId="4828" xr:uid="{00000000-0005-0000-0000-0000E5A70000}"/>
    <cellStyle name="Normal 79 3 2 5 2" xfId="14880" xr:uid="{00000000-0005-0000-0000-0000E6A70000}"/>
    <cellStyle name="Normal 79 3 2 5 2 2" xfId="45211" xr:uid="{00000000-0005-0000-0000-0000E7A70000}"/>
    <cellStyle name="Normal 79 3 2 5 2 3" xfId="29978" xr:uid="{00000000-0005-0000-0000-0000E8A70000}"/>
    <cellStyle name="Normal 79 3 2 5 3" xfId="9860" xr:uid="{00000000-0005-0000-0000-0000E9A70000}"/>
    <cellStyle name="Normal 79 3 2 5 3 2" xfId="40194" xr:uid="{00000000-0005-0000-0000-0000EAA70000}"/>
    <cellStyle name="Normal 79 3 2 5 3 3" xfId="24961" xr:uid="{00000000-0005-0000-0000-0000EBA70000}"/>
    <cellStyle name="Normal 79 3 2 5 4" xfId="35181" xr:uid="{00000000-0005-0000-0000-0000ECA70000}"/>
    <cellStyle name="Normal 79 3 2 5 5" xfId="19948" xr:uid="{00000000-0005-0000-0000-0000EDA70000}"/>
    <cellStyle name="Normal 79 3 2 6" xfId="11538" xr:uid="{00000000-0005-0000-0000-0000EEA70000}"/>
    <cellStyle name="Normal 79 3 2 6 2" xfId="41869" xr:uid="{00000000-0005-0000-0000-0000EFA70000}"/>
    <cellStyle name="Normal 79 3 2 6 3" xfId="26636" xr:uid="{00000000-0005-0000-0000-0000F0A70000}"/>
    <cellStyle name="Normal 79 3 2 7" xfId="6517" xr:uid="{00000000-0005-0000-0000-0000F1A70000}"/>
    <cellStyle name="Normal 79 3 2 7 2" xfId="36852" xr:uid="{00000000-0005-0000-0000-0000F2A70000}"/>
    <cellStyle name="Normal 79 3 2 7 3" xfId="21619" xr:uid="{00000000-0005-0000-0000-0000F3A70000}"/>
    <cellStyle name="Normal 79 3 2 8" xfId="31840" xr:uid="{00000000-0005-0000-0000-0000F4A70000}"/>
    <cellStyle name="Normal 79 3 2 9" xfId="16606" xr:uid="{00000000-0005-0000-0000-0000F5A70000}"/>
    <cellStyle name="Normal 79 3 3" xfId="1653" xr:uid="{00000000-0005-0000-0000-0000F6A70000}"/>
    <cellStyle name="Normal 79 3 3 2" xfId="2492" xr:uid="{00000000-0005-0000-0000-0000F7A70000}"/>
    <cellStyle name="Normal 79 3 3 2 2" xfId="4182" xr:uid="{00000000-0005-0000-0000-0000F8A70000}"/>
    <cellStyle name="Normal 79 3 3 2 2 2" xfId="14255" xr:uid="{00000000-0005-0000-0000-0000F9A70000}"/>
    <cellStyle name="Normal 79 3 3 2 2 2 2" xfId="44586" xr:uid="{00000000-0005-0000-0000-0000FAA70000}"/>
    <cellStyle name="Normal 79 3 3 2 2 2 3" xfId="29353" xr:uid="{00000000-0005-0000-0000-0000FBA70000}"/>
    <cellStyle name="Normal 79 3 3 2 2 3" xfId="9235" xr:uid="{00000000-0005-0000-0000-0000FCA70000}"/>
    <cellStyle name="Normal 79 3 3 2 2 3 2" xfId="39569" xr:uid="{00000000-0005-0000-0000-0000FDA70000}"/>
    <cellStyle name="Normal 79 3 3 2 2 3 3" xfId="24336" xr:uid="{00000000-0005-0000-0000-0000FEA70000}"/>
    <cellStyle name="Normal 79 3 3 2 2 4" xfId="34556" xr:uid="{00000000-0005-0000-0000-0000FFA70000}"/>
    <cellStyle name="Normal 79 3 3 2 2 5" xfId="19323" xr:uid="{00000000-0005-0000-0000-000000A80000}"/>
    <cellStyle name="Normal 79 3 3 2 3" xfId="5874" xr:uid="{00000000-0005-0000-0000-000001A80000}"/>
    <cellStyle name="Normal 79 3 3 2 3 2" xfId="15926" xr:uid="{00000000-0005-0000-0000-000002A80000}"/>
    <cellStyle name="Normal 79 3 3 2 3 2 2" xfId="46257" xr:uid="{00000000-0005-0000-0000-000003A80000}"/>
    <cellStyle name="Normal 79 3 3 2 3 2 3" xfId="31024" xr:uid="{00000000-0005-0000-0000-000004A80000}"/>
    <cellStyle name="Normal 79 3 3 2 3 3" xfId="10906" xr:uid="{00000000-0005-0000-0000-000005A80000}"/>
    <cellStyle name="Normal 79 3 3 2 3 3 2" xfId="41240" xr:uid="{00000000-0005-0000-0000-000006A80000}"/>
    <cellStyle name="Normal 79 3 3 2 3 3 3" xfId="26007" xr:uid="{00000000-0005-0000-0000-000007A80000}"/>
    <cellStyle name="Normal 79 3 3 2 3 4" xfId="36227" xr:uid="{00000000-0005-0000-0000-000008A80000}"/>
    <cellStyle name="Normal 79 3 3 2 3 5" xfId="20994" xr:uid="{00000000-0005-0000-0000-000009A80000}"/>
    <cellStyle name="Normal 79 3 3 2 4" xfId="12584" xr:uid="{00000000-0005-0000-0000-00000AA80000}"/>
    <cellStyle name="Normal 79 3 3 2 4 2" xfId="42915" xr:uid="{00000000-0005-0000-0000-00000BA80000}"/>
    <cellStyle name="Normal 79 3 3 2 4 3" xfId="27682" xr:uid="{00000000-0005-0000-0000-00000CA80000}"/>
    <cellStyle name="Normal 79 3 3 2 5" xfId="7563" xr:uid="{00000000-0005-0000-0000-00000DA80000}"/>
    <cellStyle name="Normal 79 3 3 2 5 2" xfId="37898" xr:uid="{00000000-0005-0000-0000-00000EA80000}"/>
    <cellStyle name="Normal 79 3 3 2 5 3" xfId="22665" xr:uid="{00000000-0005-0000-0000-00000FA80000}"/>
    <cellStyle name="Normal 79 3 3 2 6" xfId="32886" xr:uid="{00000000-0005-0000-0000-000010A80000}"/>
    <cellStyle name="Normal 79 3 3 2 7" xfId="17652" xr:uid="{00000000-0005-0000-0000-000011A80000}"/>
    <cellStyle name="Normal 79 3 3 3" xfId="3345" xr:uid="{00000000-0005-0000-0000-000012A80000}"/>
    <cellStyle name="Normal 79 3 3 3 2" xfId="13419" xr:uid="{00000000-0005-0000-0000-000013A80000}"/>
    <cellStyle name="Normal 79 3 3 3 2 2" xfId="43750" xr:uid="{00000000-0005-0000-0000-000014A80000}"/>
    <cellStyle name="Normal 79 3 3 3 2 3" xfId="28517" xr:uid="{00000000-0005-0000-0000-000015A80000}"/>
    <cellStyle name="Normal 79 3 3 3 3" xfId="8399" xr:uid="{00000000-0005-0000-0000-000016A80000}"/>
    <cellStyle name="Normal 79 3 3 3 3 2" xfId="38733" xr:uid="{00000000-0005-0000-0000-000017A80000}"/>
    <cellStyle name="Normal 79 3 3 3 3 3" xfId="23500" xr:uid="{00000000-0005-0000-0000-000018A80000}"/>
    <cellStyle name="Normal 79 3 3 3 4" xfId="33720" xr:uid="{00000000-0005-0000-0000-000019A80000}"/>
    <cellStyle name="Normal 79 3 3 3 5" xfId="18487" xr:uid="{00000000-0005-0000-0000-00001AA80000}"/>
    <cellStyle name="Normal 79 3 3 4" xfId="5038" xr:uid="{00000000-0005-0000-0000-00001BA80000}"/>
    <cellStyle name="Normal 79 3 3 4 2" xfId="15090" xr:uid="{00000000-0005-0000-0000-00001CA80000}"/>
    <cellStyle name="Normal 79 3 3 4 2 2" xfId="45421" xr:uid="{00000000-0005-0000-0000-00001DA80000}"/>
    <cellStyle name="Normal 79 3 3 4 2 3" xfId="30188" xr:uid="{00000000-0005-0000-0000-00001EA80000}"/>
    <cellStyle name="Normal 79 3 3 4 3" xfId="10070" xr:uid="{00000000-0005-0000-0000-00001FA80000}"/>
    <cellStyle name="Normal 79 3 3 4 3 2" xfId="40404" xr:uid="{00000000-0005-0000-0000-000020A80000}"/>
    <cellStyle name="Normal 79 3 3 4 3 3" xfId="25171" xr:uid="{00000000-0005-0000-0000-000021A80000}"/>
    <cellStyle name="Normal 79 3 3 4 4" xfId="35391" xr:uid="{00000000-0005-0000-0000-000022A80000}"/>
    <cellStyle name="Normal 79 3 3 4 5" xfId="20158" xr:uid="{00000000-0005-0000-0000-000023A80000}"/>
    <cellStyle name="Normal 79 3 3 5" xfId="11748" xr:uid="{00000000-0005-0000-0000-000024A80000}"/>
    <cellStyle name="Normal 79 3 3 5 2" xfId="42079" xr:uid="{00000000-0005-0000-0000-000025A80000}"/>
    <cellStyle name="Normal 79 3 3 5 3" xfId="26846" xr:uid="{00000000-0005-0000-0000-000026A80000}"/>
    <cellStyle name="Normal 79 3 3 6" xfId="6727" xr:uid="{00000000-0005-0000-0000-000027A80000}"/>
    <cellStyle name="Normal 79 3 3 6 2" xfId="37062" xr:uid="{00000000-0005-0000-0000-000028A80000}"/>
    <cellStyle name="Normal 79 3 3 6 3" xfId="21829" xr:uid="{00000000-0005-0000-0000-000029A80000}"/>
    <cellStyle name="Normal 79 3 3 7" xfId="32050" xr:uid="{00000000-0005-0000-0000-00002AA80000}"/>
    <cellStyle name="Normal 79 3 3 8" xfId="16816" xr:uid="{00000000-0005-0000-0000-00002BA80000}"/>
    <cellStyle name="Normal 79 3 4" xfId="2074" xr:uid="{00000000-0005-0000-0000-00002CA80000}"/>
    <cellStyle name="Normal 79 3 4 2" xfId="3764" xr:uid="{00000000-0005-0000-0000-00002DA80000}"/>
    <cellStyle name="Normal 79 3 4 2 2" xfId="13837" xr:uid="{00000000-0005-0000-0000-00002EA80000}"/>
    <cellStyle name="Normal 79 3 4 2 2 2" xfId="44168" xr:uid="{00000000-0005-0000-0000-00002FA80000}"/>
    <cellStyle name="Normal 79 3 4 2 2 3" xfId="28935" xr:uid="{00000000-0005-0000-0000-000030A80000}"/>
    <cellStyle name="Normal 79 3 4 2 3" xfId="8817" xr:uid="{00000000-0005-0000-0000-000031A80000}"/>
    <cellStyle name="Normal 79 3 4 2 3 2" xfId="39151" xr:uid="{00000000-0005-0000-0000-000032A80000}"/>
    <cellStyle name="Normal 79 3 4 2 3 3" xfId="23918" xr:uid="{00000000-0005-0000-0000-000033A80000}"/>
    <cellStyle name="Normal 79 3 4 2 4" xfId="34138" xr:uid="{00000000-0005-0000-0000-000034A80000}"/>
    <cellStyle name="Normal 79 3 4 2 5" xfId="18905" xr:uid="{00000000-0005-0000-0000-000035A80000}"/>
    <cellStyle name="Normal 79 3 4 3" xfId="5456" xr:uid="{00000000-0005-0000-0000-000036A80000}"/>
    <cellStyle name="Normal 79 3 4 3 2" xfId="15508" xr:uid="{00000000-0005-0000-0000-000037A80000}"/>
    <cellStyle name="Normal 79 3 4 3 2 2" xfId="45839" xr:uid="{00000000-0005-0000-0000-000038A80000}"/>
    <cellStyle name="Normal 79 3 4 3 2 3" xfId="30606" xr:uid="{00000000-0005-0000-0000-000039A80000}"/>
    <cellStyle name="Normal 79 3 4 3 3" xfId="10488" xr:uid="{00000000-0005-0000-0000-00003AA80000}"/>
    <cellStyle name="Normal 79 3 4 3 3 2" xfId="40822" xr:uid="{00000000-0005-0000-0000-00003BA80000}"/>
    <cellStyle name="Normal 79 3 4 3 3 3" xfId="25589" xr:uid="{00000000-0005-0000-0000-00003CA80000}"/>
    <cellStyle name="Normal 79 3 4 3 4" xfId="35809" xr:uid="{00000000-0005-0000-0000-00003DA80000}"/>
    <cellStyle name="Normal 79 3 4 3 5" xfId="20576" xr:uid="{00000000-0005-0000-0000-00003EA80000}"/>
    <cellStyle name="Normal 79 3 4 4" xfId="12166" xr:uid="{00000000-0005-0000-0000-00003FA80000}"/>
    <cellStyle name="Normal 79 3 4 4 2" xfId="42497" xr:uid="{00000000-0005-0000-0000-000040A80000}"/>
    <cellStyle name="Normal 79 3 4 4 3" xfId="27264" xr:uid="{00000000-0005-0000-0000-000041A80000}"/>
    <cellStyle name="Normal 79 3 4 5" xfId="7145" xr:uid="{00000000-0005-0000-0000-000042A80000}"/>
    <cellStyle name="Normal 79 3 4 5 2" xfId="37480" xr:uid="{00000000-0005-0000-0000-000043A80000}"/>
    <cellStyle name="Normal 79 3 4 5 3" xfId="22247" xr:uid="{00000000-0005-0000-0000-000044A80000}"/>
    <cellStyle name="Normal 79 3 4 6" xfId="32468" xr:uid="{00000000-0005-0000-0000-000045A80000}"/>
    <cellStyle name="Normal 79 3 4 7" xfId="17234" xr:uid="{00000000-0005-0000-0000-000046A80000}"/>
    <cellStyle name="Normal 79 3 5" xfId="2927" xr:uid="{00000000-0005-0000-0000-000047A80000}"/>
    <cellStyle name="Normal 79 3 5 2" xfId="13001" xr:uid="{00000000-0005-0000-0000-000048A80000}"/>
    <cellStyle name="Normal 79 3 5 2 2" xfId="43332" xr:uid="{00000000-0005-0000-0000-000049A80000}"/>
    <cellStyle name="Normal 79 3 5 2 3" xfId="28099" xr:uid="{00000000-0005-0000-0000-00004AA80000}"/>
    <cellStyle name="Normal 79 3 5 3" xfId="7981" xr:uid="{00000000-0005-0000-0000-00004BA80000}"/>
    <cellStyle name="Normal 79 3 5 3 2" xfId="38315" xr:uid="{00000000-0005-0000-0000-00004CA80000}"/>
    <cellStyle name="Normal 79 3 5 3 3" xfId="23082" xr:uid="{00000000-0005-0000-0000-00004DA80000}"/>
    <cellStyle name="Normal 79 3 5 4" xfId="33302" xr:uid="{00000000-0005-0000-0000-00004EA80000}"/>
    <cellStyle name="Normal 79 3 5 5" xfId="18069" xr:uid="{00000000-0005-0000-0000-00004FA80000}"/>
    <cellStyle name="Normal 79 3 6" xfId="4620" xr:uid="{00000000-0005-0000-0000-000050A80000}"/>
    <cellStyle name="Normal 79 3 6 2" xfId="14672" xr:uid="{00000000-0005-0000-0000-000051A80000}"/>
    <cellStyle name="Normal 79 3 6 2 2" xfId="45003" xr:uid="{00000000-0005-0000-0000-000052A80000}"/>
    <cellStyle name="Normal 79 3 6 2 3" xfId="29770" xr:uid="{00000000-0005-0000-0000-000053A80000}"/>
    <cellStyle name="Normal 79 3 6 3" xfId="9652" xr:uid="{00000000-0005-0000-0000-000054A80000}"/>
    <cellStyle name="Normal 79 3 6 3 2" xfId="39986" xr:uid="{00000000-0005-0000-0000-000055A80000}"/>
    <cellStyle name="Normal 79 3 6 3 3" xfId="24753" xr:uid="{00000000-0005-0000-0000-000056A80000}"/>
    <cellStyle name="Normal 79 3 6 4" xfId="34973" xr:uid="{00000000-0005-0000-0000-000057A80000}"/>
    <cellStyle name="Normal 79 3 6 5" xfId="19740" xr:uid="{00000000-0005-0000-0000-000058A80000}"/>
    <cellStyle name="Normal 79 3 7" xfId="11330" xr:uid="{00000000-0005-0000-0000-000059A80000}"/>
    <cellStyle name="Normal 79 3 7 2" xfId="41661" xr:uid="{00000000-0005-0000-0000-00005AA80000}"/>
    <cellStyle name="Normal 79 3 7 3" xfId="26428" xr:uid="{00000000-0005-0000-0000-00005BA80000}"/>
    <cellStyle name="Normal 79 3 8" xfId="6309" xr:uid="{00000000-0005-0000-0000-00005CA80000}"/>
    <cellStyle name="Normal 79 3 8 2" xfId="36644" xr:uid="{00000000-0005-0000-0000-00005DA80000}"/>
    <cellStyle name="Normal 79 3 8 3" xfId="21411" xr:uid="{00000000-0005-0000-0000-00005EA80000}"/>
    <cellStyle name="Normal 79 3 9" xfId="31634" xr:uid="{00000000-0005-0000-0000-00005FA80000}"/>
    <cellStyle name="Normal 79 4" xfId="1334" xr:uid="{00000000-0005-0000-0000-000060A80000}"/>
    <cellStyle name="Normal 79 4 2" xfId="1757" xr:uid="{00000000-0005-0000-0000-000061A80000}"/>
    <cellStyle name="Normal 79 4 2 2" xfId="2596" xr:uid="{00000000-0005-0000-0000-000062A80000}"/>
    <cellStyle name="Normal 79 4 2 2 2" xfId="4286" xr:uid="{00000000-0005-0000-0000-000063A80000}"/>
    <cellStyle name="Normal 79 4 2 2 2 2" xfId="14359" xr:uid="{00000000-0005-0000-0000-000064A80000}"/>
    <cellStyle name="Normal 79 4 2 2 2 2 2" xfId="44690" xr:uid="{00000000-0005-0000-0000-000065A80000}"/>
    <cellStyle name="Normal 79 4 2 2 2 2 3" xfId="29457" xr:uid="{00000000-0005-0000-0000-000066A80000}"/>
    <cellStyle name="Normal 79 4 2 2 2 3" xfId="9339" xr:uid="{00000000-0005-0000-0000-000067A80000}"/>
    <cellStyle name="Normal 79 4 2 2 2 3 2" xfId="39673" xr:uid="{00000000-0005-0000-0000-000068A80000}"/>
    <cellStyle name="Normal 79 4 2 2 2 3 3" xfId="24440" xr:uid="{00000000-0005-0000-0000-000069A80000}"/>
    <cellStyle name="Normal 79 4 2 2 2 4" xfId="34660" xr:uid="{00000000-0005-0000-0000-00006AA80000}"/>
    <cellStyle name="Normal 79 4 2 2 2 5" xfId="19427" xr:uid="{00000000-0005-0000-0000-00006BA80000}"/>
    <cellStyle name="Normal 79 4 2 2 3" xfId="5978" xr:uid="{00000000-0005-0000-0000-00006CA80000}"/>
    <cellStyle name="Normal 79 4 2 2 3 2" xfId="16030" xr:uid="{00000000-0005-0000-0000-00006DA80000}"/>
    <cellStyle name="Normal 79 4 2 2 3 2 2" xfId="46361" xr:uid="{00000000-0005-0000-0000-00006EA80000}"/>
    <cellStyle name="Normal 79 4 2 2 3 2 3" xfId="31128" xr:uid="{00000000-0005-0000-0000-00006FA80000}"/>
    <cellStyle name="Normal 79 4 2 2 3 3" xfId="11010" xr:uid="{00000000-0005-0000-0000-000070A80000}"/>
    <cellStyle name="Normal 79 4 2 2 3 3 2" xfId="41344" xr:uid="{00000000-0005-0000-0000-000071A80000}"/>
    <cellStyle name="Normal 79 4 2 2 3 3 3" xfId="26111" xr:uid="{00000000-0005-0000-0000-000072A80000}"/>
    <cellStyle name="Normal 79 4 2 2 3 4" xfId="36331" xr:uid="{00000000-0005-0000-0000-000073A80000}"/>
    <cellStyle name="Normal 79 4 2 2 3 5" xfId="21098" xr:uid="{00000000-0005-0000-0000-000074A80000}"/>
    <cellStyle name="Normal 79 4 2 2 4" xfId="12688" xr:uid="{00000000-0005-0000-0000-000075A80000}"/>
    <cellStyle name="Normal 79 4 2 2 4 2" xfId="43019" xr:uid="{00000000-0005-0000-0000-000076A80000}"/>
    <cellStyle name="Normal 79 4 2 2 4 3" xfId="27786" xr:uid="{00000000-0005-0000-0000-000077A80000}"/>
    <cellStyle name="Normal 79 4 2 2 5" xfId="7667" xr:uid="{00000000-0005-0000-0000-000078A80000}"/>
    <cellStyle name="Normal 79 4 2 2 5 2" xfId="38002" xr:uid="{00000000-0005-0000-0000-000079A80000}"/>
    <cellStyle name="Normal 79 4 2 2 5 3" xfId="22769" xr:uid="{00000000-0005-0000-0000-00007AA80000}"/>
    <cellStyle name="Normal 79 4 2 2 6" xfId="32990" xr:uid="{00000000-0005-0000-0000-00007BA80000}"/>
    <cellStyle name="Normal 79 4 2 2 7" xfId="17756" xr:uid="{00000000-0005-0000-0000-00007CA80000}"/>
    <cellStyle name="Normal 79 4 2 3" xfId="3449" xr:uid="{00000000-0005-0000-0000-00007DA80000}"/>
    <cellStyle name="Normal 79 4 2 3 2" xfId="13523" xr:uid="{00000000-0005-0000-0000-00007EA80000}"/>
    <cellStyle name="Normal 79 4 2 3 2 2" xfId="43854" xr:uid="{00000000-0005-0000-0000-00007FA80000}"/>
    <cellStyle name="Normal 79 4 2 3 2 3" xfId="28621" xr:uid="{00000000-0005-0000-0000-000080A80000}"/>
    <cellStyle name="Normal 79 4 2 3 3" xfId="8503" xr:uid="{00000000-0005-0000-0000-000081A80000}"/>
    <cellStyle name="Normal 79 4 2 3 3 2" xfId="38837" xr:uid="{00000000-0005-0000-0000-000082A80000}"/>
    <cellStyle name="Normal 79 4 2 3 3 3" xfId="23604" xr:uid="{00000000-0005-0000-0000-000083A80000}"/>
    <cellStyle name="Normal 79 4 2 3 4" xfId="33824" xr:uid="{00000000-0005-0000-0000-000084A80000}"/>
    <cellStyle name="Normal 79 4 2 3 5" xfId="18591" xr:uid="{00000000-0005-0000-0000-000085A80000}"/>
    <cellStyle name="Normal 79 4 2 4" xfId="5142" xr:uid="{00000000-0005-0000-0000-000086A80000}"/>
    <cellStyle name="Normal 79 4 2 4 2" xfId="15194" xr:uid="{00000000-0005-0000-0000-000087A80000}"/>
    <cellStyle name="Normal 79 4 2 4 2 2" xfId="45525" xr:uid="{00000000-0005-0000-0000-000088A80000}"/>
    <cellStyle name="Normal 79 4 2 4 2 3" xfId="30292" xr:uid="{00000000-0005-0000-0000-000089A80000}"/>
    <cellStyle name="Normal 79 4 2 4 3" xfId="10174" xr:uid="{00000000-0005-0000-0000-00008AA80000}"/>
    <cellStyle name="Normal 79 4 2 4 3 2" xfId="40508" xr:uid="{00000000-0005-0000-0000-00008BA80000}"/>
    <cellStyle name="Normal 79 4 2 4 3 3" xfId="25275" xr:uid="{00000000-0005-0000-0000-00008CA80000}"/>
    <cellStyle name="Normal 79 4 2 4 4" xfId="35495" xr:uid="{00000000-0005-0000-0000-00008DA80000}"/>
    <cellStyle name="Normal 79 4 2 4 5" xfId="20262" xr:uid="{00000000-0005-0000-0000-00008EA80000}"/>
    <cellStyle name="Normal 79 4 2 5" xfId="11852" xr:uid="{00000000-0005-0000-0000-00008FA80000}"/>
    <cellStyle name="Normal 79 4 2 5 2" xfId="42183" xr:uid="{00000000-0005-0000-0000-000090A80000}"/>
    <cellStyle name="Normal 79 4 2 5 3" xfId="26950" xr:uid="{00000000-0005-0000-0000-000091A80000}"/>
    <cellStyle name="Normal 79 4 2 6" xfId="6831" xr:uid="{00000000-0005-0000-0000-000092A80000}"/>
    <cellStyle name="Normal 79 4 2 6 2" xfId="37166" xr:uid="{00000000-0005-0000-0000-000093A80000}"/>
    <cellStyle name="Normal 79 4 2 6 3" xfId="21933" xr:uid="{00000000-0005-0000-0000-000094A80000}"/>
    <cellStyle name="Normal 79 4 2 7" xfId="32154" xr:uid="{00000000-0005-0000-0000-000095A80000}"/>
    <cellStyle name="Normal 79 4 2 8" xfId="16920" xr:uid="{00000000-0005-0000-0000-000096A80000}"/>
    <cellStyle name="Normal 79 4 3" xfId="2178" xr:uid="{00000000-0005-0000-0000-000097A80000}"/>
    <cellStyle name="Normal 79 4 3 2" xfId="3868" xr:uid="{00000000-0005-0000-0000-000098A80000}"/>
    <cellStyle name="Normal 79 4 3 2 2" xfId="13941" xr:uid="{00000000-0005-0000-0000-000099A80000}"/>
    <cellStyle name="Normal 79 4 3 2 2 2" xfId="44272" xr:uid="{00000000-0005-0000-0000-00009AA80000}"/>
    <cellStyle name="Normal 79 4 3 2 2 3" xfId="29039" xr:uid="{00000000-0005-0000-0000-00009BA80000}"/>
    <cellStyle name="Normal 79 4 3 2 3" xfId="8921" xr:uid="{00000000-0005-0000-0000-00009CA80000}"/>
    <cellStyle name="Normal 79 4 3 2 3 2" xfId="39255" xr:uid="{00000000-0005-0000-0000-00009DA80000}"/>
    <cellStyle name="Normal 79 4 3 2 3 3" xfId="24022" xr:uid="{00000000-0005-0000-0000-00009EA80000}"/>
    <cellStyle name="Normal 79 4 3 2 4" xfId="34242" xr:uid="{00000000-0005-0000-0000-00009FA80000}"/>
    <cellStyle name="Normal 79 4 3 2 5" xfId="19009" xr:uid="{00000000-0005-0000-0000-0000A0A80000}"/>
    <cellStyle name="Normal 79 4 3 3" xfId="5560" xr:uid="{00000000-0005-0000-0000-0000A1A80000}"/>
    <cellStyle name="Normal 79 4 3 3 2" xfId="15612" xr:uid="{00000000-0005-0000-0000-0000A2A80000}"/>
    <cellStyle name="Normal 79 4 3 3 2 2" xfId="45943" xr:uid="{00000000-0005-0000-0000-0000A3A80000}"/>
    <cellStyle name="Normal 79 4 3 3 2 3" xfId="30710" xr:uid="{00000000-0005-0000-0000-0000A4A80000}"/>
    <cellStyle name="Normal 79 4 3 3 3" xfId="10592" xr:uid="{00000000-0005-0000-0000-0000A5A80000}"/>
    <cellStyle name="Normal 79 4 3 3 3 2" xfId="40926" xr:uid="{00000000-0005-0000-0000-0000A6A80000}"/>
    <cellStyle name="Normal 79 4 3 3 3 3" xfId="25693" xr:uid="{00000000-0005-0000-0000-0000A7A80000}"/>
    <cellStyle name="Normal 79 4 3 3 4" xfId="35913" xr:uid="{00000000-0005-0000-0000-0000A8A80000}"/>
    <cellStyle name="Normal 79 4 3 3 5" xfId="20680" xr:uid="{00000000-0005-0000-0000-0000A9A80000}"/>
    <cellStyle name="Normal 79 4 3 4" xfId="12270" xr:uid="{00000000-0005-0000-0000-0000AAA80000}"/>
    <cellStyle name="Normal 79 4 3 4 2" xfId="42601" xr:uid="{00000000-0005-0000-0000-0000ABA80000}"/>
    <cellStyle name="Normal 79 4 3 4 3" xfId="27368" xr:uid="{00000000-0005-0000-0000-0000ACA80000}"/>
    <cellStyle name="Normal 79 4 3 5" xfId="7249" xr:uid="{00000000-0005-0000-0000-0000ADA80000}"/>
    <cellStyle name="Normal 79 4 3 5 2" xfId="37584" xr:uid="{00000000-0005-0000-0000-0000AEA80000}"/>
    <cellStyle name="Normal 79 4 3 5 3" xfId="22351" xr:uid="{00000000-0005-0000-0000-0000AFA80000}"/>
    <cellStyle name="Normal 79 4 3 6" xfId="32572" xr:uid="{00000000-0005-0000-0000-0000B0A80000}"/>
    <cellStyle name="Normal 79 4 3 7" xfId="17338" xr:uid="{00000000-0005-0000-0000-0000B1A80000}"/>
    <cellStyle name="Normal 79 4 4" xfId="3031" xr:uid="{00000000-0005-0000-0000-0000B2A80000}"/>
    <cellStyle name="Normal 79 4 4 2" xfId="13105" xr:uid="{00000000-0005-0000-0000-0000B3A80000}"/>
    <cellStyle name="Normal 79 4 4 2 2" xfId="43436" xr:uid="{00000000-0005-0000-0000-0000B4A80000}"/>
    <cellStyle name="Normal 79 4 4 2 3" xfId="28203" xr:uid="{00000000-0005-0000-0000-0000B5A80000}"/>
    <cellStyle name="Normal 79 4 4 3" xfId="8085" xr:uid="{00000000-0005-0000-0000-0000B6A80000}"/>
    <cellStyle name="Normal 79 4 4 3 2" xfId="38419" xr:uid="{00000000-0005-0000-0000-0000B7A80000}"/>
    <cellStyle name="Normal 79 4 4 3 3" xfId="23186" xr:uid="{00000000-0005-0000-0000-0000B8A80000}"/>
    <cellStyle name="Normal 79 4 4 4" xfId="33406" xr:uid="{00000000-0005-0000-0000-0000B9A80000}"/>
    <cellStyle name="Normal 79 4 4 5" xfId="18173" xr:uid="{00000000-0005-0000-0000-0000BAA80000}"/>
    <cellStyle name="Normal 79 4 5" xfId="4724" xr:uid="{00000000-0005-0000-0000-0000BBA80000}"/>
    <cellStyle name="Normal 79 4 5 2" xfId="14776" xr:uid="{00000000-0005-0000-0000-0000BCA80000}"/>
    <cellStyle name="Normal 79 4 5 2 2" xfId="45107" xr:uid="{00000000-0005-0000-0000-0000BDA80000}"/>
    <cellStyle name="Normal 79 4 5 2 3" xfId="29874" xr:uid="{00000000-0005-0000-0000-0000BEA80000}"/>
    <cellStyle name="Normal 79 4 5 3" xfId="9756" xr:uid="{00000000-0005-0000-0000-0000BFA80000}"/>
    <cellStyle name="Normal 79 4 5 3 2" xfId="40090" xr:uid="{00000000-0005-0000-0000-0000C0A80000}"/>
    <cellStyle name="Normal 79 4 5 3 3" xfId="24857" xr:uid="{00000000-0005-0000-0000-0000C1A80000}"/>
    <cellStyle name="Normal 79 4 5 4" xfId="35077" xr:uid="{00000000-0005-0000-0000-0000C2A80000}"/>
    <cellStyle name="Normal 79 4 5 5" xfId="19844" xr:uid="{00000000-0005-0000-0000-0000C3A80000}"/>
    <cellStyle name="Normal 79 4 6" xfId="11434" xr:uid="{00000000-0005-0000-0000-0000C4A80000}"/>
    <cellStyle name="Normal 79 4 6 2" xfId="41765" xr:uid="{00000000-0005-0000-0000-0000C5A80000}"/>
    <cellStyle name="Normal 79 4 6 3" xfId="26532" xr:uid="{00000000-0005-0000-0000-0000C6A80000}"/>
    <cellStyle name="Normal 79 4 7" xfId="6413" xr:uid="{00000000-0005-0000-0000-0000C7A80000}"/>
    <cellStyle name="Normal 79 4 7 2" xfId="36748" xr:uid="{00000000-0005-0000-0000-0000C8A80000}"/>
    <cellStyle name="Normal 79 4 7 3" xfId="21515" xr:uid="{00000000-0005-0000-0000-0000C9A80000}"/>
    <cellStyle name="Normal 79 4 8" xfId="31736" xr:uid="{00000000-0005-0000-0000-0000CAA80000}"/>
    <cellStyle name="Normal 79 4 9" xfId="16502" xr:uid="{00000000-0005-0000-0000-0000CBA80000}"/>
    <cellStyle name="Normal 79 5" xfId="1547" xr:uid="{00000000-0005-0000-0000-0000CCA80000}"/>
    <cellStyle name="Normal 79 5 2" xfId="2388" xr:uid="{00000000-0005-0000-0000-0000CDA80000}"/>
    <cellStyle name="Normal 79 5 2 2" xfId="4078" xr:uid="{00000000-0005-0000-0000-0000CEA80000}"/>
    <cellStyle name="Normal 79 5 2 2 2" xfId="14151" xr:uid="{00000000-0005-0000-0000-0000CFA80000}"/>
    <cellStyle name="Normal 79 5 2 2 2 2" xfId="44482" xr:uid="{00000000-0005-0000-0000-0000D0A80000}"/>
    <cellStyle name="Normal 79 5 2 2 2 3" xfId="29249" xr:uid="{00000000-0005-0000-0000-0000D1A80000}"/>
    <cellStyle name="Normal 79 5 2 2 3" xfId="9131" xr:uid="{00000000-0005-0000-0000-0000D2A80000}"/>
    <cellStyle name="Normal 79 5 2 2 3 2" xfId="39465" xr:uid="{00000000-0005-0000-0000-0000D3A80000}"/>
    <cellStyle name="Normal 79 5 2 2 3 3" xfId="24232" xr:uid="{00000000-0005-0000-0000-0000D4A80000}"/>
    <cellStyle name="Normal 79 5 2 2 4" xfId="34452" xr:uid="{00000000-0005-0000-0000-0000D5A80000}"/>
    <cellStyle name="Normal 79 5 2 2 5" xfId="19219" xr:uid="{00000000-0005-0000-0000-0000D6A80000}"/>
    <cellStyle name="Normal 79 5 2 3" xfId="5770" xr:uid="{00000000-0005-0000-0000-0000D7A80000}"/>
    <cellStyle name="Normal 79 5 2 3 2" xfId="15822" xr:uid="{00000000-0005-0000-0000-0000D8A80000}"/>
    <cellStyle name="Normal 79 5 2 3 2 2" xfId="46153" xr:uid="{00000000-0005-0000-0000-0000D9A80000}"/>
    <cellStyle name="Normal 79 5 2 3 2 3" xfId="30920" xr:uid="{00000000-0005-0000-0000-0000DAA80000}"/>
    <cellStyle name="Normal 79 5 2 3 3" xfId="10802" xr:uid="{00000000-0005-0000-0000-0000DBA80000}"/>
    <cellStyle name="Normal 79 5 2 3 3 2" xfId="41136" xr:uid="{00000000-0005-0000-0000-0000DCA80000}"/>
    <cellStyle name="Normal 79 5 2 3 3 3" xfId="25903" xr:uid="{00000000-0005-0000-0000-0000DDA80000}"/>
    <cellStyle name="Normal 79 5 2 3 4" xfId="36123" xr:uid="{00000000-0005-0000-0000-0000DEA80000}"/>
    <cellStyle name="Normal 79 5 2 3 5" xfId="20890" xr:uid="{00000000-0005-0000-0000-0000DFA80000}"/>
    <cellStyle name="Normal 79 5 2 4" xfId="12480" xr:uid="{00000000-0005-0000-0000-0000E0A80000}"/>
    <cellStyle name="Normal 79 5 2 4 2" xfId="42811" xr:uid="{00000000-0005-0000-0000-0000E1A80000}"/>
    <cellStyle name="Normal 79 5 2 4 3" xfId="27578" xr:uid="{00000000-0005-0000-0000-0000E2A80000}"/>
    <cellStyle name="Normal 79 5 2 5" xfId="7459" xr:uid="{00000000-0005-0000-0000-0000E3A80000}"/>
    <cellStyle name="Normal 79 5 2 5 2" xfId="37794" xr:uid="{00000000-0005-0000-0000-0000E4A80000}"/>
    <cellStyle name="Normal 79 5 2 5 3" xfId="22561" xr:uid="{00000000-0005-0000-0000-0000E5A80000}"/>
    <cellStyle name="Normal 79 5 2 6" xfId="32782" xr:uid="{00000000-0005-0000-0000-0000E6A80000}"/>
    <cellStyle name="Normal 79 5 2 7" xfId="17548" xr:uid="{00000000-0005-0000-0000-0000E7A80000}"/>
    <cellStyle name="Normal 79 5 3" xfId="3241" xr:uid="{00000000-0005-0000-0000-0000E8A80000}"/>
    <cellStyle name="Normal 79 5 3 2" xfId="13315" xr:uid="{00000000-0005-0000-0000-0000E9A80000}"/>
    <cellStyle name="Normal 79 5 3 2 2" xfId="43646" xr:uid="{00000000-0005-0000-0000-0000EAA80000}"/>
    <cellStyle name="Normal 79 5 3 2 3" xfId="28413" xr:uid="{00000000-0005-0000-0000-0000EBA80000}"/>
    <cellStyle name="Normal 79 5 3 3" xfId="8295" xr:uid="{00000000-0005-0000-0000-0000ECA80000}"/>
    <cellStyle name="Normal 79 5 3 3 2" xfId="38629" xr:uid="{00000000-0005-0000-0000-0000EDA80000}"/>
    <cellStyle name="Normal 79 5 3 3 3" xfId="23396" xr:uid="{00000000-0005-0000-0000-0000EEA80000}"/>
    <cellStyle name="Normal 79 5 3 4" xfId="33616" xr:uid="{00000000-0005-0000-0000-0000EFA80000}"/>
    <cellStyle name="Normal 79 5 3 5" xfId="18383" xr:uid="{00000000-0005-0000-0000-0000F0A80000}"/>
    <cellStyle name="Normal 79 5 4" xfId="4934" xr:uid="{00000000-0005-0000-0000-0000F1A80000}"/>
    <cellStyle name="Normal 79 5 4 2" xfId="14986" xr:uid="{00000000-0005-0000-0000-0000F2A80000}"/>
    <cellStyle name="Normal 79 5 4 2 2" xfId="45317" xr:uid="{00000000-0005-0000-0000-0000F3A80000}"/>
    <cellStyle name="Normal 79 5 4 2 3" xfId="30084" xr:uid="{00000000-0005-0000-0000-0000F4A80000}"/>
    <cellStyle name="Normal 79 5 4 3" xfId="9966" xr:uid="{00000000-0005-0000-0000-0000F5A80000}"/>
    <cellStyle name="Normal 79 5 4 3 2" xfId="40300" xr:uid="{00000000-0005-0000-0000-0000F6A80000}"/>
    <cellStyle name="Normal 79 5 4 3 3" xfId="25067" xr:uid="{00000000-0005-0000-0000-0000F7A80000}"/>
    <cellStyle name="Normal 79 5 4 4" xfId="35287" xr:uid="{00000000-0005-0000-0000-0000F8A80000}"/>
    <cellStyle name="Normal 79 5 4 5" xfId="20054" xr:uid="{00000000-0005-0000-0000-0000F9A80000}"/>
    <cellStyle name="Normal 79 5 5" xfId="11644" xr:uid="{00000000-0005-0000-0000-0000FAA80000}"/>
    <cellStyle name="Normal 79 5 5 2" xfId="41975" xr:uid="{00000000-0005-0000-0000-0000FBA80000}"/>
    <cellStyle name="Normal 79 5 5 3" xfId="26742" xr:uid="{00000000-0005-0000-0000-0000FCA80000}"/>
    <cellStyle name="Normal 79 5 6" xfId="6623" xr:uid="{00000000-0005-0000-0000-0000FDA80000}"/>
    <cellStyle name="Normal 79 5 6 2" xfId="36958" xr:uid="{00000000-0005-0000-0000-0000FEA80000}"/>
    <cellStyle name="Normal 79 5 6 3" xfId="21725" xr:uid="{00000000-0005-0000-0000-0000FFA80000}"/>
    <cellStyle name="Normal 79 5 7" xfId="31946" xr:uid="{00000000-0005-0000-0000-000000A90000}"/>
    <cellStyle name="Normal 79 5 8" xfId="16712" xr:uid="{00000000-0005-0000-0000-000001A90000}"/>
    <cellStyle name="Normal 79 6" xfId="1968" xr:uid="{00000000-0005-0000-0000-000002A90000}"/>
    <cellStyle name="Normal 79 6 2" xfId="3660" xr:uid="{00000000-0005-0000-0000-000003A90000}"/>
    <cellStyle name="Normal 79 6 2 2" xfId="13733" xr:uid="{00000000-0005-0000-0000-000004A90000}"/>
    <cellStyle name="Normal 79 6 2 2 2" xfId="44064" xr:uid="{00000000-0005-0000-0000-000005A90000}"/>
    <cellStyle name="Normal 79 6 2 2 3" xfId="28831" xr:uid="{00000000-0005-0000-0000-000006A90000}"/>
    <cellStyle name="Normal 79 6 2 3" xfId="8713" xr:uid="{00000000-0005-0000-0000-000007A90000}"/>
    <cellStyle name="Normal 79 6 2 3 2" xfId="39047" xr:uid="{00000000-0005-0000-0000-000008A90000}"/>
    <cellStyle name="Normal 79 6 2 3 3" xfId="23814" xr:uid="{00000000-0005-0000-0000-000009A90000}"/>
    <cellStyle name="Normal 79 6 2 4" xfId="34034" xr:uid="{00000000-0005-0000-0000-00000AA90000}"/>
    <cellStyle name="Normal 79 6 2 5" xfId="18801" xr:uid="{00000000-0005-0000-0000-00000BA90000}"/>
    <cellStyle name="Normal 79 6 3" xfId="5352" xr:uid="{00000000-0005-0000-0000-00000CA90000}"/>
    <cellStyle name="Normal 79 6 3 2" xfId="15404" xr:uid="{00000000-0005-0000-0000-00000DA90000}"/>
    <cellStyle name="Normal 79 6 3 2 2" xfId="45735" xr:uid="{00000000-0005-0000-0000-00000EA90000}"/>
    <cellStyle name="Normal 79 6 3 2 3" xfId="30502" xr:uid="{00000000-0005-0000-0000-00000FA90000}"/>
    <cellStyle name="Normal 79 6 3 3" xfId="10384" xr:uid="{00000000-0005-0000-0000-000010A90000}"/>
    <cellStyle name="Normal 79 6 3 3 2" xfId="40718" xr:uid="{00000000-0005-0000-0000-000011A90000}"/>
    <cellStyle name="Normal 79 6 3 3 3" xfId="25485" xr:uid="{00000000-0005-0000-0000-000012A90000}"/>
    <cellStyle name="Normal 79 6 3 4" xfId="35705" xr:uid="{00000000-0005-0000-0000-000013A90000}"/>
    <cellStyle name="Normal 79 6 3 5" xfId="20472" xr:uid="{00000000-0005-0000-0000-000014A90000}"/>
    <cellStyle name="Normal 79 6 4" xfId="12062" xr:uid="{00000000-0005-0000-0000-000015A90000}"/>
    <cellStyle name="Normal 79 6 4 2" xfId="42393" xr:uid="{00000000-0005-0000-0000-000016A90000}"/>
    <cellStyle name="Normal 79 6 4 3" xfId="27160" xr:uid="{00000000-0005-0000-0000-000017A90000}"/>
    <cellStyle name="Normal 79 6 5" xfId="7041" xr:uid="{00000000-0005-0000-0000-000018A90000}"/>
    <cellStyle name="Normal 79 6 5 2" xfId="37376" xr:uid="{00000000-0005-0000-0000-000019A90000}"/>
    <cellStyle name="Normal 79 6 5 3" xfId="22143" xr:uid="{00000000-0005-0000-0000-00001AA90000}"/>
    <cellStyle name="Normal 79 6 6" xfId="32364" xr:uid="{00000000-0005-0000-0000-00001BA90000}"/>
    <cellStyle name="Normal 79 6 7" xfId="17130" xr:uid="{00000000-0005-0000-0000-00001CA90000}"/>
    <cellStyle name="Normal 79 7" xfId="2814" xr:uid="{00000000-0005-0000-0000-00001DA90000}"/>
    <cellStyle name="Normal 79 7 2" xfId="12897" xr:uid="{00000000-0005-0000-0000-00001EA90000}"/>
    <cellStyle name="Normal 79 7 2 2" xfId="43228" xr:uid="{00000000-0005-0000-0000-00001FA90000}"/>
    <cellStyle name="Normal 79 7 2 3" xfId="27995" xr:uid="{00000000-0005-0000-0000-000020A90000}"/>
    <cellStyle name="Normal 79 7 3" xfId="7876" xr:uid="{00000000-0005-0000-0000-000021A90000}"/>
    <cellStyle name="Normal 79 7 3 2" xfId="38211" xr:uid="{00000000-0005-0000-0000-000022A90000}"/>
    <cellStyle name="Normal 79 7 3 3" xfId="22978" xr:uid="{00000000-0005-0000-0000-000023A90000}"/>
    <cellStyle name="Normal 79 7 4" xfId="33198" xr:uid="{00000000-0005-0000-0000-000024A90000}"/>
    <cellStyle name="Normal 79 7 5" xfId="17965" xr:uid="{00000000-0005-0000-0000-000025A90000}"/>
    <cellStyle name="Normal 79 8" xfId="4512" xr:uid="{00000000-0005-0000-0000-000026A90000}"/>
    <cellStyle name="Normal 79 8 2" xfId="14568" xr:uid="{00000000-0005-0000-0000-000027A90000}"/>
    <cellStyle name="Normal 79 8 2 2" xfId="44899" xr:uid="{00000000-0005-0000-0000-000028A90000}"/>
    <cellStyle name="Normal 79 8 2 3" xfId="29666" xr:uid="{00000000-0005-0000-0000-000029A90000}"/>
    <cellStyle name="Normal 79 8 3" xfId="9548" xr:uid="{00000000-0005-0000-0000-00002AA90000}"/>
    <cellStyle name="Normal 79 8 3 2" xfId="39882" xr:uid="{00000000-0005-0000-0000-00002BA90000}"/>
    <cellStyle name="Normal 79 8 3 3" xfId="24649" xr:uid="{00000000-0005-0000-0000-00002CA90000}"/>
    <cellStyle name="Normal 79 8 4" xfId="34869" xr:uid="{00000000-0005-0000-0000-00002DA90000}"/>
    <cellStyle name="Normal 79 8 5" xfId="19636" xr:uid="{00000000-0005-0000-0000-00002EA90000}"/>
    <cellStyle name="Normal 79 9" xfId="11224" xr:uid="{00000000-0005-0000-0000-00002FA90000}"/>
    <cellStyle name="Normal 79 9 2" xfId="41557" xr:uid="{00000000-0005-0000-0000-000030A90000}"/>
    <cellStyle name="Normal 79 9 3" xfId="26324" xr:uid="{00000000-0005-0000-0000-000031A90000}"/>
    <cellStyle name="Normal 8" xfId="180" xr:uid="{00000000-0005-0000-0000-000032A90000}"/>
    <cellStyle name="Normal 8 2" xfId="531" xr:uid="{00000000-0005-0000-0000-000033A90000}"/>
    <cellStyle name="Normal 8 3" xfId="917" xr:uid="{00000000-0005-0000-0000-000034A90000}"/>
    <cellStyle name="Normal 8 3 10" xfId="6250" xr:uid="{00000000-0005-0000-0000-000035A90000}"/>
    <cellStyle name="Normal 8 3 10 2" xfId="36587" xr:uid="{00000000-0005-0000-0000-000036A90000}"/>
    <cellStyle name="Normal 8 3 10 3" xfId="21354" xr:uid="{00000000-0005-0000-0000-000037A90000}"/>
    <cellStyle name="Normal 8 3 11" xfId="31578" xr:uid="{00000000-0005-0000-0000-000038A90000}"/>
    <cellStyle name="Normal 8 3 12" xfId="16339" xr:uid="{00000000-0005-0000-0000-000039A90000}"/>
    <cellStyle name="Normal 8 3 2" xfId="1214" xr:uid="{00000000-0005-0000-0000-00003AA90000}"/>
    <cellStyle name="Normal 8 3 2 10" xfId="31629" xr:uid="{00000000-0005-0000-0000-00003BA90000}"/>
    <cellStyle name="Normal 8 3 2 11" xfId="16393" xr:uid="{00000000-0005-0000-0000-00003CA90000}"/>
    <cellStyle name="Normal 8 3 2 2" xfId="1322" xr:uid="{00000000-0005-0000-0000-00003DA90000}"/>
    <cellStyle name="Normal 8 3 2 2 10" xfId="16497" xr:uid="{00000000-0005-0000-0000-00003EA90000}"/>
    <cellStyle name="Normal 8 3 2 2 2" xfId="1539" xr:uid="{00000000-0005-0000-0000-00003FA90000}"/>
    <cellStyle name="Normal 8 3 2 2 2 2" xfId="1960" xr:uid="{00000000-0005-0000-0000-000040A90000}"/>
    <cellStyle name="Normal 8 3 2 2 2 2 2" xfId="2799" xr:uid="{00000000-0005-0000-0000-000041A90000}"/>
    <cellStyle name="Normal 8 3 2 2 2 2 2 2" xfId="4489" xr:uid="{00000000-0005-0000-0000-000042A90000}"/>
    <cellStyle name="Normal 8 3 2 2 2 2 2 2 2" xfId="14562" xr:uid="{00000000-0005-0000-0000-000043A90000}"/>
    <cellStyle name="Normal 8 3 2 2 2 2 2 2 2 2" xfId="44893" xr:uid="{00000000-0005-0000-0000-000044A90000}"/>
    <cellStyle name="Normal 8 3 2 2 2 2 2 2 2 3" xfId="29660" xr:uid="{00000000-0005-0000-0000-000045A90000}"/>
    <cellStyle name="Normal 8 3 2 2 2 2 2 2 3" xfId="9542" xr:uid="{00000000-0005-0000-0000-000046A90000}"/>
    <cellStyle name="Normal 8 3 2 2 2 2 2 2 3 2" xfId="39876" xr:uid="{00000000-0005-0000-0000-000047A90000}"/>
    <cellStyle name="Normal 8 3 2 2 2 2 2 2 3 3" xfId="24643" xr:uid="{00000000-0005-0000-0000-000048A90000}"/>
    <cellStyle name="Normal 8 3 2 2 2 2 2 2 4" xfId="34863" xr:uid="{00000000-0005-0000-0000-000049A90000}"/>
    <cellStyle name="Normal 8 3 2 2 2 2 2 2 5" xfId="19630" xr:uid="{00000000-0005-0000-0000-00004AA90000}"/>
    <cellStyle name="Normal 8 3 2 2 2 2 2 3" xfId="6181" xr:uid="{00000000-0005-0000-0000-00004BA90000}"/>
    <cellStyle name="Normal 8 3 2 2 2 2 2 3 2" xfId="16233" xr:uid="{00000000-0005-0000-0000-00004CA90000}"/>
    <cellStyle name="Normal 8 3 2 2 2 2 2 3 2 2" xfId="46564" xr:uid="{00000000-0005-0000-0000-00004DA90000}"/>
    <cellStyle name="Normal 8 3 2 2 2 2 2 3 2 3" xfId="31331" xr:uid="{00000000-0005-0000-0000-00004EA90000}"/>
    <cellStyle name="Normal 8 3 2 2 2 2 2 3 3" xfId="11213" xr:uid="{00000000-0005-0000-0000-00004FA90000}"/>
    <cellStyle name="Normal 8 3 2 2 2 2 2 3 3 2" xfId="41547" xr:uid="{00000000-0005-0000-0000-000050A90000}"/>
    <cellStyle name="Normal 8 3 2 2 2 2 2 3 3 3" xfId="26314" xr:uid="{00000000-0005-0000-0000-000051A90000}"/>
    <cellStyle name="Normal 8 3 2 2 2 2 2 3 4" xfId="36534" xr:uid="{00000000-0005-0000-0000-000052A90000}"/>
    <cellStyle name="Normal 8 3 2 2 2 2 2 3 5" xfId="21301" xr:uid="{00000000-0005-0000-0000-000053A90000}"/>
    <cellStyle name="Normal 8 3 2 2 2 2 2 4" xfId="12891" xr:uid="{00000000-0005-0000-0000-000054A90000}"/>
    <cellStyle name="Normal 8 3 2 2 2 2 2 4 2" xfId="43222" xr:uid="{00000000-0005-0000-0000-000055A90000}"/>
    <cellStyle name="Normal 8 3 2 2 2 2 2 4 3" xfId="27989" xr:uid="{00000000-0005-0000-0000-000056A90000}"/>
    <cellStyle name="Normal 8 3 2 2 2 2 2 5" xfId="7870" xr:uid="{00000000-0005-0000-0000-000057A90000}"/>
    <cellStyle name="Normal 8 3 2 2 2 2 2 5 2" xfId="38205" xr:uid="{00000000-0005-0000-0000-000058A90000}"/>
    <cellStyle name="Normal 8 3 2 2 2 2 2 5 3" xfId="22972" xr:uid="{00000000-0005-0000-0000-000059A90000}"/>
    <cellStyle name="Normal 8 3 2 2 2 2 2 6" xfId="33193" xr:uid="{00000000-0005-0000-0000-00005AA90000}"/>
    <cellStyle name="Normal 8 3 2 2 2 2 2 7" xfId="17959" xr:uid="{00000000-0005-0000-0000-00005BA90000}"/>
    <cellStyle name="Normal 8 3 2 2 2 2 3" xfId="3652" xr:uid="{00000000-0005-0000-0000-00005CA90000}"/>
    <cellStyle name="Normal 8 3 2 2 2 2 3 2" xfId="13726" xr:uid="{00000000-0005-0000-0000-00005DA90000}"/>
    <cellStyle name="Normal 8 3 2 2 2 2 3 2 2" xfId="44057" xr:uid="{00000000-0005-0000-0000-00005EA90000}"/>
    <cellStyle name="Normal 8 3 2 2 2 2 3 2 3" xfId="28824" xr:uid="{00000000-0005-0000-0000-00005FA90000}"/>
    <cellStyle name="Normal 8 3 2 2 2 2 3 3" xfId="8706" xr:uid="{00000000-0005-0000-0000-000060A90000}"/>
    <cellStyle name="Normal 8 3 2 2 2 2 3 3 2" xfId="39040" xr:uid="{00000000-0005-0000-0000-000061A90000}"/>
    <cellStyle name="Normal 8 3 2 2 2 2 3 3 3" xfId="23807" xr:uid="{00000000-0005-0000-0000-000062A90000}"/>
    <cellStyle name="Normal 8 3 2 2 2 2 3 4" xfId="34027" xr:uid="{00000000-0005-0000-0000-000063A90000}"/>
    <cellStyle name="Normal 8 3 2 2 2 2 3 5" xfId="18794" xr:uid="{00000000-0005-0000-0000-000064A90000}"/>
    <cellStyle name="Normal 8 3 2 2 2 2 4" xfId="5345" xr:uid="{00000000-0005-0000-0000-000065A90000}"/>
    <cellStyle name="Normal 8 3 2 2 2 2 4 2" xfId="15397" xr:uid="{00000000-0005-0000-0000-000066A90000}"/>
    <cellStyle name="Normal 8 3 2 2 2 2 4 2 2" xfId="45728" xr:uid="{00000000-0005-0000-0000-000067A90000}"/>
    <cellStyle name="Normal 8 3 2 2 2 2 4 2 3" xfId="30495" xr:uid="{00000000-0005-0000-0000-000068A90000}"/>
    <cellStyle name="Normal 8 3 2 2 2 2 4 3" xfId="10377" xr:uid="{00000000-0005-0000-0000-000069A90000}"/>
    <cellStyle name="Normal 8 3 2 2 2 2 4 3 2" xfId="40711" xr:uid="{00000000-0005-0000-0000-00006AA90000}"/>
    <cellStyle name="Normal 8 3 2 2 2 2 4 3 3" xfId="25478" xr:uid="{00000000-0005-0000-0000-00006BA90000}"/>
    <cellStyle name="Normal 8 3 2 2 2 2 4 4" xfId="35698" xr:uid="{00000000-0005-0000-0000-00006CA90000}"/>
    <cellStyle name="Normal 8 3 2 2 2 2 4 5" xfId="20465" xr:uid="{00000000-0005-0000-0000-00006DA90000}"/>
    <cellStyle name="Normal 8 3 2 2 2 2 5" xfId="12055" xr:uid="{00000000-0005-0000-0000-00006EA90000}"/>
    <cellStyle name="Normal 8 3 2 2 2 2 5 2" xfId="42386" xr:uid="{00000000-0005-0000-0000-00006FA90000}"/>
    <cellStyle name="Normal 8 3 2 2 2 2 5 3" xfId="27153" xr:uid="{00000000-0005-0000-0000-000070A90000}"/>
    <cellStyle name="Normal 8 3 2 2 2 2 6" xfId="7034" xr:uid="{00000000-0005-0000-0000-000071A90000}"/>
    <cellStyle name="Normal 8 3 2 2 2 2 6 2" xfId="37369" xr:uid="{00000000-0005-0000-0000-000072A90000}"/>
    <cellStyle name="Normal 8 3 2 2 2 2 6 3" xfId="22136" xr:uid="{00000000-0005-0000-0000-000073A90000}"/>
    <cellStyle name="Normal 8 3 2 2 2 2 7" xfId="32357" xr:uid="{00000000-0005-0000-0000-000074A90000}"/>
    <cellStyle name="Normal 8 3 2 2 2 2 8" xfId="17123" xr:uid="{00000000-0005-0000-0000-000075A90000}"/>
    <cellStyle name="Normal 8 3 2 2 2 3" xfId="2381" xr:uid="{00000000-0005-0000-0000-000076A90000}"/>
    <cellStyle name="Normal 8 3 2 2 2 3 2" xfId="4071" xr:uid="{00000000-0005-0000-0000-000077A90000}"/>
    <cellStyle name="Normal 8 3 2 2 2 3 2 2" xfId="14144" xr:uid="{00000000-0005-0000-0000-000078A90000}"/>
    <cellStyle name="Normal 8 3 2 2 2 3 2 2 2" xfId="44475" xr:uid="{00000000-0005-0000-0000-000079A90000}"/>
    <cellStyle name="Normal 8 3 2 2 2 3 2 2 3" xfId="29242" xr:uid="{00000000-0005-0000-0000-00007AA90000}"/>
    <cellStyle name="Normal 8 3 2 2 2 3 2 3" xfId="9124" xr:uid="{00000000-0005-0000-0000-00007BA90000}"/>
    <cellStyle name="Normal 8 3 2 2 2 3 2 3 2" xfId="39458" xr:uid="{00000000-0005-0000-0000-00007CA90000}"/>
    <cellStyle name="Normal 8 3 2 2 2 3 2 3 3" xfId="24225" xr:uid="{00000000-0005-0000-0000-00007DA90000}"/>
    <cellStyle name="Normal 8 3 2 2 2 3 2 4" xfId="34445" xr:uid="{00000000-0005-0000-0000-00007EA90000}"/>
    <cellStyle name="Normal 8 3 2 2 2 3 2 5" xfId="19212" xr:uid="{00000000-0005-0000-0000-00007FA90000}"/>
    <cellStyle name="Normal 8 3 2 2 2 3 3" xfId="5763" xr:uid="{00000000-0005-0000-0000-000080A90000}"/>
    <cellStyle name="Normal 8 3 2 2 2 3 3 2" xfId="15815" xr:uid="{00000000-0005-0000-0000-000081A90000}"/>
    <cellStyle name="Normal 8 3 2 2 2 3 3 2 2" xfId="46146" xr:uid="{00000000-0005-0000-0000-000082A90000}"/>
    <cellStyle name="Normal 8 3 2 2 2 3 3 2 3" xfId="30913" xr:uid="{00000000-0005-0000-0000-000083A90000}"/>
    <cellStyle name="Normal 8 3 2 2 2 3 3 3" xfId="10795" xr:uid="{00000000-0005-0000-0000-000084A90000}"/>
    <cellStyle name="Normal 8 3 2 2 2 3 3 3 2" xfId="41129" xr:uid="{00000000-0005-0000-0000-000085A90000}"/>
    <cellStyle name="Normal 8 3 2 2 2 3 3 3 3" xfId="25896" xr:uid="{00000000-0005-0000-0000-000086A90000}"/>
    <cellStyle name="Normal 8 3 2 2 2 3 3 4" xfId="36116" xr:uid="{00000000-0005-0000-0000-000087A90000}"/>
    <cellStyle name="Normal 8 3 2 2 2 3 3 5" xfId="20883" xr:uid="{00000000-0005-0000-0000-000088A90000}"/>
    <cellStyle name="Normal 8 3 2 2 2 3 4" xfId="12473" xr:uid="{00000000-0005-0000-0000-000089A90000}"/>
    <cellStyle name="Normal 8 3 2 2 2 3 4 2" xfId="42804" xr:uid="{00000000-0005-0000-0000-00008AA90000}"/>
    <cellStyle name="Normal 8 3 2 2 2 3 4 3" xfId="27571" xr:uid="{00000000-0005-0000-0000-00008BA90000}"/>
    <cellStyle name="Normal 8 3 2 2 2 3 5" xfId="7452" xr:uid="{00000000-0005-0000-0000-00008CA90000}"/>
    <cellStyle name="Normal 8 3 2 2 2 3 5 2" xfId="37787" xr:uid="{00000000-0005-0000-0000-00008DA90000}"/>
    <cellStyle name="Normal 8 3 2 2 2 3 5 3" xfId="22554" xr:uid="{00000000-0005-0000-0000-00008EA90000}"/>
    <cellStyle name="Normal 8 3 2 2 2 3 6" xfId="32775" xr:uid="{00000000-0005-0000-0000-00008FA90000}"/>
    <cellStyle name="Normal 8 3 2 2 2 3 7" xfId="17541" xr:uid="{00000000-0005-0000-0000-000090A90000}"/>
    <cellStyle name="Normal 8 3 2 2 2 4" xfId="3234" xr:uid="{00000000-0005-0000-0000-000091A90000}"/>
    <cellStyle name="Normal 8 3 2 2 2 4 2" xfId="13308" xr:uid="{00000000-0005-0000-0000-000092A90000}"/>
    <cellStyle name="Normal 8 3 2 2 2 4 2 2" xfId="43639" xr:uid="{00000000-0005-0000-0000-000093A90000}"/>
    <cellStyle name="Normal 8 3 2 2 2 4 2 3" xfId="28406" xr:uid="{00000000-0005-0000-0000-000094A90000}"/>
    <cellStyle name="Normal 8 3 2 2 2 4 3" xfId="8288" xr:uid="{00000000-0005-0000-0000-000095A90000}"/>
    <cellStyle name="Normal 8 3 2 2 2 4 3 2" xfId="38622" xr:uid="{00000000-0005-0000-0000-000096A90000}"/>
    <cellStyle name="Normal 8 3 2 2 2 4 3 3" xfId="23389" xr:uid="{00000000-0005-0000-0000-000097A90000}"/>
    <cellStyle name="Normal 8 3 2 2 2 4 4" xfId="33609" xr:uid="{00000000-0005-0000-0000-000098A90000}"/>
    <cellStyle name="Normal 8 3 2 2 2 4 5" xfId="18376" xr:uid="{00000000-0005-0000-0000-000099A90000}"/>
    <cellStyle name="Normal 8 3 2 2 2 5" xfId="4927" xr:uid="{00000000-0005-0000-0000-00009AA90000}"/>
    <cellStyle name="Normal 8 3 2 2 2 5 2" xfId="14979" xr:uid="{00000000-0005-0000-0000-00009BA90000}"/>
    <cellStyle name="Normal 8 3 2 2 2 5 2 2" xfId="45310" xr:uid="{00000000-0005-0000-0000-00009CA90000}"/>
    <cellStyle name="Normal 8 3 2 2 2 5 2 3" xfId="30077" xr:uid="{00000000-0005-0000-0000-00009DA90000}"/>
    <cellStyle name="Normal 8 3 2 2 2 5 3" xfId="9959" xr:uid="{00000000-0005-0000-0000-00009EA90000}"/>
    <cellStyle name="Normal 8 3 2 2 2 5 3 2" xfId="40293" xr:uid="{00000000-0005-0000-0000-00009FA90000}"/>
    <cellStyle name="Normal 8 3 2 2 2 5 3 3" xfId="25060" xr:uid="{00000000-0005-0000-0000-0000A0A90000}"/>
    <cellStyle name="Normal 8 3 2 2 2 5 4" xfId="35280" xr:uid="{00000000-0005-0000-0000-0000A1A90000}"/>
    <cellStyle name="Normal 8 3 2 2 2 5 5" xfId="20047" xr:uid="{00000000-0005-0000-0000-0000A2A90000}"/>
    <cellStyle name="Normal 8 3 2 2 2 6" xfId="11637" xr:uid="{00000000-0005-0000-0000-0000A3A90000}"/>
    <cellStyle name="Normal 8 3 2 2 2 6 2" xfId="41968" xr:uid="{00000000-0005-0000-0000-0000A4A90000}"/>
    <cellStyle name="Normal 8 3 2 2 2 6 3" xfId="26735" xr:uid="{00000000-0005-0000-0000-0000A5A90000}"/>
    <cellStyle name="Normal 8 3 2 2 2 7" xfId="6616" xr:uid="{00000000-0005-0000-0000-0000A6A90000}"/>
    <cellStyle name="Normal 8 3 2 2 2 7 2" xfId="36951" xr:uid="{00000000-0005-0000-0000-0000A7A90000}"/>
    <cellStyle name="Normal 8 3 2 2 2 7 3" xfId="21718" xr:uid="{00000000-0005-0000-0000-0000A8A90000}"/>
    <cellStyle name="Normal 8 3 2 2 2 8" xfId="31939" xr:uid="{00000000-0005-0000-0000-0000A9A90000}"/>
    <cellStyle name="Normal 8 3 2 2 2 9" xfId="16705" xr:uid="{00000000-0005-0000-0000-0000AAA90000}"/>
    <cellStyle name="Normal 8 3 2 2 3" xfId="1752" xr:uid="{00000000-0005-0000-0000-0000ABA90000}"/>
    <cellStyle name="Normal 8 3 2 2 3 2" xfId="2591" xr:uid="{00000000-0005-0000-0000-0000ACA90000}"/>
    <cellStyle name="Normal 8 3 2 2 3 2 2" xfId="4281" xr:uid="{00000000-0005-0000-0000-0000ADA90000}"/>
    <cellStyle name="Normal 8 3 2 2 3 2 2 2" xfId="14354" xr:uid="{00000000-0005-0000-0000-0000AEA90000}"/>
    <cellStyle name="Normal 8 3 2 2 3 2 2 2 2" xfId="44685" xr:uid="{00000000-0005-0000-0000-0000AFA90000}"/>
    <cellStyle name="Normal 8 3 2 2 3 2 2 2 3" xfId="29452" xr:uid="{00000000-0005-0000-0000-0000B0A90000}"/>
    <cellStyle name="Normal 8 3 2 2 3 2 2 3" xfId="9334" xr:uid="{00000000-0005-0000-0000-0000B1A90000}"/>
    <cellStyle name="Normal 8 3 2 2 3 2 2 3 2" xfId="39668" xr:uid="{00000000-0005-0000-0000-0000B2A90000}"/>
    <cellStyle name="Normal 8 3 2 2 3 2 2 3 3" xfId="24435" xr:uid="{00000000-0005-0000-0000-0000B3A90000}"/>
    <cellStyle name="Normal 8 3 2 2 3 2 2 4" xfId="34655" xr:uid="{00000000-0005-0000-0000-0000B4A90000}"/>
    <cellStyle name="Normal 8 3 2 2 3 2 2 5" xfId="19422" xr:uid="{00000000-0005-0000-0000-0000B5A90000}"/>
    <cellStyle name="Normal 8 3 2 2 3 2 3" xfId="5973" xr:uid="{00000000-0005-0000-0000-0000B6A90000}"/>
    <cellStyle name="Normal 8 3 2 2 3 2 3 2" xfId="16025" xr:uid="{00000000-0005-0000-0000-0000B7A90000}"/>
    <cellStyle name="Normal 8 3 2 2 3 2 3 2 2" xfId="46356" xr:uid="{00000000-0005-0000-0000-0000B8A90000}"/>
    <cellStyle name="Normal 8 3 2 2 3 2 3 2 3" xfId="31123" xr:uid="{00000000-0005-0000-0000-0000B9A90000}"/>
    <cellStyle name="Normal 8 3 2 2 3 2 3 3" xfId="11005" xr:uid="{00000000-0005-0000-0000-0000BAA90000}"/>
    <cellStyle name="Normal 8 3 2 2 3 2 3 3 2" xfId="41339" xr:uid="{00000000-0005-0000-0000-0000BBA90000}"/>
    <cellStyle name="Normal 8 3 2 2 3 2 3 3 3" xfId="26106" xr:uid="{00000000-0005-0000-0000-0000BCA90000}"/>
    <cellStyle name="Normal 8 3 2 2 3 2 3 4" xfId="36326" xr:uid="{00000000-0005-0000-0000-0000BDA90000}"/>
    <cellStyle name="Normal 8 3 2 2 3 2 3 5" xfId="21093" xr:uid="{00000000-0005-0000-0000-0000BEA90000}"/>
    <cellStyle name="Normal 8 3 2 2 3 2 4" xfId="12683" xr:uid="{00000000-0005-0000-0000-0000BFA90000}"/>
    <cellStyle name="Normal 8 3 2 2 3 2 4 2" xfId="43014" xr:uid="{00000000-0005-0000-0000-0000C0A90000}"/>
    <cellStyle name="Normal 8 3 2 2 3 2 4 3" xfId="27781" xr:uid="{00000000-0005-0000-0000-0000C1A90000}"/>
    <cellStyle name="Normal 8 3 2 2 3 2 5" xfId="7662" xr:uid="{00000000-0005-0000-0000-0000C2A90000}"/>
    <cellStyle name="Normal 8 3 2 2 3 2 5 2" xfId="37997" xr:uid="{00000000-0005-0000-0000-0000C3A90000}"/>
    <cellStyle name="Normal 8 3 2 2 3 2 5 3" xfId="22764" xr:uid="{00000000-0005-0000-0000-0000C4A90000}"/>
    <cellStyle name="Normal 8 3 2 2 3 2 6" xfId="32985" xr:uid="{00000000-0005-0000-0000-0000C5A90000}"/>
    <cellStyle name="Normal 8 3 2 2 3 2 7" xfId="17751" xr:uid="{00000000-0005-0000-0000-0000C6A90000}"/>
    <cellStyle name="Normal 8 3 2 2 3 3" xfId="3444" xr:uid="{00000000-0005-0000-0000-0000C7A90000}"/>
    <cellStyle name="Normal 8 3 2 2 3 3 2" xfId="13518" xr:uid="{00000000-0005-0000-0000-0000C8A90000}"/>
    <cellStyle name="Normal 8 3 2 2 3 3 2 2" xfId="43849" xr:uid="{00000000-0005-0000-0000-0000C9A90000}"/>
    <cellStyle name="Normal 8 3 2 2 3 3 2 3" xfId="28616" xr:uid="{00000000-0005-0000-0000-0000CAA90000}"/>
    <cellStyle name="Normal 8 3 2 2 3 3 3" xfId="8498" xr:uid="{00000000-0005-0000-0000-0000CBA90000}"/>
    <cellStyle name="Normal 8 3 2 2 3 3 3 2" xfId="38832" xr:uid="{00000000-0005-0000-0000-0000CCA90000}"/>
    <cellStyle name="Normal 8 3 2 2 3 3 3 3" xfId="23599" xr:uid="{00000000-0005-0000-0000-0000CDA90000}"/>
    <cellStyle name="Normal 8 3 2 2 3 3 4" xfId="33819" xr:uid="{00000000-0005-0000-0000-0000CEA90000}"/>
    <cellStyle name="Normal 8 3 2 2 3 3 5" xfId="18586" xr:uid="{00000000-0005-0000-0000-0000CFA90000}"/>
    <cellStyle name="Normal 8 3 2 2 3 4" xfId="5137" xr:uid="{00000000-0005-0000-0000-0000D0A90000}"/>
    <cellStyle name="Normal 8 3 2 2 3 4 2" xfId="15189" xr:uid="{00000000-0005-0000-0000-0000D1A90000}"/>
    <cellStyle name="Normal 8 3 2 2 3 4 2 2" xfId="45520" xr:uid="{00000000-0005-0000-0000-0000D2A90000}"/>
    <cellStyle name="Normal 8 3 2 2 3 4 2 3" xfId="30287" xr:uid="{00000000-0005-0000-0000-0000D3A90000}"/>
    <cellStyle name="Normal 8 3 2 2 3 4 3" xfId="10169" xr:uid="{00000000-0005-0000-0000-0000D4A90000}"/>
    <cellStyle name="Normal 8 3 2 2 3 4 3 2" xfId="40503" xr:uid="{00000000-0005-0000-0000-0000D5A90000}"/>
    <cellStyle name="Normal 8 3 2 2 3 4 3 3" xfId="25270" xr:uid="{00000000-0005-0000-0000-0000D6A90000}"/>
    <cellStyle name="Normal 8 3 2 2 3 4 4" xfId="35490" xr:uid="{00000000-0005-0000-0000-0000D7A90000}"/>
    <cellStyle name="Normal 8 3 2 2 3 4 5" xfId="20257" xr:uid="{00000000-0005-0000-0000-0000D8A90000}"/>
    <cellStyle name="Normal 8 3 2 2 3 5" xfId="11847" xr:uid="{00000000-0005-0000-0000-0000D9A90000}"/>
    <cellStyle name="Normal 8 3 2 2 3 5 2" xfId="42178" xr:uid="{00000000-0005-0000-0000-0000DAA90000}"/>
    <cellStyle name="Normal 8 3 2 2 3 5 3" xfId="26945" xr:uid="{00000000-0005-0000-0000-0000DBA90000}"/>
    <cellStyle name="Normal 8 3 2 2 3 6" xfId="6826" xr:uid="{00000000-0005-0000-0000-0000DCA90000}"/>
    <cellStyle name="Normal 8 3 2 2 3 6 2" xfId="37161" xr:uid="{00000000-0005-0000-0000-0000DDA90000}"/>
    <cellStyle name="Normal 8 3 2 2 3 6 3" xfId="21928" xr:uid="{00000000-0005-0000-0000-0000DEA90000}"/>
    <cellStyle name="Normal 8 3 2 2 3 7" xfId="32149" xr:uid="{00000000-0005-0000-0000-0000DFA90000}"/>
    <cellStyle name="Normal 8 3 2 2 3 8" xfId="16915" xr:uid="{00000000-0005-0000-0000-0000E0A90000}"/>
    <cellStyle name="Normal 8 3 2 2 4" xfId="2173" xr:uid="{00000000-0005-0000-0000-0000E1A90000}"/>
    <cellStyle name="Normal 8 3 2 2 4 2" xfId="3863" xr:uid="{00000000-0005-0000-0000-0000E2A90000}"/>
    <cellStyle name="Normal 8 3 2 2 4 2 2" xfId="13936" xr:uid="{00000000-0005-0000-0000-0000E3A90000}"/>
    <cellStyle name="Normal 8 3 2 2 4 2 2 2" xfId="44267" xr:uid="{00000000-0005-0000-0000-0000E4A90000}"/>
    <cellStyle name="Normal 8 3 2 2 4 2 2 3" xfId="29034" xr:uid="{00000000-0005-0000-0000-0000E5A90000}"/>
    <cellStyle name="Normal 8 3 2 2 4 2 3" xfId="8916" xr:uid="{00000000-0005-0000-0000-0000E6A90000}"/>
    <cellStyle name="Normal 8 3 2 2 4 2 3 2" xfId="39250" xr:uid="{00000000-0005-0000-0000-0000E7A90000}"/>
    <cellStyle name="Normal 8 3 2 2 4 2 3 3" xfId="24017" xr:uid="{00000000-0005-0000-0000-0000E8A90000}"/>
    <cellStyle name="Normal 8 3 2 2 4 2 4" xfId="34237" xr:uid="{00000000-0005-0000-0000-0000E9A90000}"/>
    <cellStyle name="Normal 8 3 2 2 4 2 5" xfId="19004" xr:uid="{00000000-0005-0000-0000-0000EAA90000}"/>
    <cellStyle name="Normal 8 3 2 2 4 3" xfId="5555" xr:uid="{00000000-0005-0000-0000-0000EBA90000}"/>
    <cellStyle name="Normal 8 3 2 2 4 3 2" xfId="15607" xr:uid="{00000000-0005-0000-0000-0000ECA90000}"/>
    <cellStyle name="Normal 8 3 2 2 4 3 2 2" xfId="45938" xr:uid="{00000000-0005-0000-0000-0000EDA90000}"/>
    <cellStyle name="Normal 8 3 2 2 4 3 2 3" xfId="30705" xr:uid="{00000000-0005-0000-0000-0000EEA90000}"/>
    <cellStyle name="Normal 8 3 2 2 4 3 3" xfId="10587" xr:uid="{00000000-0005-0000-0000-0000EFA90000}"/>
    <cellStyle name="Normal 8 3 2 2 4 3 3 2" xfId="40921" xr:uid="{00000000-0005-0000-0000-0000F0A90000}"/>
    <cellStyle name="Normal 8 3 2 2 4 3 3 3" xfId="25688" xr:uid="{00000000-0005-0000-0000-0000F1A90000}"/>
    <cellStyle name="Normal 8 3 2 2 4 3 4" xfId="35908" xr:uid="{00000000-0005-0000-0000-0000F2A90000}"/>
    <cellStyle name="Normal 8 3 2 2 4 3 5" xfId="20675" xr:uid="{00000000-0005-0000-0000-0000F3A90000}"/>
    <cellStyle name="Normal 8 3 2 2 4 4" xfId="12265" xr:uid="{00000000-0005-0000-0000-0000F4A90000}"/>
    <cellStyle name="Normal 8 3 2 2 4 4 2" xfId="42596" xr:uid="{00000000-0005-0000-0000-0000F5A90000}"/>
    <cellStyle name="Normal 8 3 2 2 4 4 3" xfId="27363" xr:uid="{00000000-0005-0000-0000-0000F6A90000}"/>
    <cellStyle name="Normal 8 3 2 2 4 5" xfId="7244" xr:uid="{00000000-0005-0000-0000-0000F7A90000}"/>
    <cellStyle name="Normal 8 3 2 2 4 5 2" xfId="37579" xr:uid="{00000000-0005-0000-0000-0000F8A90000}"/>
    <cellStyle name="Normal 8 3 2 2 4 5 3" xfId="22346" xr:uid="{00000000-0005-0000-0000-0000F9A90000}"/>
    <cellStyle name="Normal 8 3 2 2 4 6" xfId="32567" xr:uid="{00000000-0005-0000-0000-0000FAA90000}"/>
    <cellStyle name="Normal 8 3 2 2 4 7" xfId="17333" xr:uid="{00000000-0005-0000-0000-0000FBA90000}"/>
    <cellStyle name="Normal 8 3 2 2 5" xfId="3026" xr:uid="{00000000-0005-0000-0000-0000FCA90000}"/>
    <cellStyle name="Normal 8 3 2 2 5 2" xfId="13100" xr:uid="{00000000-0005-0000-0000-0000FDA90000}"/>
    <cellStyle name="Normal 8 3 2 2 5 2 2" xfId="43431" xr:uid="{00000000-0005-0000-0000-0000FEA90000}"/>
    <cellStyle name="Normal 8 3 2 2 5 2 3" xfId="28198" xr:uid="{00000000-0005-0000-0000-0000FFA90000}"/>
    <cellStyle name="Normal 8 3 2 2 5 3" xfId="8080" xr:uid="{00000000-0005-0000-0000-000000AA0000}"/>
    <cellStyle name="Normal 8 3 2 2 5 3 2" xfId="38414" xr:uid="{00000000-0005-0000-0000-000001AA0000}"/>
    <cellStyle name="Normal 8 3 2 2 5 3 3" xfId="23181" xr:uid="{00000000-0005-0000-0000-000002AA0000}"/>
    <cellStyle name="Normal 8 3 2 2 5 4" xfId="33401" xr:uid="{00000000-0005-0000-0000-000003AA0000}"/>
    <cellStyle name="Normal 8 3 2 2 5 5" xfId="18168" xr:uid="{00000000-0005-0000-0000-000004AA0000}"/>
    <cellStyle name="Normal 8 3 2 2 6" xfId="4719" xr:uid="{00000000-0005-0000-0000-000005AA0000}"/>
    <cellStyle name="Normal 8 3 2 2 6 2" xfId="14771" xr:uid="{00000000-0005-0000-0000-000006AA0000}"/>
    <cellStyle name="Normal 8 3 2 2 6 2 2" xfId="45102" xr:uid="{00000000-0005-0000-0000-000007AA0000}"/>
    <cellStyle name="Normal 8 3 2 2 6 2 3" xfId="29869" xr:uid="{00000000-0005-0000-0000-000008AA0000}"/>
    <cellStyle name="Normal 8 3 2 2 6 3" xfId="9751" xr:uid="{00000000-0005-0000-0000-000009AA0000}"/>
    <cellStyle name="Normal 8 3 2 2 6 3 2" xfId="40085" xr:uid="{00000000-0005-0000-0000-00000AAA0000}"/>
    <cellStyle name="Normal 8 3 2 2 6 3 3" xfId="24852" xr:uid="{00000000-0005-0000-0000-00000BAA0000}"/>
    <cellStyle name="Normal 8 3 2 2 6 4" xfId="35072" xr:uid="{00000000-0005-0000-0000-00000CAA0000}"/>
    <cellStyle name="Normal 8 3 2 2 6 5" xfId="19839" xr:uid="{00000000-0005-0000-0000-00000DAA0000}"/>
    <cellStyle name="Normal 8 3 2 2 7" xfId="11429" xr:uid="{00000000-0005-0000-0000-00000EAA0000}"/>
    <cellStyle name="Normal 8 3 2 2 7 2" xfId="41760" xr:uid="{00000000-0005-0000-0000-00000FAA0000}"/>
    <cellStyle name="Normal 8 3 2 2 7 3" xfId="26527" xr:uid="{00000000-0005-0000-0000-000010AA0000}"/>
    <cellStyle name="Normal 8 3 2 2 8" xfId="6408" xr:uid="{00000000-0005-0000-0000-000011AA0000}"/>
    <cellStyle name="Normal 8 3 2 2 8 2" xfId="36743" xr:uid="{00000000-0005-0000-0000-000012AA0000}"/>
    <cellStyle name="Normal 8 3 2 2 8 3" xfId="21510" xr:uid="{00000000-0005-0000-0000-000013AA0000}"/>
    <cellStyle name="Normal 8 3 2 2 9" xfId="31731" xr:uid="{00000000-0005-0000-0000-000014AA0000}"/>
    <cellStyle name="Normal 8 3 2 3" xfId="1435" xr:uid="{00000000-0005-0000-0000-000015AA0000}"/>
    <cellStyle name="Normal 8 3 2 3 2" xfId="1856" xr:uid="{00000000-0005-0000-0000-000016AA0000}"/>
    <cellStyle name="Normal 8 3 2 3 2 2" xfId="2695" xr:uid="{00000000-0005-0000-0000-000017AA0000}"/>
    <cellStyle name="Normal 8 3 2 3 2 2 2" xfId="4385" xr:uid="{00000000-0005-0000-0000-000018AA0000}"/>
    <cellStyle name="Normal 8 3 2 3 2 2 2 2" xfId="14458" xr:uid="{00000000-0005-0000-0000-000019AA0000}"/>
    <cellStyle name="Normal 8 3 2 3 2 2 2 2 2" xfId="44789" xr:uid="{00000000-0005-0000-0000-00001AAA0000}"/>
    <cellStyle name="Normal 8 3 2 3 2 2 2 2 3" xfId="29556" xr:uid="{00000000-0005-0000-0000-00001BAA0000}"/>
    <cellStyle name="Normal 8 3 2 3 2 2 2 3" xfId="9438" xr:uid="{00000000-0005-0000-0000-00001CAA0000}"/>
    <cellStyle name="Normal 8 3 2 3 2 2 2 3 2" xfId="39772" xr:uid="{00000000-0005-0000-0000-00001DAA0000}"/>
    <cellStyle name="Normal 8 3 2 3 2 2 2 3 3" xfId="24539" xr:uid="{00000000-0005-0000-0000-00001EAA0000}"/>
    <cellStyle name="Normal 8 3 2 3 2 2 2 4" xfId="34759" xr:uid="{00000000-0005-0000-0000-00001FAA0000}"/>
    <cellStyle name="Normal 8 3 2 3 2 2 2 5" xfId="19526" xr:uid="{00000000-0005-0000-0000-000020AA0000}"/>
    <cellStyle name="Normal 8 3 2 3 2 2 3" xfId="6077" xr:uid="{00000000-0005-0000-0000-000021AA0000}"/>
    <cellStyle name="Normal 8 3 2 3 2 2 3 2" xfId="16129" xr:uid="{00000000-0005-0000-0000-000022AA0000}"/>
    <cellStyle name="Normal 8 3 2 3 2 2 3 2 2" xfId="46460" xr:uid="{00000000-0005-0000-0000-000023AA0000}"/>
    <cellStyle name="Normal 8 3 2 3 2 2 3 2 3" xfId="31227" xr:uid="{00000000-0005-0000-0000-000024AA0000}"/>
    <cellStyle name="Normal 8 3 2 3 2 2 3 3" xfId="11109" xr:uid="{00000000-0005-0000-0000-000025AA0000}"/>
    <cellStyle name="Normal 8 3 2 3 2 2 3 3 2" xfId="41443" xr:uid="{00000000-0005-0000-0000-000026AA0000}"/>
    <cellStyle name="Normal 8 3 2 3 2 2 3 3 3" xfId="26210" xr:uid="{00000000-0005-0000-0000-000027AA0000}"/>
    <cellStyle name="Normal 8 3 2 3 2 2 3 4" xfId="36430" xr:uid="{00000000-0005-0000-0000-000028AA0000}"/>
    <cellStyle name="Normal 8 3 2 3 2 2 3 5" xfId="21197" xr:uid="{00000000-0005-0000-0000-000029AA0000}"/>
    <cellStyle name="Normal 8 3 2 3 2 2 4" xfId="12787" xr:uid="{00000000-0005-0000-0000-00002AAA0000}"/>
    <cellStyle name="Normal 8 3 2 3 2 2 4 2" xfId="43118" xr:uid="{00000000-0005-0000-0000-00002BAA0000}"/>
    <cellStyle name="Normal 8 3 2 3 2 2 4 3" xfId="27885" xr:uid="{00000000-0005-0000-0000-00002CAA0000}"/>
    <cellStyle name="Normal 8 3 2 3 2 2 5" xfId="7766" xr:uid="{00000000-0005-0000-0000-00002DAA0000}"/>
    <cellStyle name="Normal 8 3 2 3 2 2 5 2" xfId="38101" xr:uid="{00000000-0005-0000-0000-00002EAA0000}"/>
    <cellStyle name="Normal 8 3 2 3 2 2 5 3" xfId="22868" xr:uid="{00000000-0005-0000-0000-00002FAA0000}"/>
    <cellStyle name="Normal 8 3 2 3 2 2 6" xfId="33089" xr:uid="{00000000-0005-0000-0000-000030AA0000}"/>
    <cellStyle name="Normal 8 3 2 3 2 2 7" xfId="17855" xr:uid="{00000000-0005-0000-0000-000031AA0000}"/>
    <cellStyle name="Normal 8 3 2 3 2 3" xfId="3548" xr:uid="{00000000-0005-0000-0000-000032AA0000}"/>
    <cellStyle name="Normal 8 3 2 3 2 3 2" xfId="13622" xr:uid="{00000000-0005-0000-0000-000033AA0000}"/>
    <cellStyle name="Normal 8 3 2 3 2 3 2 2" xfId="43953" xr:uid="{00000000-0005-0000-0000-000034AA0000}"/>
    <cellStyle name="Normal 8 3 2 3 2 3 2 3" xfId="28720" xr:uid="{00000000-0005-0000-0000-000035AA0000}"/>
    <cellStyle name="Normal 8 3 2 3 2 3 3" xfId="8602" xr:uid="{00000000-0005-0000-0000-000036AA0000}"/>
    <cellStyle name="Normal 8 3 2 3 2 3 3 2" xfId="38936" xr:uid="{00000000-0005-0000-0000-000037AA0000}"/>
    <cellStyle name="Normal 8 3 2 3 2 3 3 3" xfId="23703" xr:uid="{00000000-0005-0000-0000-000038AA0000}"/>
    <cellStyle name="Normal 8 3 2 3 2 3 4" xfId="33923" xr:uid="{00000000-0005-0000-0000-000039AA0000}"/>
    <cellStyle name="Normal 8 3 2 3 2 3 5" xfId="18690" xr:uid="{00000000-0005-0000-0000-00003AAA0000}"/>
    <cellStyle name="Normal 8 3 2 3 2 4" xfId="5241" xr:uid="{00000000-0005-0000-0000-00003BAA0000}"/>
    <cellStyle name="Normal 8 3 2 3 2 4 2" xfId="15293" xr:uid="{00000000-0005-0000-0000-00003CAA0000}"/>
    <cellStyle name="Normal 8 3 2 3 2 4 2 2" xfId="45624" xr:uid="{00000000-0005-0000-0000-00003DAA0000}"/>
    <cellStyle name="Normal 8 3 2 3 2 4 2 3" xfId="30391" xr:uid="{00000000-0005-0000-0000-00003EAA0000}"/>
    <cellStyle name="Normal 8 3 2 3 2 4 3" xfId="10273" xr:uid="{00000000-0005-0000-0000-00003FAA0000}"/>
    <cellStyle name="Normal 8 3 2 3 2 4 3 2" xfId="40607" xr:uid="{00000000-0005-0000-0000-000040AA0000}"/>
    <cellStyle name="Normal 8 3 2 3 2 4 3 3" xfId="25374" xr:uid="{00000000-0005-0000-0000-000041AA0000}"/>
    <cellStyle name="Normal 8 3 2 3 2 4 4" xfId="35594" xr:uid="{00000000-0005-0000-0000-000042AA0000}"/>
    <cellStyle name="Normal 8 3 2 3 2 4 5" xfId="20361" xr:uid="{00000000-0005-0000-0000-000043AA0000}"/>
    <cellStyle name="Normal 8 3 2 3 2 5" xfId="11951" xr:uid="{00000000-0005-0000-0000-000044AA0000}"/>
    <cellStyle name="Normal 8 3 2 3 2 5 2" xfId="42282" xr:uid="{00000000-0005-0000-0000-000045AA0000}"/>
    <cellStyle name="Normal 8 3 2 3 2 5 3" xfId="27049" xr:uid="{00000000-0005-0000-0000-000046AA0000}"/>
    <cellStyle name="Normal 8 3 2 3 2 6" xfId="6930" xr:uid="{00000000-0005-0000-0000-000047AA0000}"/>
    <cellStyle name="Normal 8 3 2 3 2 6 2" xfId="37265" xr:uid="{00000000-0005-0000-0000-000048AA0000}"/>
    <cellStyle name="Normal 8 3 2 3 2 6 3" xfId="22032" xr:uid="{00000000-0005-0000-0000-000049AA0000}"/>
    <cellStyle name="Normal 8 3 2 3 2 7" xfId="32253" xr:uid="{00000000-0005-0000-0000-00004AAA0000}"/>
    <cellStyle name="Normal 8 3 2 3 2 8" xfId="17019" xr:uid="{00000000-0005-0000-0000-00004BAA0000}"/>
    <cellStyle name="Normal 8 3 2 3 3" xfId="2277" xr:uid="{00000000-0005-0000-0000-00004CAA0000}"/>
    <cellStyle name="Normal 8 3 2 3 3 2" xfId="3967" xr:uid="{00000000-0005-0000-0000-00004DAA0000}"/>
    <cellStyle name="Normal 8 3 2 3 3 2 2" xfId="14040" xr:uid="{00000000-0005-0000-0000-00004EAA0000}"/>
    <cellStyle name="Normal 8 3 2 3 3 2 2 2" xfId="44371" xr:uid="{00000000-0005-0000-0000-00004FAA0000}"/>
    <cellStyle name="Normal 8 3 2 3 3 2 2 3" xfId="29138" xr:uid="{00000000-0005-0000-0000-000050AA0000}"/>
    <cellStyle name="Normal 8 3 2 3 3 2 3" xfId="9020" xr:uid="{00000000-0005-0000-0000-000051AA0000}"/>
    <cellStyle name="Normal 8 3 2 3 3 2 3 2" xfId="39354" xr:uid="{00000000-0005-0000-0000-000052AA0000}"/>
    <cellStyle name="Normal 8 3 2 3 3 2 3 3" xfId="24121" xr:uid="{00000000-0005-0000-0000-000053AA0000}"/>
    <cellStyle name="Normal 8 3 2 3 3 2 4" xfId="34341" xr:uid="{00000000-0005-0000-0000-000054AA0000}"/>
    <cellStyle name="Normal 8 3 2 3 3 2 5" xfId="19108" xr:uid="{00000000-0005-0000-0000-000055AA0000}"/>
    <cellStyle name="Normal 8 3 2 3 3 3" xfId="5659" xr:uid="{00000000-0005-0000-0000-000056AA0000}"/>
    <cellStyle name="Normal 8 3 2 3 3 3 2" xfId="15711" xr:uid="{00000000-0005-0000-0000-000057AA0000}"/>
    <cellStyle name="Normal 8 3 2 3 3 3 2 2" xfId="46042" xr:uid="{00000000-0005-0000-0000-000058AA0000}"/>
    <cellStyle name="Normal 8 3 2 3 3 3 2 3" xfId="30809" xr:uid="{00000000-0005-0000-0000-000059AA0000}"/>
    <cellStyle name="Normal 8 3 2 3 3 3 3" xfId="10691" xr:uid="{00000000-0005-0000-0000-00005AAA0000}"/>
    <cellStyle name="Normal 8 3 2 3 3 3 3 2" xfId="41025" xr:uid="{00000000-0005-0000-0000-00005BAA0000}"/>
    <cellStyle name="Normal 8 3 2 3 3 3 3 3" xfId="25792" xr:uid="{00000000-0005-0000-0000-00005CAA0000}"/>
    <cellStyle name="Normal 8 3 2 3 3 3 4" xfId="36012" xr:uid="{00000000-0005-0000-0000-00005DAA0000}"/>
    <cellStyle name="Normal 8 3 2 3 3 3 5" xfId="20779" xr:uid="{00000000-0005-0000-0000-00005EAA0000}"/>
    <cellStyle name="Normal 8 3 2 3 3 4" xfId="12369" xr:uid="{00000000-0005-0000-0000-00005FAA0000}"/>
    <cellStyle name="Normal 8 3 2 3 3 4 2" xfId="42700" xr:uid="{00000000-0005-0000-0000-000060AA0000}"/>
    <cellStyle name="Normal 8 3 2 3 3 4 3" xfId="27467" xr:uid="{00000000-0005-0000-0000-000061AA0000}"/>
    <cellStyle name="Normal 8 3 2 3 3 5" xfId="7348" xr:uid="{00000000-0005-0000-0000-000062AA0000}"/>
    <cellStyle name="Normal 8 3 2 3 3 5 2" xfId="37683" xr:uid="{00000000-0005-0000-0000-000063AA0000}"/>
    <cellStyle name="Normal 8 3 2 3 3 5 3" xfId="22450" xr:uid="{00000000-0005-0000-0000-000064AA0000}"/>
    <cellStyle name="Normal 8 3 2 3 3 6" xfId="32671" xr:uid="{00000000-0005-0000-0000-000065AA0000}"/>
    <cellStyle name="Normal 8 3 2 3 3 7" xfId="17437" xr:uid="{00000000-0005-0000-0000-000066AA0000}"/>
    <cellStyle name="Normal 8 3 2 3 4" xfId="3130" xr:uid="{00000000-0005-0000-0000-000067AA0000}"/>
    <cellStyle name="Normal 8 3 2 3 4 2" xfId="13204" xr:uid="{00000000-0005-0000-0000-000068AA0000}"/>
    <cellStyle name="Normal 8 3 2 3 4 2 2" xfId="43535" xr:uid="{00000000-0005-0000-0000-000069AA0000}"/>
    <cellStyle name="Normal 8 3 2 3 4 2 3" xfId="28302" xr:uid="{00000000-0005-0000-0000-00006AAA0000}"/>
    <cellStyle name="Normal 8 3 2 3 4 3" xfId="8184" xr:uid="{00000000-0005-0000-0000-00006BAA0000}"/>
    <cellStyle name="Normal 8 3 2 3 4 3 2" xfId="38518" xr:uid="{00000000-0005-0000-0000-00006CAA0000}"/>
    <cellStyle name="Normal 8 3 2 3 4 3 3" xfId="23285" xr:uid="{00000000-0005-0000-0000-00006DAA0000}"/>
    <cellStyle name="Normal 8 3 2 3 4 4" xfId="33505" xr:uid="{00000000-0005-0000-0000-00006EAA0000}"/>
    <cellStyle name="Normal 8 3 2 3 4 5" xfId="18272" xr:uid="{00000000-0005-0000-0000-00006FAA0000}"/>
    <cellStyle name="Normal 8 3 2 3 5" xfId="4823" xr:uid="{00000000-0005-0000-0000-000070AA0000}"/>
    <cellStyle name="Normal 8 3 2 3 5 2" xfId="14875" xr:uid="{00000000-0005-0000-0000-000071AA0000}"/>
    <cellStyle name="Normal 8 3 2 3 5 2 2" xfId="45206" xr:uid="{00000000-0005-0000-0000-000072AA0000}"/>
    <cellStyle name="Normal 8 3 2 3 5 2 3" xfId="29973" xr:uid="{00000000-0005-0000-0000-000073AA0000}"/>
    <cellStyle name="Normal 8 3 2 3 5 3" xfId="9855" xr:uid="{00000000-0005-0000-0000-000074AA0000}"/>
    <cellStyle name="Normal 8 3 2 3 5 3 2" xfId="40189" xr:uid="{00000000-0005-0000-0000-000075AA0000}"/>
    <cellStyle name="Normal 8 3 2 3 5 3 3" xfId="24956" xr:uid="{00000000-0005-0000-0000-000076AA0000}"/>
    <cellStyle name="Normal 8 3 2 3 5 4" xfId="35176" xr:uid="{00000000-0005-0000-0000-000077AA0000}"/>
    <cellStyle name="Normal 8 3 2 3 5 5" xfId="19943" xr:uid="{00000000-0005-0000-0000-000078AA0000}"/>
    <cellStyle name="Normal 8 3 2 3 6" xfId="11533" xr:uid="{00000000-0005-0000-0000-000079AA0000}"/>
    <cellStyle name="Normal 8 3 2 3 6 2" xfId="41864" xr:uid="{00000000-0005-0000-0000-00007AAA0000}"/>
    <cellStyle name="Normal 8 3 2 3 6 3" xfId="26631" xr:uid="{00000000-0005-0000-0000-00007BAA0000}"/>
    <cellStyle name="Normal 8 3 2 3 7" xfId="6512" xr:uid="{00000000-0005-0000-0000-00007CAA0000}"/>
    <cellStyle name="Normal 8 3 2 3 7 2" xfId="36847" xr:uid="{00000000-0005-0000-0000-00007DAA0000}"/>
    <cellStyle name="Normal 8 3 2 3 7 3" xfId="21614" xr:uid="{00000000-0005-0000-0000-00007EAA0000}"/>
    <cellStyle name="Normal 8 3 2 3 8" xfId="31835" xr:uid="{00000000-0005-0000-0000-00007FAA0000}"/>
    <cellStyle name="Normal 8 3 2 3 9" xfId="16601" xr:uid="{00000000-0005-0000-0000-000080AA0000}"/>
    <cellStyle name="Normal 8 3 2 4" xfId="1648" xr:uid="{00000000-0005-0000-0000-000081AA0000}"/>
    <cellStyle name="Normal 8 3 2 4 2" xfId="2487" xr:uid="{00000000-0005-0000-0000-000082AA0000}"/>
    <cellStyle name="Normal 8 3 2 4 2 2" xfId="4177" xr:uid="{00000000-0005-0000-0000-000083AA0000}"/>
    <cellStyle name="Normal 8 3 2 4 2 2 2" xfId="14250" xr:uid="{00000000-0005-0000-0000-000084AA0000}"/>
    <cellStyle name="Normal 8 3 2 4 2 2 2 2" xfId="44581" xr:uid="{00000000-0005-0000-0000-000085AA0000}"/>
    <cellStyle name="Normal 8 3 2 4 2 2 2 3" xfId="29348" xr:uid="{00000000-0005-0000-0000-000086AA0000}"/>
    <cellStyle name="Normal 8 3 2 4 2 2 3" xfId="9230" xr:uid="{00000000-0005-0000-0000-000087AA0000}"/>
    <cellStyle name="Normal 8 3 2 4 2 2 3 2" xfId="39564" xr:uid="{00000000-0005-0000-0000-000088AA0000}"/>
    <cellStyle name="Normal 8 3 2 4 2 2 3 3" xfId="24331" xr:uid="{00000000-0005-0000-0000-000089AA0000}"/>
    <cellStyle name="Normal 8 3 2 4 2 2 4" xfId="34551" xr:uid="{00000000-0005-0000-0000-00008AAA0000}"/>
    <cellStyle name="Normal 8 3 2 4 2 2 5" xfId="19318" xr:uid="{00000000-0005-0000-0000-00008BAA0000}"/>
    <cellStyle name="Normal 8 3 2 4 2 3" xfId="5869" xr:uid="{00000000-0005-0000-0000-00008CAA0000}"/>
    <cellStyle name="Normal 8 3 2 4 2 3 2" xfId="15921" xr:uid="{00000000-0005-0000-0000-00008DAA0000}"/>
    <cellStyle name="Normal 8 3 2 4 2 3 2 2" xfId="46252" xr:uid="{00000000-0005-0000-0000-00008EAA0000}"/>
    <cellStyle name="Normal 8 3 2 4 2 3 2 3" xfId="31019" xr:uid="{00000000-0005-0000-0000-00008FAA0000}"/>
    <cellStyle name="Normal 8 3 2 4 2 3 3" xfId="10901" xr:uid="{00000000-0005-0000-0000-000090AA0000}"/>
    <cellStyle name="Normal 8 3 2 4 2 3 3 2" xfId="41235" xr:uid="{00000000-0005-0000-0000-000091AA0000}"/>
    <cellStyle name="Normal 8 3 2 4 2 3 3 3" xfId="26002" xr:uid="{00000000-0005-0000-0000-000092AA0000}"/>
    <cellStyle name="Normal 8 3 2 4 2 3 4" xfId="36222" xr:uid="{00000000-0005-0000-0000-000093AA0000}"/>
    <cellStyle name="Normal 8 3 2 4 2 3 5" xfId="20989" xr:uid="{00000000-0005-0000-0000-000094AA0000}"/>
    <cellStyle name="Normal 8 3 2 4 2 4" xfId="12579" xr:uid="{00000000-0005-0000-0000-000095AA0000}"/>
    <cellStyle name="Normal 8 3 2 4 2 4 2" xfId="42910" xr:uid="{00000000-0005-0000-0000-000096AA0000}"/>
    <cellStyle name="Normal 8 3 2 4 2 4 3" xfId="27677" xr:uid="{00000000-0005-0000-0000-000097AA0000}"/>
    <cellStyle name="Normal 8 3 2 4 2 5" xfId="7558" xr:uid="{00000000-0005-0000-0000-000098AA0000}"/>
    <cellStyle name="Normal 8 3 2 4 2 5 2" xfId="37893" xr:uid="{00000000-0005-0000-0000-000099AA0000}"/>
    <cellStyle name="Normal 8 3 2 4 2 5 3" xfId="22660" xr:uid="{00000000-0005-0000-0000-00009AAA0000}"/>
    <cellStyle name="Normal 8 3 2 4 2 6" xfId="32881" xr:uid="{00000000-0005-0000-0000-00009BAA0000}"/>
    <cellStyle name="Normal 8 3 2 4 2 7" xfId="17647" xr:uid="{00000000-0005-0000-0000-00009CAA0000}"/>
    <cellStyle name="Normal 8 3 2 4 3" xfId="3340" xr:uid="{00000000-0005-0000-0000-00009DAA0000}"/>
    <cellStyle name="Normal 8 3 2 4 3 2" xfId="13414" xr:uid="{00000000-0005-0000-0000-00009EAA0000}"/>
    <cellStyle name="Normal 8 3 2 4 3 2 2" xfId="43745" xr:uid="{00000000-0005-0000-0000-00009FAA0000}"/>
    <cellStyle name="Normal 8 3 2 4 3 2 3" xfId="28512" xr:uid="{00000000-0005-0000-0000-0000A0AA0000}"/>
    <cellStyle name="Normal 8 3 2 4 3 3" xfId="8394" xr:uid="{00000000-0005-0000-0000-0000A1AA0000}"/>
    <cellStyle name="Normal 8 3 2 4 3 3 2" xfId="38728" xr:uid="{00000000-0005-0000-0000-0000A2AA0000}"/>
    <cellStyle name="Normal 8 3 2 4 3 3 3" xfId="23495" xr:uid="{00000000-0005-0000-0000-0000A3AA0000}"/>
    <cellStyle name="Normal 8 3 2 4 3 4" xfId="33715" xr:uid="{00000000-0005-0000-0000-0000A4AA0000}"/>
    <cellStyle name="Normal 8 3 2 4 3 5" xfId="18482" xr:uid="{00000000-0005-0000-0000-0000A5AA0000}"/>
    <cellStyle name="Normal 8 3 2 4 4" xfId="5033" xr:uid="{00000000-0005-0000-0000-0000A6AA0000}"/>
    <cellStyle name="Normal 8 3 2 4 4 2" xfId="15085" xr:uid="{00000000-0005-0000-0000-0000A7AA0000}"/>
    <cellStyle name="Normal 8 3 2 4 4 2 2" xfId="45416" xr:uid="{00000000-0005-0000-0000-0000A8AA0000}"/>
    <cellStyle name="Normal 8 3 2 4 4 2 3" xfId="30183" xr:uid="{00000000-0005-0000-0000-0000A9AA0000}"/>
    <cellStyle name="Normal 8 3 2 4 4 3" xfId="10065" xr:uid="{00000000-0005-0000-0000-0000AAAA0000}"/>
    <cellStyle name="Normal 8 3 2 4 4 3 2" xfId="40399" xr:uid="{00000000-0005-0000-0000-0000ABAA0000}"/>
    <cellStyle name="Normal 8 3 2 4 4 3 3" xfId="25166" xr:uid="{00000000-0005-0000-0000-0000ACAA0000}"/>
    <cellStyle name="Normal 8 3 2 4 4 4" xfId="35386" xr:uid="{00000000-0005-0000-0000-0000ADAA0000}"/>
    <cellStyle name="Normal 8 3 2 4 4 5" xfId="20153" xr:uid="{00000000-0005-0000-0000-0000AEAA0000}"/>
    <cellStyle name="Normal 8 3 2 4 5" xfId="11743" xr:uid="{00000000-0005-0000-0000-0000AFAA0000}"/>
    <cellStyle name="Normal 8 3 2 4 5 2" xfId="42074" xr:uid="{00000000-0005-0000-0000-0000B0AA0000}"/>
    <cellStyle name="Normal 8 3 2 4 5 3" xfId="26841" xr:uid="{00000000-0005-0000-0000-0000B1AA0000}"/>
    <cellStyle name="Normal 8 3 2 4 6" xfId="6722" xr:uid="{00000000-0005-0000-0000-0000B2AA0000}"/>
    <cellStyle name="Normal 8 3 2 4 6 2" xfId="37057" xr:uid="{00000000-0005-0000-0000-0000B3AA0000}"/>
    <cellStyle name="Normal 8 3 2 4 6 3" xfId="21824" xr:uid="{00000000-0005-0000-0000-0000B4AA0000}"/>
    <cellStyle name="Normal 8 3 2 4 7" xfId="32045" xr:uid="{00000000-0005-0000-0000-0000B5AA0000}"/>
    <cellStyle name="Normal 8 3 2 4 8" xfId="16811" xr:uid="{00000000-0005-0000-0000-0000B6AA0000}"/>
    <cellStyle name="Normal 8 3 2 5" xfId="2069" xr:uid="{00000000-0005-0000-0000-0000B7AA0000}"/>
    <cellStyle name="Normal 8 3 2 5 2" xfId="3759" xr:uid="{00000000-0005-0000-0000-0000B8AA0000}"/>
    <cellStyle name="Normal 8 3 2 5 2 2" xfId="13832" xr:uid="{00000000-0005-0000-0000-0000B9AA0000}"/>
    <cellStyle name="Normal 8 3 2 5 2 2 2" xfId="44163" xr:uid="{00000000-0005-0000-0000-0000BAAA0000}"/>
    <cellStyle name="Normal 8 3 2 5 2 2 3" xfId="28930" xr:uid="{00000000-0005-0000-0000-0000BBAA0000}"/>
    <cellStyle name="Normal 8 3 2 5 2 3" xfId="8812" xr:uid="{00000000-0005-0000-0000-0000BCAA0000}"/>
    <cellStyle name="Normal 8 3 2 5 2 3 2" xfId="39146" xr:uid="{00000000-0005-0000-0000-0000BDAA0000}"/>
    <cellStyle name="Normal 8 3 2 5 2 3 3" xfId="23913" xr:uid="{00000000-0005-0000-0000-0000BEAA0000}"/>
    <cellStyle name="Normal 8 3 2 5 2 4" xfId="34133" xr:uid="{00000000-0005-0000-0000-0000BFAA0000}"/>
    <cellStyle name="Normal 8 3 2 5 2 5" xfId="18900" xr:uid="{00000000-0005-0000-0000-0000C0AA0000}"/>
    <cellStyle name="Normal 8 3 2 5 3" xfId="5451" xr:uid="{00000000-0005-0000-0000-0000C1AA0000}"/>
    <cellStyle name="Normal 8 3 2 5 3 2" xfId="15503" xr:uid="{00000000-0005-0000-0000-0000C2AA0000}"/>
    <cellStyle name="Normal 8 3 2 5 3 2 2" xfId="45834" xr:uid="{00000000-0005-0000-0000-0000C3AA0000}"/>
    <cellStyle name="Normal 8 3 2 5 3 2 3" xfId="30601" xr:uid="{00000000-0005-0000-0000-0000C4AA0000}"/>
    <cellStyle name="Normal 8 3 2 5 3 3" xfId="10483" xr:uid="{00000000-0005-0000-0000-0000C5AA0000}"/>
    <cellStyle name="Normal 8 3 2 5 3 3 2" xfId="40817" xr:uid="{00000000-0005-0000-0000-0000C6AA0000}"/>
    <cellStyle name="Normal 8 3 2 5 3 3 3" xfId="25584" xr:uid="{00000000-0005-0000-0000-0000C7AA0000}"/>
    <cellStyle name="Normal 8 3 2 5 3 4" xfId="35804" xr:uid="{00000000-0005-0000-0000-0000C8AA0000}"/>
    <cellStyle name="Normal 8 3 2 5 3 5" xfId="20571" xr:uid="{00000000-0005-0000-0000-0000C9AA0000}"/>
    <cellStyle name="Normal 8 3 2 5 4" xfId="12161" xr:uid="{00000000-0005-0000-0000-0000CAAA0000}"/>
    <cellStyle name="Normal 8 3 2 5 4 2" xfId="42492" xr:uid="{00000000-0005-0000-0000-0000CBAA0000}"/>
    <cellStyle name="Normal 8 3 2 5 4 3" xfId="27259" xr:uid="{00000000-0005-0000-0000-0000CCAA0000}"/>
    <cellStyle name="Normal 8 3 2 5 5" xfId="7140" xr:uid="{00000000-0005-0000-0000-0000CDAA0000}"/>
    <cellStyle name="Normal 8 3 2 5 5 2" xfId="37475" xr:uid="{00000000-0005-0000-0000-0000CEAA0000}"/>
    <cellStyle name="Normal 8 3 2 5 5 3" xfId="22242" xr:uid="{00000000-0005-0000-0000-0000CFAA0000}"/>
    <cellStyle name="Normal 8 3 2 5 6" xfId="32463" xr:uid="{00000000-0005-0000-0000-0000D0AA0000}"/>
    <cellStyle name="Normal 8 3 2 5 7" xfId="17229" xr:uid="{00000000-0005-0000-0000-0000D1AA0000}"/>
    <cellStyle name="Normal 8 3 2 6" xfId="2922" xr:uid="{00000000-0005-0000-0000-0000D2AA0000}"/>
    <cellStyle name="Normal 8 3 2 6 2" xfId="12996" xr:uid="{00000000-0005-0000-0000-0000D3AA0000}"/>
    <cellStyle name="Normal 8 3 2 6 2 2" xfId="43327" xr:uid="{00000000-0005-0000-0000-0000D4AA0000}"/>
    <cellStyle name="Normal 8 3 2 6 2 3" xfId="28094" xr:uid="{00000000-0005-0000-0000-0000D5AA0000}"/>
    <cellStyle name="Normal 8 3 2 6 3" xfId="7976" xr:uid="{00000000-0005-0000-0000-0000D6AA0000}"/>
    <cellStyle name="Normal 8 3 2 6 3 2" xfId="38310" xr:uid="{00000000-0005-0000-0000-0000D7AA0000}"/>
    <cellStyle name="Normal 8 3 2 6 3 3" xfId="23077" xr:uid="{00000000-0005-0000-0000-0000D8AA0000}"/>
    <cellStyle name="Normal 8 3 2 6 4" xfId="33297" xr:uid="{00000000-0005-0000-0000-0000D9AA0000}"/>
    <cellStyle name="Normal 8 3 2 6 5" xfId="18064" xr:uid="{00000000-0005-0000-0000-0000DAAA0000}"/>
    <cellStyle name="Normal 8 3 2 7" xfId="4615" xr:uid="{00000000-0005-0000-0000-0000DBAA0000}"/>
    <cellStyle name="Normal 8 3 2 7 2" xfId="14667" xr:uid="{00000000-0005-0000-0000-0000DCAA0000}"/>
    <cellStyle name="Normal 8 3 2 7 2 2" xfId="44998" xr:uid="{00000000-0005-0000-0000-0000DDAA0000}"/>
    <cellStyle name="Normal 8 3 2 7 2 3" xfId="29765" xr:uid="{00000000-0005-0000-0000-0000DEAA0000}"/>
    <cellStyle name="Normal 8 3 2 7 3" xfId="9647" xr:uid="{00000000-0005-0000-0000-0000DFAA0000}"/>
    <cellStyle name="Normal 8 3 2 7 3 2" xfId="39981" xr:uid="{00000000-0005-0000-0000-0000E0AA0000}"/>
    <cellStyle name="Normal 8 3 2 7 3 3" xfId="24748" xr:uid="{00000000-0005-0000-0000-0000E1AA0000}"/>
    <cellStyle name="Normal 8 3 2 7 4" xfId="34968" xr:uid="{00000000-0005-0000-0000-0000E2AA0000}"/>
    <cellStyle name="Normal 8 3 2 7 5" xfId="19735" xr:uid="{00000000-0005-0000-0000-0000E3AA0000}"/>
    <cellStyle name="Normal 8 3 2 8" xfId="11325" xr:uid="{00000000-0005-0000-0000-0000E4AA0000}"/>
    <cellStyle name="Normal 8 3 2 8 2" xfId="41656" xr:uid="{00000000-0005-0000-0000-0000E5AA0000}"/>
    <cellStyle name="Normal 8 3 2 8 3" xfId="26423" xr:uid="{00000000-0005-0000-0000-0000E6AA0000}"/>
    <cellStyle name="Normal 8 3 2 9" xfId="6304" xr:uid="{00000000-0005-0000-0000-0000E7AA0000}"/>
    <cellStyle name="Normal 8 3 2 9 2" xfId="36639" xr:uid="{00000000-0005-0000-0000-0000E8AA0000}"/>
    <cellStyle name="Normal 8 3 2 9 3" xfId="21406" xr:uid="{00000000-0005-0000-0000-0000E9AA0000}"/>
    <cellStyle name="Normal 8 3 3" xfId="1268" xr:uid="{00000000-0005-0000-0000-0000EAAA0000}"/>
    <cellStyle name="Normal 8 3 3 10" xfId="16445" xr:uid="{00000000-0005-0000-0000-0000EBAA0000}"/>
    <cellStyle name="Normal 8 3 3 2" xfId="1487" xr:uid="{00000000-0005-0000-0000-0000ECAA0000}"/>
    <cellStyle name="Normal 8 3 3 2 2" xfId="1908" xr:uid="{00000000-0005-0000-0000-0000EDAA0000}"/>
    <cellStyle name="Normal 8 3 3 2 2 2" xfId="2747" xr:uid="{00000000-0005-0000-0000-0000EEAA0000}"/>
    <cellStyle name="Normal 8 3 3 2 2 2 2" xfId="4437" xr:uid="{00000000-0005-0000-0000-0000EFAA0000}"/>
    <cellStyle name="Normal 8 3 3 2 2 2 2 2" xfId="14510" xr:uid="{00000000-0005-0000-0000-0000F0AA0000}"/>
    <cellStyle name="Normal 8 3 3 2 2 2 2 2 2" xfId="44841" xr:uid="{00000000-0005-0000-0000-0000F1AA0000}"/>
    <cellStyle name="Normal 8 3 3 2 2 2 2 2 3" xfId="29608" xr:uid="{00000000-0005-0000-0000-0000F2AA0000}"/>
    <cellStyle name="Normal 8 3 3 2 2 2 2 3" xfId="9490" xr:uid="{00000000-0005-0000-0000-0000F3AA0000}"/>
    <cellStyle name="Normal 8 3 3 2 2 2 2 3 2" xfId="39824" xr:uid="{00000000-0005-0000-0000-0000F4AA0000}"/>
    <cellStyle name="Normal 8 3 3 2 2 2 2 3 3" xfId="24591" xr:uid="{00000000-0005-0000-0000-0000F5AA0000}"/>
    <cellStyle name="Normal 8 3 3 2 2 2 2 4" xfId="34811" xr:uid="{00000000-0005-0000-0000-0000F6AA0000}"/>
    <cellStyle name="Normal 8 3 3 2 2 2 2 5" xfId="19578" xr:uid="{00000000-0005-0000-0000-0000F7AA0000}"/>
    <cellStyle name="Normal 8 3 3 2 2 2 3" xfId="6129" xr:uid="{00000000-0005-0000-0000-0000F8AA0000}"/>
    <cellStyle name="Normal 8 3 3 2 2 2 3 2" xfId="16181" xr:uid="{00000000-0005-0000-0000-0000F9AA0000}"/>
    <cellStyle name="Normal 8 3 3 2 2 2 3 2 2" xfId="46512" xr:uid="{00000000-0005-0000-0000-0000FAAA0000}"/>
    <cellStyle name="Normal 8 3 3 2 2 2 3 2 3" xfId="31279" xr:uid="{00000000-0005-0000-0000-0000FBAA0000}"/>
    <cellStyle name="Normal 8 3 3 2 2 2 3 3" xfId="11161" xr:uid="{00000000-0005-0000-0000-0000FCAA0000}"/>
    <cellStyle name="Normal 8 3 3 2 2 2 3 3 2" xfId="41495" xr:uid="{00000000-0005-0000-0000-0000FDAA0000}"/>
    <cellStyle name="Normal 8 3 3 2 2 2 3 3 3" xfId="26262" xr:uid="{00000000-0005-0000-0000-0000FEAA0000}"/>
    <cellStyle name="Normal 8 3 3 2 2 2 3 4" xfId="36482" xr:uid="{00000000-0005-0000-0000-0000FFAA0000}"/>
    <cellStyle name="Normal 8 3 3 2 2 2 3 5" xfId="21249" xr:uid="{00000000-0005-0000-0000-000000AB0000}"/>
    <cellStyle name="Normal 8 3 3 2 2 2 4" xfId="12839" xr:uid="{00000000-0005-0000-0000-000001AB0000}"/>
    <cellStyle name="Normal 8 3 3 2 2 2 4 2" xfId="43170" xr:uid="{00000000-0005-0000-0000-000002AB0000}"/>
    <cellStyle name="Normal 8 3 3 2 2 2 4 3" xfId="27937" xr:uid="{00000000-0005-0000-0000-000003AB0000}"/>
    <cellStyle name="Normal 8 3 3 2 2 2 5" xfId="7818" xr:uid="{00000000-0005-0000-0000-000004AB0000}"/>
    <cellStyle name="Normal 8 3 3 2 2 2 5 2" xfId="38153" xr:uid="{00000000-0005-0000-0000-000005AB0000}"/>
    <cellStyle name="Normal 8 3 3 2 2 2 5 3" xfId="22920" xr:uid="{00000000-0005-0000-0000-000006AB0000}"/>
    <cellStyle name="Normal 8 3 3 2 2 2 6" xfId="33141" xr:uid="{00000000-0005-0000-0000-000007AB0000}"/>
    <cellStyle name="Normal 8 3 3 2 2 2 7" xfId="17907" xr:uid="{00000000-0005-0000-0000-000008AB0000}"/>
    <cellStyle name="Normal 8 3 3 2 2 3" xfId="3600" xr:uid="{00000000-0005-0000-0000-000009AB0000}"/>
    <cellStyle name="Normal 8 3 3 2 2 3 2" xfId="13674" xr:uid="{00000000-0005-0000-0000-00000AAB0000}"/>
    <cellStyle name="Normal 8 3 3 2 2 3 2 2" xfId="44005" xr:uid="{00000000-0005-0000-0000-00000BAB0000}"/>
    <cellStyle name="Normal 8 3 3 2 2 3 2 3" xfId="28772" xr:uid="{00000000-0005-0000-0000-00000CAB0000}"/>
    <cellStyle name="Normal 8 3 3 2 2 3 3" xfId="8654" xr:uid="{00000000-0005-0000-0000-00000DAB0000}"/>
    <cellStyle name="Normal 8 3 3 2 2 3 3 2" xfId="38988" xr:uid="{00000000-0005-0000-0000-00000EAB0000}"/>
    <cellStyle name="Normal 8 3 3 2 2 3 3 3" xfId="23755" xr:uid="{00000000-0005-0000-0000-00000FAB0000}"/>
    <cellStyle name="Normal 8 3 3 2 2 3 4" xfId="33975" xr:uid="{00000000-0005-0000-0000-000010AB0000}"/>
    <cellStyle name="Normal 8 3 3 2 2 3 5" xfId="18742" xr:uid="{00000000-0005-0000-0000-000011AB0000}"/>
    <cellStyle name="Normal 8 3 3 2 2 4" xfId="5293" xr:uid="{00000000-0005-0000-0000-000012AB0000}"/>
    <cellStyle name="Normal 8 3 3 2 2 4 2" xfId="15345" xr:uid="{00000000-0005-0000-0000-000013AB0000}"/>
    <cellStyle name="Normal 8 3 3 2 2 4 2 2" xfId="45676" xr:uid="{00000000-0005-0000-0000-000014AB0000}"/>
    <cellStyle name="Normal 8 3 3 2 2 4 2 3" xfId="30443" xr:uid="{00000000-0005-0000-0000-000015AB0000}"/>
    <cellStyle name="Normal 8 3 3 2 2 4 3" xfId="10325" xr:uid="{00000000-0005-0000-0000-000016AB0000}"/>
    <cellStyle name="Normal 8 3 3 2 2 4 3 2" xfId="40659" xr:uid="{00000000-0005-0000-0000-000017AB0000}"/>
    <cellStyle name="Normal 8 3 3 2 2 4 3 3" xfId="25426" xr:uid="{00000000-0005-0000-0000-000018AB0000}"/>
    <cellStyle name="Normal 8 3 3 2 2 4 4" xfId="35646" xr:uid="{00000000-0005-0000-0000-000019AB0000}"/>
    <cellStyle name="Normal 8 3 3 2 2 4 5" xfId="20413" xr:uid="{00000000-0005-0000-0000-00001AAB0000}"/>
    <cellStyle name="Normal 8 3 3 2 2 5" xfId="12003" xr:uid="{00000000-0005-0000-0000-00001BAB0000}"/>
    <cellStyle name="Normal 8 3 3 2 2 5 2" xfId="42334" xr:uid="{00000000-0005-0000-0000-00001CAB0000}"/>
    <cellStyle name="Normal 8 3 3 2 2 5 3" xfId="27101" xr:uid="{00000000-0005-0000-0000-00001DAB0000}"/>
    <cellStyle name="Normal 8 3 3 2 2 6" xfId="6982" xr:uid="{00000000-0005-0000-0000-00001EAB0000}"/>
    <cellStyle name="Normal 8 3 3 2 2 6 2" xfId="37317" xr:uid="{00000000-0005-0000-0000-00001FAB0000}"/>
    <cellStyle name="Normal 8 3 3 2 2 6 3" xfId="22084" xr:uid="{00000000-0005-0000-0000-000020AB0000}"/>
    <cellStyle name="Normal 8 3 3 2 2 7" xfId="32305" xr:uid="{00000000-0005-0000-0000-000021AB0000}"/>
    <cellStyle name="Normal 8 3 3 2 2 8" xfId="17071" xr:uid="{00000000-0005-0000-0000-000022AB0000}"/>
    <cellStyle name="Normal 8 3 3 2 3" xfId="2329" xr:uid="{00000000-0005-0000-0000-000023AB0000}"/>
    <cellStyle name="Normal 8 3 3 2 3 2" xfId="4019" xr:uid="{00000000-0005-0000-0000-000024AB0000}"/>
    <cellStyle name="Normal 8 3 3 2 3 2 2" xfId="14092" xr:uid="{00000000-0005-0000-0000-000025AB0000}"/>
    <cellStyle name="Normal 8 3 3 2 3 2 2 2" xfId="44423" xr:uid="{00000000-0005-0000-0000-000026AB0000}"/>
    <cellStyle name="Normal 8 3 3 2 3 2 2 3" xfId="29190" xr:uid="{00000000-0005-0000-0000-000027AB0000}"/>
    <cellStyle name="Normal 8 3 3 2 3 2 3" xfId="9072" xr:uid="{00000000-0005-0000-0000-000028AB0000}"/>
    <cellStyle name="Normal 8 3 3 2 3 2 3 2" xfId="39406" xr:uid="{00000000-0005-0000-0000-000029AB0000}"/>
    <cellStyle name="Normal 8 3 3 2 3 2 3 3" xfId="24173" xr:uid="{00000000-0005-0000-0000-00002AAB0000}"/>
    <cellStyle name="Normal 8 3 3 2 3 2 4" xfId="34393" xr:uid="{00000000-0005-0000-0000-00002BAB0000}"/>
    <cellStyle name="Normal 8 3 3 2 3 2 5" xfId="19160" xr:uid="{00000000-0005-0000-0000-00002CAB0000}"/>
    <cellStyle name="Normal 8 3 3 2 3 3" xfId="5711" xr:uid="{00000000-0005-0000-0000-00002DAB0000}"/>
    <cellStyle name="Normal 8 3 3 2 3 3 2" xfId="15763" xr:uid="{00000000-0005-0000-0000-00002EAB0000}"/>
    <cellStyle name="Normal 8 3 3 2 3 3 2 2" xfId="46094" xr:uid="{00000000-0005-0000-0000-00002FAB0000}"/>
    <cellStyle name="Normal 8 3 3 2 3 3 2 3" xfId="30861" xr:uid="{00000000-0005-0000-0000-000030AB0000}"/>
    <cellStyle name="Normal 8 3 3 2 3 3 3" xfId="10743" xr:uid="{00000000-0005-0000-0000-000031AB0000}"/>
    <cellStyle name="Normal 8 3 3 2 3 3 3 2" xfId="41077" xr:uid="{00000000-0005-0000-0000-000032AB0000}"/>
    <cellStyle name="Normal 8 3 3 2 3 3 3 3" xfId="25844" xr:uid="{00000000-0005-0000-0000-000033AB0000}"/>
    <cellStyle name="Normal 8 3 3 2 3 3 4" xfId="36064" xr:uid="{00000000-0005-0000-0000-000034AB0000}"/>
    <cellStyle name="Normal 8 3 3 2 3 3 5" xfId="20831" xr:uid="{00000000-0005-0000-0000-000035AB0000}"/>
    <cellStyle name="Normal 8 3 3 2 3 4" xfId="12421" xr:uid="{00000000-0005-0000-0000-000036AB0000}"/>
    <cellStyle name="Normal 8 3 3 2 3 4 2" xfId="42752" xr:uid="{00000000-0005-0000-0000-000037AB0000}"/>
    <cellStyle name="Normal 8 3 3 2 3 4 3" xfId="27519" xr:uid="{00000000-0005-0000-0000-000038AB0000}"/>
    <cellStyle name="Normal 8 3 3 2 3 5" xfId="7400" xr:uid="{00000000-0005-0000-0000-000039AB0000}"/>
    <cellStyle name="Normal 8 3 3 2 3 5 2" xfId="37735" xr:uid="{00000000-0005-0000-0000-00003AAB0000}"/>
    <cellStyle name="Normal 8 3 3 2 3 5 3" xfId="22502" xr:uid="{00000000-0005-0000-0000-00003BAB0000}"/>
    <cellStyle name="Normal 8 3 3 2 3 6" xfId="32723" xr:uid="{00000000-0005-0000-0000-00003CAB0000}"/>
    <cellStyle name="Normal 8 3 3 2 3 7" xfId="17489" xr:uid="{00000000-0005-0000-0000-00003DAB0000}"/>
    <cellStyle name="Normal 8 3 3 2 4" xfId="3182" xr:uid="{00000000-0005-0000-0000-00003EAB0000}"/>
    <cellStyle name="Normal 8 3 3 2 4 2" xfId="13256" xr:uid="{00000000-0005-0000-0000-00003FAB0000}"/>
    <cellStyle name="Normal 8 3 3 2 4 2 2" xfId="43587" xr:uid="{00000000-0005-0000-0000-000040AB0000}"/>
    <cellStyle name="Normal 8 3 3 2 4 2 3" xfId="28354" xr:uid="{00000000-0005-0000-0000-000041AB0000}"/>
    <cellStyle name="Normal 8 3 3 2 4 3" xfId="8236" xr:uid="{00000000-0005-0000-0000-000042AB0000}"/>
    <cellStyle name="Normal 8 3 3 2 4 3 2" xfId="38570" xr:uid="{00000000-0005-0000-0000-000043AB0000}"/>
    <cellStyle name="Normal 8 3 3 2 4 3 3" xfId="23337" xr:uid="{00000000-0005-0000-0000-000044AB0000}"/>
    <cellStyle name="Normal 8 3 3 2 4 4" xfId="33557" xr:uid="{00000000-0005-0000-0000-000045AB0000}"/>
    <cellStyle name="Normal 8 3 3 2 4 5" xfId="18324" xr:uid="{00000000-0005-0000-0000-000046AB0000}"/>
    <cellStyle name="Normal 8 3 3 2 5" xfId="4875" xr:uid="{00000000-0005-0000-0000-000047AB0000}"/>
    <cellStyle name="Normal 8 3 3 2 5 2" xfId="14927" xr:uid="{00000000-0005-0000-0000-000048AB0000}"/>
    <cellStyle name="Normal 8 3 3 2 5 2 2" xfId="45258" xr:uid="{00000000-0005-0000-0000-000049AB0000}"/>
    <cellStyle name="Normal 8 3 3 2 5 2 3" xfId="30025" xr:uid="{00000000-0005-0000-0000-00004AAB0000}"/>
    <cellStyle name="Normal 8 3 3 2 5 3" xfId="9907" xr:uid="{00000000-0005-0000-0000-00004BAB0000}"/>
    <cellStyle name="Normal 8 3 3 2 5 3 2" xfId="40241" xr:uid="{00000000-0005-0000-0000-00004CAB0000}"/>
    <cellStyle name="Normal 8 3 3 2 5 3 3" xfId="25008" xr:uid="{00000000-0005-0000-0000-00004DAB0000}"/>
    <cellStyle name="Normal 8 3 3 2 5 4" xfId="35228" xr:uid="{00000000-0005-0000-0000-00004EAB0000}"/>
    <cellStyle name="Normal 8 3 3 2 5 5" xfId="19995" xr:uid="{00000000-0005-0000-0000-00004FAB0000}"/>
    <cellStyle name="Normal 8 3 3 2 6" xfId="11585" xr:uid="{00000000-0005-0000-0000-000050AB0000}"/>
    <cellStyle name="Normal 8 3 3 2 6 2" xfId="41916" xr:uid="{00000000-0005-0000-0000-000051AB0000}"/>
    <cellStyle name="Normal 8 3 3 2 6 3" xfId="26683" xr:uid="{00000000-0005-0000-0000-000052AB0000}"/>
    <cellStyle name="Normal 8 3 3 2 7" xfId="6564" xr:uid="{00000000-0005-0000-0000-000053AB0000}"/>
    <cellStyle name="Normal 8 3 3 2 7 2" xfId="36899" xr:uid="{00000000-0005-0000-0000-000054AB0000}"/>
    <cellStyle name="Normal 8 3 3 2 7 3" xfId="21666" xr:uid="{00000000-0005-0000-0000-000055AB0000}"/>
    <cellStyle name="Normal 8 3 3 2 8" xfId="31887" xr:uid="{00000000-0005-0000-0000-000056AB0000}"/>
    <cellStyle name="Normal 8 3 3 2 9" xfId="16653" xr:uid="{00000000-0005-0000-0000-000057AB0000}"/>
    <cellStyle name="Normal 8 3 3 3" xfId="1700" xr:uid="{00000000-0005-0000-0000-000058AB0000}"/>
    <cellStyle name="Normal 8 3 3 3 2" xfId="2539" xr:uid="{00000000-0005-0000-0000-000059AB0000}"/>
    <cellStyle name="Normal 8 3 3 3 2 2" xfId="4229" xr:uid="{00000000-0005-0000-0000-00005AAB0000}"/>
    <cellStyle name="Normal 8 3 3 3 2 2 2" xfId="14302" xr:uid="{00000000-0005-0000-0000-00005BAB0000}"/>
    <cellStyle name="Normal 8 3 3 3 2 2 2 2" xfId="44633" xr:uid="{00000000-0005-0000-0000-00005CAB0000}"/>
    <cellStyle name="Normal 8 3 3 3 2 2 2 3" xfId="29400" xr:uid="{00000000-0005-0000-0000-00005DAB0000}"/>
    <cellStyle name="Normal 8 3 3 3 2 2 3" xfId="9282" xr:uid="{00000000-0005-0000-0000-00005EAB0000}"/>
    <cellStyle name="Normal 8 3 3 3 2 2 3 2" xfId="39616" xr:uid="{00000000-0005-0000-0000-00005FAB0000}"/>
    <cellStyle name="Normal 8 3 3 3 2 2 3 3" xfId="24383" xr:uid="{00000000-0005-0000-0000-000060AB0000}"/>
    <cellStyle name="Normal 8 3 3 3 2 2 4" xfId="34603" xr:uid="{00000000-0005-0000-0000-000061AB0000}"/>
    <cellStyle name="Normal 8 3 3 3 2 2 5" xfId="19370" xr:uid="{00000000-0005-0000-0000-000062AB0000}"/>
    <cellStyle name="Normal 8 3 3 3 2 3" xfId="5921" xr:uid="{00000000-0005-0000-0000-000063AB0000}"/>
    <cellStyle name="Normal 8 3 3 3 2 3 2" xfId="15973" xr:uid="{00000000-0005-0000-0000-000064AB0000}"/>
    <cellStyle name="Normal 8 3 3 3 2 3 2 2" xfId="46304" xr:uid="{00000000-0005-0000-0000-000065AB0000}"/>
    <cellStyle name="Normal 8 3 3 3 2 3 2 3" xfId="31071" xr:uid="{00000000-0005-0000-0000-000066AB0000}"/>
    <cellStyle name="Normal 8 3 3 3 2 3 3" xfId="10953" xr:uid="{00000000-0005-0000-0000-000067AB0000}"/>
    <cellStyle name="Normal 8 3 3 3 2 3 3 2" xfId="41287" xr:uid="{00000000-0005-0000-0000-000068AB0000}"/>
    <cellStyle name="Normal 8 3 3 3 2 3 3 3" xfId="26054" xr:uid="{00000000-0005-0000-0000-000069AB0000}"/>
    <cellStyle name="Normal 8 3 3 3 2 3 4" xfId="36274" xr:uid="{00000000-0005-0000-0000-00006AAB0000}"/>
    <cellStyle name="Normal 8 3 3 3 2 3 5" xfId="21041" xr:uid="{00000000-0005-0000-0000-00006BAB0000}"/>
    <cellStyle name="Normal 8 3 3 3 2 4" xfId="12631" xr:uid="{00000000-0005-0000-0000-00006CAB0000}"/>
    <cellStyle name="Normal 8 3 3 3 2 4 2" xfId="42962" xr:uid="{00000000-0005-0000-0000-00006DAB0000}"/>
    <cellStyle name="Normal 8 3 3 3 2 4 3" xfId="27729" xr:uid="{00000000-0005-0000-0000-00006EAB0000}"/>
    <cellStyle name="Normal 8 3 3 3 2 5" xfId="7610" xr:uid="{00000000-0005-0000-0000-00006FAB0000}"/>
    <cellStyle name="Normal 8 3 3 3 2 5 2" xfId="37945" xr:uid="{00000000-0005-0000-0000-000070AB0000}"/>
    <cellStyle name="Normal 8 3 3 3 2 5 3" xfId="22712" xr:uid="{00000000-0005-0000-0000-000071AB0000}"/>
    <cellStyle name="Normal 8 3 3 3 2 6" xfId="32933" xr:uid="{00000000-0005-0000-0000-000072AB0000}"/>
    <cellStyle name="Normal 8 3 3 3 2 7" xfId="17699" xr:uid="{00000000-0005-0000-0000-000073AB0000}"/>
    <cellStyle name="Normal 8 3 3 3 3" xfId="3392" xr:uid="{00000000-0005-0000-0000-000074AB0000}"/>
    <cellStyle name="Normal 8 3 3 3 3 2" xfId="13466" xr:uid="{00000000-0005-0000-0000-000075AB0000}"/>
    <cellStyle name="Normal 8 3 3 3 3 2 2" xfId="43797" xr:uid="{00000000-0005-0000-0000-000076AB0000}"/>
    <cellStyle name="Normal 8 3 3 3 3 2 3" xfId="28564" xr:uid="{00000000-0005-0000-0000-000077AB0000}"/>
    <cellStyle name="Normal 8 3 3 3 3 3" xfId="8446" xr:uid="{00000000-0005-0000-0000-000078AB0000}"/>
    <cellStyle name="Normal 8 3 3 3 3 3 2" xfId="38780" xr:uid="{00000000-0005-0000-0000-000079AB0000}"/>
    <cellStyle name="Normal 8 3 3 3 3 3 3" xfId="23547" xr:uid="{00000000-0005-0000-0000-00007AAB0000}"/>
    <cellStyle name="Normal 8 3 3 3 3 4" xfId="33767" xr:uid="{00000000-0005-0000-0000-00007BAB0000}"/>
    <cellStyle name="Normal 8 3 3 3 3 5" xfId="18534" xr:uid="{00000000-0005-0000-0000-00007CAB0000}"/>
    <cellStyle name="Normal 8 3 3 3 4" xfId="5085" xr:uid="{00000000-0005-0000-0000-00007DAB0000}"/>
    <cellStyle name="Normal 8 3 3 3 4 2" xfId="15137" xr:uid="{00000000-0005-0000-0000-00007EAB0000}"/>
    <cellStyle name="Normal 8 3 3 3 4 2 2" xfId="45468" xr:uid="{00000000-0005-0000-0000-00007FAB0000}"/>
    <cellStyle name="Normal 8 3 3 3 4 2 3" xfId="30235" xr:uid="{00000000-0005-0000-0000-000080AB0000}"/>
    <cellStyle name="Normal 8 3 3 3 4 3" xfId="10117" xr:uid="{00000000-0005-0000-0000-000081AB0000}"/>
    <cellStyle name="Normal 8 3 3 3 4 3 2" xfId="40451" xr:uid="{00000000-0005-0000-0000-000082AB0000}"/>
    <cellStyle name="Normal 8 3 3 3 4 3 3" xfId="25218" xr:uid="{00000000-0005-0000-0000-000083AB0000}"/>
    <cellStyle name="Normal 8 3 3 3 4 4" xfId="35438" xr:uid="{00000000-0005-0000-0000-000084AB0000}"/>
    <cellStyle name="Normal 8 3 3 3 4 5" xfId="20205" xr:uid="{00000000-0005-0000-0000-000085AB0000}"/>
    <cellStyle name="Normal 8 3 3 3 5" xfId="11795" xr:uid="{00000000-0005-0000-0000-000086AB0000}"/>
    <cellStyle name="Normal 8 3 3 3 5 2" xfId="42126" xr:uid="{00000000-0005-0000-0000-000087AB0000}"/>
    <cellStyle name="Normal 8 3 3 3 5 3" xfId="26893" xr:uid="{00000000-0005-0000-0000-000088AB0000}"/>
    <cellStyle name="Normal 8 3 3 3 6" xfId="6774" xr:uid="{00000000-0005-0000-0000-000089AB0000}"/>
    <cellStyle name="Normal 8 3 3 3 6 2" xfId="37109" xr:uid="{00000000-0005-0000-0000-00008AAB0000}"/>
    <cellStyle name="Normal 8 3 3 3 6 3" xfId="21876" xr:uid="{00000000-0005-0000-0000-00008BAB0000}"/>
    <cellStyle name="Normal 8 3 3 3 7" xfId="32097" xr:uid="{00000000-0005-0000-0000-00008CAB0000}"/>
    <cellStyle name="Normal 8 3 3 3 8" xfId="16863" xr:uid="{00000000-0005-0000-0000-00008DAB0000}"/>
    <cellStyle name="Normal 8 3 3 4" xfId="2121" xr:uid="{00000000-0005-0000-0000-00008EAB0000}"/>
    <cellStyle name="Normal 8 3 3 4 2" xfId="3811" xr:uid="{00000000-0005-0000-0000-00008FAB0000}"/>
    <cellStyle name="Normal 8 3 3 4 2 2" xfId="13884" xr:uid="{00000000-0005-0000-0000-000090AB0000}"/>
    <cellStyle name="Normal 8 3 3 4 2 2 2" xfId="44215" xr:uid="{00000000-0005-0000-0000-000091AB0000}"/>
    <cellStyle name="Normal 8 3 3 4 2 2 3" xfId="28982" xr:uid="{00000000-0005-0000-0000-000092AB0000}"/>
    <cellStyle name="Normal 8 3 3 4 2 3" xfId="8864" xr:uid="{00000000-0005-0000-0000-000093AB0000}"/>
    <cellStyle name="Normal 8 3 3 4 2 3 2" xfId="39198" xr:uid="{00000000-0005-0000-0000-000094AB0000}"/>
    <cellStyle name="Normal 8 3 3 4 2 3 3" xfId="23965" xr:uid="{00000000-0005-0000-0000-000095AB0000}"/>
    <cellStyle name="Normal 8 3 3 4 2 4" xfId="34185" xr:uid="{00000000-0005-0000-0000-000096AB0000}"/>
    <cellStyle name="Normal 8 3 3 4 2 5" xfId="18952" xr:uid="{00000000-0005-0000-0000-000097AB0000}"/>
    <cellStyle name="Normal 8 3 3 4 3" xfId="5503" xr:uid="{00000000-0005-0000-0000-000098AB0000}"/>
    <cellStyle name="Normal 8 3 3 4 3 2" xfId="15555" xr:uid="{00000000-0005-0000-0000-000099AB0000}"/>
    <cellStyle name="Normal 8 3 3 4 3 2 2" xfId="45886" xr:uid="{00000000-0005-0000-0000-00009AAB0000}"/>
    <cellStyle name="Normal 8 3 3 4 3 2 3" xfId="30653" xr:uid="{00000000-0005-0000-0000-00009BAB0000}"/>
    <cellStyle name="Normal 8 3 3 4 3 3" xfId="10535" xr:uid="{00000000-0005-0000-0000-00009CAB0000}"/>
    <cellStyle name="Normal 8 3 3 4 3 3 2" xfId="40869" xr:uid="{00000000-0005-0000-0000-00009DAB0000}"/>
    <cellStyle name="Normal 8 3 3 4 3 3 3" xfId="25636" xr:uid="{00000000-0005-0000-0000-00009EAB0000}"/>
    <cellStyle name="Normal 8 3 3 4 3 4" xfId="35856" xr:uid="{00000000-0005-0000-0000-00009FAB0000}"/>
    <cellStyle name="Normal 8 3 3 4 3 5" xfId="20623" xr:uid="{00000000-0005-0000-0000-0000A0AB0000}"/>
    <cellStyle name="Normal 8 3 3 4 4" xfId="12213" xr:uid="{00000000-0005-0000-0000-0000A1AB0000}"/>
    <cellStyle name="Normal 8 3 3 4 4 2" xfId="42544" xr:uid="{00000000-0005-0000-0000-0000A2AB0000}"/>
    <cellStyle name="Normal 8 3 3 4 4 3" xfId="27311" xr:uid="{00000000-0005-0000-0000-0000A3AB0000}"/>
    <cellStyle name="Normal 8 3 3 4 5" xfId="7192" xr:uid="{00000000-0005-0000-0000-0000A4AB0000}"/>
    <cellStyle name="Normal 8 3 3 4 5 2" xfId="37527" xr:uid="{00000000-0005-0000-0000-0000A5AB0000}"/>
    <cellStyle name="Normal 8 3 3 4 5 3" xfId="22294" xr:uid="{00000000-0005-0000-0000-0000A6AB0000}"/>
    <cellStyle name="Normal 8 3 3 4 6" xfId="32515" xr:uid="{00000000-0005-0000-0000-0000A7AB0000}"/>
    <cellStyle name="Normal 8 3 3 4 7" xfId="17281" xr:uid="{00000000-0005-0000-0000-0000A8AB0000}"/>
    <cellStyle name="Normal 8 3 3 5" xfId="2974" xr:uid="{00000000-0005-0000-0000-0000A9AB0000}"/>
    <cellStyle name="Normal 8 3 3 5 2" xfId="13048" xr:uid="{00000000-0005-0000-0000-0000AAAB0000}"/>
    <cellStyle name="Normal 8 3 3 5 2 2" xfId="43379" xr:uid="{00000000-0005-0000-0000-0000ABAB0000}"/>
    <cellStyle name="Normal 8 3 3 5 2 3" xfId="28146" xr:uid="{00000000-0005-0000-0000-0000ACAB0000}"/>
    <cellStyle name="Normal 8 3 3 5 3" xfId="8028" xr:uid="{00000000-0005-0000-0000-0000ADAB0000}"/>
    <cellStyle name="Normal 8 3 3 5 3 2" xfId="38362" xr:uid="{00000000-0005-0000-0000-0000AEAB0000}"/>
    <cellStyle name="Normal 8 3 3 5 3 3" xfId="23129" xr:uid="{00000000-0005-0000-0000-0000AFAB0000}"/>
    <cellStyle name="Normal 8 3 3 5 4" xfId="33349" xr:uid="{00000000-0005-0000-0000-0000B0AB0000}"/>
    <cellStyle name="Normal 8 3 3 5 5" xfId="18116" xr:uid="{00000000-0005-0000-0000-0000B1AB0000}"/>
    <cellStyle name="Normal 8 3 3 6" xfId="4667" xr:uid="{00000000-0005-0000-0000-0000B2AB0000}"/>
    <cellStyle name="Normal 8 3 3 6 2" xfId="14719" xr:uid="{00000000-0005-0000-0000-0000B3AB0000}"/>
    <cellStyle name="Normal 8 3 3 6 2 2" xfId="45050" xr:uid="{00000000-0005-0000-0000-0000B4AB0000}"/>
    <cellStyle name="Normal 8 3 3 6 2 3" xfId="29817" xr:uid="{00000000-0005-0000-0000-0000B5AB0000}"/>
    <cellStyle name="Normal 8 3 3 6 3" xfId="9699" xr:uid="{00000000-0005-0000-0000-0000B6AB0000}"/>
    <cellStyle name="Normal 8 3 3 6 3 2" xfId="40033" xr:uid="{00000000-0005-0000-0000-0000B7AB0000}"/>
    <cellStyle name="Normal 8 3 3 6 3 3" xfId="24800" xr:uid="{00000000-0005-0000-0000-0000B8AB0000}"/>
    <cellStyle name="Normal 8 3 3 6 4" xfId="35020" xr:uid="{00000000-0005-0000-0000-0000B9AB0000}"/>
    <cellStyle name="Normal 8 3 3 6 5" xfId="19787" xr:uid="{00000000-0005-0000-0000-0000BAAB0000}"/>
    <cellStyle name="Normal 8 3 3 7" xfId="11377" xr:uid="{00000000-0005-0000-0000-0000BBAB0000}"/>
    <cellStyle name="Normal 8 3 3 7 2" xfId="41708" xr:uid="{00000000-0005-0000-0000-0000BCAB0000}"/>
    <cellStyle name="Normal 8 3 3 7 3" xfId="26475" xr:uid="{00000000-0005-0000-0000-0000BDAB0000}"/>
    <cellStyle name="Normal 8 3 3 8" xfId="6356" xr:uid="{00000000-0005-0000-0000-0000BEAB0000}"/>
    <cellStyle name="Normal 8 3 3 8 2" xfId="36691" xr:uid="{00000000-0005-0000-0000-0000BFAB0000}"/>
    <cellStyle name="Normal 8 3 3 8 3" xfId="21458" xr:uid="{00000000-0005-0000-0000-0000C0AB0000}"/>
    <cellStyle name="Normal 8 3 3 9" xfId="31680" xr:uid="{00000000-0005-0000-0000-0000C1AB0000}"/>
    <cellStyle name="Normal 8 3 4" xfId="1381" xr:uid="{00000000-0005-0000-0000-0000C2AB0000}"/>
    <cellStyle name="Normal 8 3 4 2" xfId="1804" xr:uid="{00000000-0005-0000-0000-0000C3AB0000}"/>
    <cellStyle name="Normal 8 3 4 2 2" xfId="2643" xr:uid="{00000000-0005-0000-0000-0000C4AB0000}"/>
    <cellStyle name="Normal 8 3 4 2 2 2" xfId="4333" xr:uid="{00000000-0005-0000-0000-0000C5AB0000}"/>
    <cellStyle name="Normal 8 3 4 2 2 2 2" xfId="14406" xr:uid="{00000000-0005-0000-0000-0000C6AB0000}"/>
    <cellStyle name="Normal 8 3 4 2 2 2 2 2" xfId="44737" xr:uid="{00000000-0005-0000-0000-0000C7AB0000}"/>
    <cellStyle name="Normal 8 3 4 2 2 2 2 3" xfId="29504" xr:uid="{00000000-0005-0000-0000-0000C8AB0000}"/>
    <cellStyle name="Normal 8 3 4 2 2 2 3" xfId="9386" xr:uid="{00000000-0005-0000-0000-0000C9AB0000}"/>
    <cellStyle name="Normal 8 3 4 2 2 2 3 2" xfId="39720" xr:uid="{00000000-0005-0000-0000-0000CAAB0000}"/>
    <cellStyle name="Normal 8 3 4 2 2 2 3 3" xfId="24487" xr:uid="{00000000-0005-0000-0000-0000CBAB0000}"/>
    <cellStyle name="Normal 8 3 4 2 2 2 4" xfId="34707" xr:uid="{00000000-0005-0000-0000-0000CCAB0000}"/>
    <cellStyle name="Normal 8 3 4 2 2 2 5" xfId="19474" xr:uid="{00000000-0005-0000-0000-0000CDAB0000}"/>
    <cellStyle name="Normal 8 3 4 2 2 3" xfId="6025" xr:uid="{00000000-0005-0000-0000-0000CEAB0000}"/>
    <cellStyle name="Normal 8 3 4 2 2 3 2" xfId="16077" xr:uid="{00000000-0005-0000-0000-0000CFAB0000}"/>
    <cellStyle name="Normal 8 3 4 2 2 3 2 2" xfId="46408" xr:uid="{00000000-0005-0000-0000-0000D0AB0000}"/>
    <cellStyle name="Normal 8 3 4 2 2 3 2 3" xfId="31175" xr:uid="{00000000-0005-0000-0000-0000D1AB0000}"/>
    <cellStyle name="Normal 8 3 4 2 2 3 3" xfId="11057" xr:uid="{00000000-0005-0000-0000-0000D2AB0000}"/>
    <cellStyle name="Normal 8 3 4 2 2 3 3 2" xfId="41391" xr:uid="{00000000-0005-0000-0000-0000D3AB0000}"/>
    <cellStyle name="Normal 8 3 4 2 2 3 3 3" xfId="26158" xr:uid="{00000000-0005-0000-0000-0000D4AB0000}"/>
    <cellStyle name="Normal 8 3 4 2 2 3 4" xfId="36378" xr:uid="{00000000-0005-0000-0000-0000D5AB0000}"/>
    <cellStyle name="Normal 8 3 4 2 2 3 5" xfId="21145" xr:uid="{00000000-0005-0000-0000-0000D6AB0000}"/>
    <cellStyle name="Normal 8 3 4 2 2 4" xfId="12735" xr:uid="{00000000-0005-0000-0000-0000D7AB0000}"/>
    <cellStyle name="Normal 8 3 4 2 2 4 2" xfId="43066" xr:uid="{00000000-0005-0000-0000-0000D8AB0000}"/>
    <cellStyle name="Normal 8 3 4 2 2 4 3" xfId="27833" xr:uid="{00000000-0005-0000-0000-0000D9AB0000}"/>
    <cellStyle name="Normal 8 3 4 2 2 5" xfId="7714" xr:uid="{00000000-0005-0000-0000-0000DAAB0000}"/>
    <cellStyle name="Normal 8 3 4 2 2 5 2" xfId="38049" xr:uid="{00000000-0005-0000-0000-0000DBAB0000}"/>
    <cellStyle name="Normal 8 3 4 2 2 5 3" xfId="22816" xr:uid="{00000000-0005-0000-0000-0000DCAB0000}"/>
    <cellStyle name="Normal 8 3 4 2 2 6" xfId="33037" xr:uid="{00000000-0005-0000-0000-0000DDAB0000}"/>
    <cellStyle name="Normal 8 3 4 2 2 7" xfId="17803" xr:uid="{00000000-0005-0000-0000-0000DEAB0000}"/>
    <cellStyle name="Normal 8 3 4 2 3" xfId="3496" xr:uid="{00000000-0005-0000-0000-0000DFAB0000}"/>
    <cellStyle name="Normal 8 3 4 2 3 2" xfId="13570" xr:uid="{00000000-0005-0000-0000-0000E0AB0000}"/>
    <cellStyle name="Normal 8 3 4 2 3 2 2" xfId="43901" xr:uid="{00000000-0005-0000-0000-0000E1AB0000}"/>
    <cellStyle name="Normal 8 3 4 2 3 2 3" xfId="28668" xr:uid="{00000000-0005-0000-0000-0000E2AB0000}"/>
    <cellStyle name="Normal 8 3 4 2 3 3" xfId="8550" xr:uid="{00000000-0005-0000-0000-0000E3AB0000}"/>
    <cellStyle name="Normal 8 3 4 2 3 3 2" xfId="38884" xr:uid="{00000000-0005-0000-0000-0000E4AB0000}"/>
    <cellStyle name="Normal 8 3 4 2 3 3 3" xfId="23651" xr:uid="{00000000-0005-0000-0000-0000E5AB0000}"/>
    <cellStyle name="Normal 8 3 4 2 3 4" xfId="33871" xr:uid="{00000000-0005-0000-0000-0000E6AB0000}"/>
    <cellStyle name="Normal 8 3 4 2 3 5" xfId="18638" xr:uid="{00000000-0005-0000-0000-0000E7AB0000}"/>
    <cellStyle name="Normal 8 3 4 2 4" xfId="5189" xr:uid="{00000000-0005-0000-0000-0000E8AB0000}"/>
    <cellStyle name="Normal 8 3 4 2 4 2" xfId="15241" xr:uid="{00000000-0005-0000-0000-0000E9AB0000}"/>
    <cellStyle name="Normal 8 3 4 2 4 2 2" xfId="45572" xr:uid="{00000000-0005-0000-0000-0000EAAB0000}"/>
    <cellStyle name="Normal 8 3 4 2 4 2 3" xfId="30339" xr:uid="{00000000-0005-0000-0000-0000EBAB0000}"/>
    <cellStyle name="Normal 8 3 4 2 4 3" xfId="10221" xr:uid="{00000000-0005-0000-0000-0000ECAB0000}"/>
    <cellStyle name="Normal 8 3 4 2 4 3 2" xfId="40555" xr:uid="{00000000-0005-0000-0000-0000EDAB0000}"/>
    <cellStyle name="Normal 8 3 4 2 4 3 3" xfId="25322" xr:uid="{00000000-0005-0000-0000-0000EEAB0000}"/>
    <cellStyle name="Normal 8 3 4 2 4 4" xfId="35542" xr:uid="{00000000-0005-0000-0000-0000EFAB0000}"/>
    <cellStyle name="Normal 8 3 4 2 4 5" xfId="20309" xr:uid="{00000000-0005-0000-0000-0000F0AB0000}"/>
    <cellStyle name="Normal 8 3 4 2 5" xfId="11899" xr:uid="{00000000-0005-0000-0000-0000F1AB0000}"/>
    <cellStyle name="Normal 8 3 4 2 5 2" xfId="42230" xr:uid="{00000000-0005-0000-0000-0000F2AB0000}"/>
    <cellStyle name="Normal 8 3 4 2 5 3" xfId="26997" xr:uid="{00000000-0005-0000-0000-0000F3AB0000}"/>
    <cellStyle name="Normal 8 3 4 2 6" xfId="6878" xr:uid="{00000000-0005-0000-0000-0000F4AB0000}"/>
    <cellStyle name="Normal 8 3 4 2 6 2" xfId="37213" xr:uid="{00000000-0005-0000-0000-0000F5AB0000}"/>
    <cellStyle name="Normal 8 3 4 2 6 3" xfId="21980" xr:uid="{00000000-0005-0000-0000-0000F6AB0000}"/>
    <cellStyle name="Normal 8 3 4 2 7" xfId="32201" xr:uid="{00000000-0005-0000-0000-0000F7AB0000}"/>
    <cellStyle name="Normal 8 3 4 2 8" xfId="16967" xr:uid="{00000000-0005-0000-0000-0000F8AB0000}"/>
    <cellStyle name="Normal 8 3 4 3" xfId="2225" xr:uid="{00000000-0005-0000-0000-0000F9AB0000}"/>
    <cellStyle name="Normal 8 3 4 3 2" xfId="3915" xr:uid="{00000000-0005-0000-0000-0000FAAB0000}"/>
    <cellStyle name="Normal 8 3 4 3 2 2" xfId="13988" xr:uid="{00000000-0005-0000-0000-0000FBAB0000}"/>
    <cellStyle name="Normal 8 3 4 3 2 2 2" xfId="44319" xr:uid="{00000000-0005-0000-0000-0000FCAB0000}"/>
    <cellStyle name="Normal 8 3 4 3 2 2 3" xfId="29086" xr:uid="{00000000-0005-0000-0000-0000FDAB0000}"/>
    <cellStyle name="Normal 8 3 4 3 2 3" xfId="8968" xr:uid="{00000000-0005-0000-0000-0000FEAB0000}"/>
    <cellStyle name="Normal 8 3 4 3 2 3 2" xfId="39302" xr:uid="{00000000-0005-0000-0000-0000FFAB0000}"/>
    <cellStyle name="Normal 8 3 4 3 2 3 3" xfId="24069" xr:uid="{00000000-0005-0000-0000-000000AC0000}"/>
    <cellStyle name="Normal 8 3 4 3 2 4" xfId="34289" xr:uid="{00000000-0005-0000-0000-000001AC0000}"/>
    <cellStyle name="Normal 8 3 4 3 2 5" xfId="19056" xr:uid="{00000000-0005-0000-0000-000002AC0000}"/>
    <cellStyle name="Normal 8 3 4 3 3" xfId="5607" xr:uid="{00000000-0005-0000-0000-000003AC0000}"/>
    <cellStyle name="Normal 8 3 4 3 3 2" xfId="15659" xr:uid="{00000000-0005-0000-0000-000004AC0000}"/>
    <cellStyle name="Normal 8 3 4 3 3 2 2" xfId="45990" xr:uid="{00000000-0005-0000-0000-000005AC0000}"/>
    <cellStyle name="Normal 8 3 4 3 3 2 3" xfId="30757" xr:uid="{00000000-0005-0000-0000-000006AC0000}"/>
    <cellStyle name="Normal 8 3 4 3 3 3" xfId="10639" xr:uid="{00000000-0005-0000-0000-000007AC0000}"/>
    <cellStyle name="Normal 8 3 4 3 3 3 2" xfId="40973" xr:uid="{00000000-0005-0000-0000-000008AC0000}"/>
    <cellStyle name="Normal 8 3 4 3 3 3 3" xfId="25740" xr:uid="{00000000-0005-0000-0000-000009AC0000}"/>
    <cellStyle name="Normal 8 3 4 3 3 4" xfId="35960" xr:uid="{00000000-0005-0000-0000-00000AAC0000}"/>
    <cellStyle name="Normal 8 3 4 3 3 5" xfId="20727" xr:uid="{00000000-0005-0000-0000-00000BAC0000}"/>
    <cellStyle name="Normal 8 3 4 3 4" xfId="12317" xr:uid="{00000000-0005-0000-0000-00000CAC0000}"/>
    <cellStyle name="Normal 8 3 4 3 4 2" xfId="42648" xr:uid="{00000000-0005-0000-0000-00000DAC0000}"/>
    <cellStyle name="Normal 8 3 4 3 4 3" xfId="27415" xr:uid="{00000000-0005-0000-0000-00000EAC0000}"/>
    <cellStyle name="Normal 8 3 4 3 5" xfId="7296" xr:uid="{00000000-0005-0000-0000-00000FAC0000}"/>
    <cellStyle name="Normal 8 3 4 3 5 2" xfId="37631" xr:uid="{00000000-0005-0000-0000-000010AC0000}"/>
    <cellStyle name="Normal 8 3 4 3 5 3" xfId="22398" xr:uid="{00000000-0005-0000-0000-000011AC0000}"/>
    <cellStyle name="Normal 8 3 4 3 6" xfId="32619" xr:uid="{00000000-0005-0000-0000-000012AC0000}"/>
    <cellStyle name="Normal 8 3 4 3 7" xfId="17385" xr:uid="{00000000-0005-0000-0000-000013AC0000}"/>
    <cellStyle name="Normal 8 3 4 4" xfId="3078" xr:uid="{00000000-0005-0000-0000-000014AC0000}"/>
    <cellStyle name="Normal 8 3 4 4 2" xfId="13152" xr:uid="{00000000-0005-0000-0000-000015AC0000}"/>
    <cellStyle name="Normal 8 3 4 4 2 2" xfId="43483" xr:uid="{00000000-0005-0000-0000-000016AC0000}"/>
    <cellStyle name="Normal 8 3 4 4 2 3" xfId="28250" xr:uid="{00000000-0005-0000-0000-000017AC0000}"/>
    <cellStyle name="Normal 8 3 4 4 3" xfId="8132" xr:uid="{00000000-0005-0000-0000-000018AC0000}"/>
    <cellStyle name="Normal 8 3 4 4 3 2" xfId="38466" xr:uid="{00000000-0005-0000-0000-000019AC0000}"/>
    <cellStyle name="Normal 8 3 4 4 3 3" xfId="23233" xr:uid="{00000000-0005-0000-0000-00001AAC0000}"/>
    <cellStyle name="Normal 8 3 4 4 4" xfId="33453" xr:uid="{00000000-0005-0000-0000-00001BAC0000}"/>
    <cellStyle name="Normal 8 3 4 4 5" xfId="18220" xr:uid="{00000000-0005-0000-0000-00001CAC0000}"/>
    <cellStyle name="Normal 8 3 4 5" xfId="4771" xr:uid="{00000000-0005-0000-0000-00001DAC0000}"/>
    <cellStyle name="Normal 8 3 4 5 2" xfId="14823" xr:uid="{00000000-0005-0000-0000-00001EAC0000}"/>
    <cellStyle name="Normal 8 3 4 5 2 2" xfId="45154" xr:uid="{00000000-0005-0000-0000-00001FAC0000}"/>
    <cellStyle name="Normal 8 3 4 5 2 3" xfId="29921" xr:uid="{00000000-0005-0000-0000-000020AC0000}"/>
    <cellStyle name="Normal 8 3 4 5 3" xfId="9803" xr:uid="{00000000-0005-0000-0000-000021AC0000}"/>
    <cellStyle name="Normal 8 3 4 5 3 2" xfId="40137" xr:uid="{00000000-0005-0000-0000-000022AC0000}"/>
    <cellStyle name="Normal 8 3 4 5 3 3" xfId="24904" xr:uid="{00000000-0005-0000-0000-000023AC0000}"/>
    <cellStyle name="Normal 8 3 4 5 4" xfId="35124" xr:uid="{00000000-0005-0000-0000-000024AC0000}"/>
    <cellStyle name="Normal 8 3 4 5 5" xfId="19891" xr:uid="{00000000-0005-0000-0000-000025AC0000}"/>
    <cellStyle name="Normal 8 3 4 6" xfId="11481" xr:uid="{00000000-0005-0000-0000-000026AC0000}"/>
    <cellStyle name="Normal 8 3 4 6 2" xfId="41812" xr:uid="{00000000-0005-0000-0000-000027AC0000}"/>
    <cellStyle name="Normal 8 3 4 6 3" xfId="26579" xr:uid="{00000000-0005-0000-0000-000028AC0000}"/>
    <cellStyle name="Normal 8 3 4 7" xfId="6460" xr:uid="{00000000-0005-0000-0000-000029AC0000}"/>
    <cellStyle name="Normal 8 3 4 7 2" xfId="36795" xr:uid="{00000000-0005-0000-0000-00002AAC0000}"/>
    <cellStyle name="Normal 8 3 4 7 3" xfId="21562" xr:uid="{00000000-0005-0000-0000-00002BAC0000}"/>
    <cellStyle name="Normal 8 3 4 8" xfId="31783" xr:uid="{00000000-0005-0000-0000-00002CAC0000}"/>
    <cellStyle name="Normal 8 3 4 9" xfId="16549" xr:uid="{00000000-0005-0000-0000-00002DAC0000}"/>
    <cellStyle name="Normal 8 3 5" xfId="1594" xr:uid="{00000000-0005-0000-0000-00002EAC0000}"/>
    <cellStyle name="Normal 8 3 5 2" xfId="2435" xr:uid="{00000000-0005-0000-0000-00002FAC0000}"/>
    <cellStyle name="Normal 8 3 5 2 2" xfId="4125" xr:uid="{00000000-0005-0000-0000-000030AC0000}"/>
    <cellStyle name="Normal 8 3 5 2 2 2" xfId="14198" xr:uid="{00000000-0005-0000-0000-000031AC0000}"/>
    <cellStyle name="Normal 8 3 5 2 2 2 2" xfId="44529" xr:uid="{00000000-0005-0000-0000-000032AC0000}"/>
    <cellStyle name="Normal 8 3 5 2 2 2 3" xfId="29296" xr:uid="{00000000-0005-0000-0000-000033AC0000}"/>
    <cellStyle name="Normal 8 3 5 2 2 3" xfId="9178" xr:uid="{00000000-0005-0000-0000-000034AC0000}"/>
    <cellStyle name="Normal 8 3 5 2 2 3 2" xfId="39512" xr:uid="{00000000-0005-0000-0000-000035AC0000}"/>
    <cellStyle name="Normal 8 3 5 2 2 3 3" xfId="24279" xr:uid="{00000000-0005-0000-0000-000036AC0000}"/>
    <cellStyle name="Normal 8 3 5 2 2 4" xfId="34499" xr:uid="{00000000-0005-0000-0000-000037AC0000}"/>
    <cellStyle name="Normal 8 3 5 2 2 5" xfId="19266" xr:uid="{00000000-0005-0000-0000-000038AC0000}"/>
    <cellStyle name="Normal 8 3 5 2 3" xfId="5817" xr:uid="{00000000-0005-0000-0000-000039AC0000}"/>
    <cellStyle name="Normal 8 3 5 2 3 2" xfId="15869" xr:uid="{00000000-0005-0000-0000-00003AAC0000}"/>
    <cellStyle name="Normal 8 3 5 2 3 2 2" xfId="46200" xr:uid="{00000000-0005-0000-0000-00003BAC0000}"/>
    <cellStyle name="Normal 8 3 5 2 3 2 3" xfId="30967" xr:uid="{00000000-0005-0000-0000-00003CAC0000}"/>
    <cellStyle name="Normal 8 3 5 2 3 3" xfId="10849" xr:uid="{00000000-0005-0000-0000-00003DAC0000}"/>
    <cellStyle name="Normal 8 3 5 2 3 3 2" xfId="41183" xr:uid="{00000000-0005-0000-0000-00003EAC0000}"/>
    <cellStyle name="Normal 8 3 5 2 3 3 3" xfId="25950" xr:uid="{00000000-0005-0000-0000-00003FAC0000}"/>
    <cellStyle name="Normal 8 3 5 2 3 4" xfId="36170" xr:uid="{00000000-0005-0000-0000-000040AC0000}"/>
    <cellStyle name="Normal 8 3 5 2 3 5" xfId="20937" xr:uid="{00000000-0005-0000-0000-000041AC0000}"/>
    <cellStyle name="Normal 8 3 5 2 4" xfId="12527" xr:uid="{00000000-0005-0000-0000-000042AC0000}"/>
    <cellStyle name="Normal 8 3 5 2 4 2" xfId="42858" xr:uid="{00000000-0005-0000-0000-000043AC0000}"/>
    <cellStyle name="Normal 8 3 5 2 4 3" xfId="27625" xr:uid="{00000000-0005-0000-0000-000044AC0000}"/>
    <cellStyle name="Normal 8 3 5 2 5" xfId="7506" xr:uid="{00000000-0005-0000-0000-000045AC0000}"/>
    <cellStyle name="Normal 8 3 5 2 5 2" xfId="37841" xr:uid="{00000000-0005-0000-0000-000046AC0000}"/>
    <cellStyle name="Normal 8 3 5 2 5 3" xfId="22608" xr:uid="{00000000-0005-0000-0000-000047AC0000}"/>
    <cellStyle name="Normal 8 3 5 2 6" xfId="32829" xr:uid="{00000000-0005-0000-0000-000048AC0000}"/>
    <cellStyle name="Normal 8 3 5 2 7" xfId="17595" xr:uid="{00000000-0005-0000-0000-000049AC0000}"/>
    <cellStyle name="Normal 8 3 5 3" xfId="3288" xr:uid="{00000000-0005-0000-0000-00004AAC0000}"/>
    <cellStyle name="Normal 8 3 5 3 2" xfId="13362" xr:uid="{00000000-0005-0000-0000-00004BAC0000}"/>
    <cellStyle name="Normal 8 3 5 3 2 2" xfId="43693" xr:uid="{00000000-0005-0000-0000-00004CAC0000}"/>
    <cellStyle name="Normal 8 3 5 3 2 3" xfId="28460" xr:uid="{00000000-0005-0000-0000-00004DAC0000}"/>
    <cellStyle name="Normal 8 3 5 3 3" xfId="8342" xr:uid="{00000000-0005-0000-0000-00004EAC0000}"/>
    <cellStyle name="Normal 8 3 5 3 3 2" xfId="38676" xr:uid="{00000000-0005-0000-0000-00004FAC0000}"/>
    <cellStyle name="Normal 8 3 5 3 3 3" xfId="23443" xr:uid="{00000000-0005-0000-0000-000050AC0000}"/>
    <cellStyle name="Normal 8 3 5 3 4" xfId="33663" xr:uid="{00000000-0005-0000-0000-000051AC0000}"/>
    <cellStyle name="Normal 8 3 5 3 5" xfId="18430" xr:uid="{00000000-0005-0000-0000-000052AC0000}"/>
    <cellStyle name="Normal 8 3 5 4" xfId="4981" xr:uid="{00000000-0005-0000-0000-000053AC0000}"/>
    <cellStyle name="Normal 8 3 5 4 2" xfId="15033" xr:uid="{00000000-0005-0000-0000-000054AC0000}"/>
    <cellStyle name="Normal 8 3 5 4 2 2" xfId="45364" xr:uid="{00000000-0005-0000-0000-000055AC0000}"/>
    <cellStyle name="Normal 8 3 5 4 2 3" xfId="30131" xr:uid="{00000000-0005-0000-0000-000056AC0000}"/>
    <cellStyle name="Normal 8 3 5 4 3" xfId="10013" xr:uid="{00000000-0005-0000-0000-000057AC0000}"/>
    <cellStyle name="Normal 8 3 5 4 3 2" xfId="40347" xr:uid="{00000000-0005-0000-0000-000058AC0000}"/>
    <cellStyle name="Normal 8 3 5 4 3 3" xfId="25114" xr:uid="{00000000-0005-0000-0000-000059AC0000}"/>
    <cellStyle name="Normal 8 3 5 4 4" xfId="35334" xr:uid="{00000000-0005-0000-0000-00005AAC0000}"/>
    <cellStyle name="Normal 8 3 5 4 5" xfId="20101" xr:uid="{00000000-0005-0000-0000-00005BAC0000}"/>
    <cellStyle name="Normal 8 3 5 5" xfId="11691" xr:uid="{00000000-0005-0000-0000-00005CAC0000}"/>
    <cellStyle name="Normal 8 3 5 5 2" xfId="42022" xr:uid="{00000000-0005-0000-0000-00005DAC0000}"/>
    <cellStyle name="Normal 8 3 5 5 3" xfId="26789" xr:uid="{00000000-0005-0000-0000-00005EAC0000}"/>
    <cellStyle name="Normal 8 3 5 6" xfId="6670" xr:uid="{00000000-0005-0000-0000-00005FAC0000}"/>
    <cellStyle name="Normal 8 3 5 6 2" xfId="37005" xr:uid="{00000000-0005-0000-0000-000060AC0000}"/>
    <cellStyle name="Normal 8 3 5 6 3" xfId="21772" xr:uid="{00000000-0005-0000-0000-000061AC0000}"/>
    <cellStyle name="Normal 8 3 5 7" xfId="31993" xr:uid="{00000000-0005-0000-0000-000062AC0000}"/>
    <cellStyle name="Normal 8 3 5 8" xfId="16759" xr:uid="{00000000-0005-0000-0000-000063AC0000}"/>
    <cellStyle name="Normal 8 3 6" xfId="2015" xr:uid="{00000000-0005-0000-0000-000064AC0000}"/>
    <cellStyle name="Normal 8 3 6 2" xfId="3707" xr:uid="{00000000-0005-0000-0000-000065AC0000}"/>
    <cellStyle name="Normal 8 3 6 2 2" xfId="13780" xr:uid="{00000000-0005-0000-0000-000066AC0000}"/>
    <cellStyle name="Normal 8 3 6 2 2 2" xfId="44111" xr:uid="{00000000-0005-0000-0000-000067AC0000}"/>
    <cellStyle name="Normal 8 3 6 2 2 3" xfId="28878" xr:uid="{00000000-0005-0000-0000-000068AC0000}"/>
    <cellStyle name="Normal 8 3 6 2 3" xfId="8760" xr:uid="{00000000-0005-0000-0000-000069AC0000}"/>
    <cellStyle name="Normal 8 3 6 2 3 2" xfId="39094" xr:uid="{00000000-0005-0000-0000-00006AAC0000}"/>
    <cellStyle name="Normal 8 3 6 2 3 3" xfId="23861" xr:uid="{00000000-0005-0000-0000-00006BAC0000}"/>
    <cellStyle name="Normal 8 3 6 2 4" xfId="34081" xr:uid="{00000000-0005-0000-0000-00006CAC0000}"/>
    <cellStyle name="Normal 8 3 6 2 5" xfId="18848" xr:uid="{00000000-0005-0000-0000-00006DAC0000}"/>
    <cellStyle name="Normal 8 3 6 3" xfId="5399" xr:uid="{00000000-0005-0000-0000-00006EAC0000}"/>
    <cellStyle name="Normal 8 3 6 3 2" xfId="15451" xr:uid="{00000000-0005-0000-0000-00006FAC0000}"/>
    <cellStyle name="Normal 8 3 6 3 2 2" xfId="45782" xr:uid="{00000000-0005-0000-0000-000070AC0000}"/>
    <cellStyle name="Normal 8 3 6 3 2 3" xfId="30549" xr:uid="{00000000-0005-0000-0000-000071AC0000}"/>
    <cellStyle name="Normal 8 3 6 3 3" xfId="10431" xr:uid="{00000000-0005-0000-0000-000072AC0000}"/>
    <cellStyle name="Normal 8 3 6 3 3 2" xfId="40765" xr:uid="{00000000-0005-0000-0000-000073AC0000}"/>
    <cellStyle name="Normal 8 3 6 3 3 3" xfId="25532" xr:uid="{00000000-0005-0000-0000-000074AC0000}"/>
    <cellStyle name="Normal 8 3 6 3 4" xfId="35752" xr:uid="{00000000-0005-0000-0000-000075AC0000}"/>
    <cellStyle name="Normal 8 3 6 3 5" xfId="20519" xr:uid="{00000000-0005-0000-0000-000076AC0000}"/>
    <cellStyle name="Normal 8 3 6 4" xfId="12109" xr:uid="{00000000-0005-0000-0000-000077AC0000}"/>
    <cellStyle name="Normal 8 3 6 4 2" xfId="42440" xr:uid="{00000000-0005-0000-0000-000078AC0000}"/>
    <cellStyle name="Normal 8 3 6 4 3" xfId="27207" xr:uid="{00000000-0005-0000-0000-000079AC0000}"/>
    <cellStyle name="Normal 8 3 6 5" xfId="7088" xr:uid="{00000000-0005-0000-0000-00007AAC0000}"/>
    <cellStyle name="Normal 8 3 6 5 2" xfId="37423" xr:uid="{00000000-0005-0000-0000-00007BAC0000}"/>
    <cellStyle name="Normal 8 3 6 5 3" xfId="22190" xr:uid="{00000000-0005-0000-0000-00007CAC0000}"/>
    <cellStyle name="Normal 8 3 6 6" xfId="32411" xr:uid="{00000000-0005-0000-0000-00007DAC0000}"/>
    <cellStyle name="Normal 8 3 6 7" xfId="17177" xr:uid="{00000000-0005-0000-0000-00007EAC0000}"/>
    <cellStyle name="Normal 8 3 7" xfId="2867" xr:uid="{00000000-0005-0000-0000-00007FAC0000}"/>
    <cellStyle name="Normal 8 3 7 2" xfId="12944" xr:uid="{00000000-0005-0000-0000-000080AC0000}"/>
    <cellStyle name="Normal 8 3 7 2 2" xfId="43275" xr:uid="{00000000-0005-0000-0000-000081AC0000}"/>
    <cellStyle name="Normal 8 3 7 2 3" xfId="28042" xr:uid="{00000000-0005-0000-0000-000082AC0000}"/>
    <cellStyle name="Normal 8 3 7 3" xfId="7924" xr:uid="{00000000-0005-0000-0000-000083AC0000}"/>
    <cellStyle name="Normal 8 3 7 3 2" xfId="38258" xr:uid="{00000000-0005-0000-0000-000084AC0000}"/>
    <cellStyle name="Normal 8 3 7 3 3" xfId="23025" xr:uid="{00000000-0005-0000-0000-000085AC0000}"/>
    <cellStyle name="Normal 8 3 7 4" xfId="33245" xr:uid="{00000000-0005-0000-0000-000086AC0000}"/>
    <cellStyle name="Normal 8 3 7 5" xfId="18012" xr:uid="{00000000-0005-0000-0000-000087AC0000}"/>
    <cellStyle name="Normal 8 3 8" xfId="4561" xr:uid="{00000000-0005-0000-0000-000088AC0000}"/>
    <cellStyle name="Normal 8 3 8 2" xfId="14615" xr:uid="{00000000-0005-0000-0000-000089AC0000}"/>
    <cellStyle name="Normal 8 3 8 2 2" xfId="44946" xr:uid="{00000000-0005-0000-0000-00008AAC0000}"/>
    <cellStyle name="Normal 8 3 8 2 3" xfId="29713" xr:uid="{00000000-0005-0000-0000-00008BAC0000}"/>
    <cellStyle name="Normal 8 3 8 3" xfId="9595" xr:uid="{00000000-0005-0000-0000-00008CAC0000}"/>
    <cellStyle name="Normal 8 3 8 3 2" xfId="39929" xr:uid="{00000000-0005-0000-0000-00008DAC0000}"/>
    <cellStyle name="Normal 8 3 8 3 3" xfId="24696" xr:uid="{00000000-0005-0000-0000-00008EAC0000}"/>
    <cellStyle name="Normal 8 3 8 4" xfId="34916" xr:uid="{00000000-0005-0000-0000-00008FAC0000}"/>
    <cellStyle name="Normal 8 3 8 5" xfId="19683" xr:uid="{00000000-0005-0000-0000-000090AC0000}"/>
    <cellStyle name="Normal 8 3 9" xfId="11271" xr:uid="{00000000-0005-0000-0000-000091AC0000}"/>
    <cellStyle name="Normal 8 3 9 2" xfId="41604" xr:uid="{00000000-0005-0000-0000-000092AC0000}"/>
    <cellStyle name="Normal 8 3 9 3" xfId="26371" xr:uid="{00000000-0005-0000-0000-000093AC0000}"/>
    <cellStyle name="Normal 8 4" xfId="432" xr:uid="{00000000-0005-0000-0000-000094AC0000}"/>
    <cellStyle name="Normal 8 5" xfId="31437" xr:uid="{00000000-0005-0000-0000-000095AC0000}"/>
    <cellStyle name="Normal 8 6" xfId="46804" xr:uid="{00000000-0005-0000-0000-000096AC0000}"/>
    <cellStyle name="Normal 80" xfId="422" xr:uid="{00000000-0005-0000-0000-000097AC0000}"/>
    <cellStyle name="Normal 80 10" xfId="6201" xr:uid="{00000000-0005-0000-0000-000098AC0000}"/>
    <cellStyle name="Normal 80 10 2" xfId="36539" xr:uid="{00000000-0005-0000-0000-000099AC0000}"/>
    <cellStyle name="Normal 80 10 3" xfId="21306" xr:uid="{00000000-0005-0000-0000-00009AAC0000}"/>
    <cellStyle name="Normal 80 11" xfId="31530" xr:uid="{00000000-0005-0000-0000-00009BAC0000}"/>
    <cellStyle name="Normal 80 12" xfId="16291" xr:uid="{00000000-0005-0000-0000-00009CAC0000}"/>
    <cellStyle name="Normal 80 2" xfId="1165" xr:uid="{00000000-0005-0000-0000-00009DAC0000}"/>
    <cellStyle name="Normal 80 2 10" xfId="31583" xr:uid="{00000000-0005-0000-0000-00009EAC0000}"/>
    <cellStyle name="Normal 80 2 11" xfId="16345" xr:uid="{00000000-0005-0000-0000-00009FAC0000}"/>
    <cellStyle name="Normal 80 2 2" xfId="1274" xr:uid="{00000000-0005-0000-0000-0000A0AC0000}"/>
    <cellStyle name="Normal 80 2 2 10" xfId="16449" xr:uid="{00000000-0005-0000-0000-0000A1AC0000}"/>
    <cellStyle name="Normal 80 2 2 2" xfId="1491" xr:uid="{00000000-0005-0000-0000-0000A2AC0000}"/>
    <cellStyle name="Normal 80 2 2 2 2" xfId="1912" xr:uid="{00000000-0005-0000-0000-0000A3AC0000}"/>
    <cellStyle name="Normal 80 2 2 2 2 2" xfId="2751" xr:uid="{00000000-0005-0000-0000-0000A4AC0000}"/>
    <cellStyle name="Normal 80 2 2 2 2 2 2" xfId="4441" xr:uid="{00000000-0005-0000-0000-0000A5AC0000}"/>
    <cellStyle name="Normal 80 2 2 2 2 2 2 2" xfId="14514" xr:uid="{00000000-0005-0000-0000-0000A6AC0000}"/>
    <cellStyle name="Normal 80 2 2 2 2 2 2 2 2" xfId="44845" xr:uid="{00000000-0005-0000-0000-0000A7AC0000}"/>
    <cellStyle name="Normal 80 2 2 2 2 2 2 2 3" xfId="29612" xr:uid="{00000000-0005-0000-0000-0000A8AC0000}"/>
    <cellStyle name="Normal 80 2 2 2 2 2 2 3" xfId="9494" xr:uid="{00000000-0005-0000-0000-0000A9AC0000}"/>
    <cellStyle name="Normal 80 2 2 2 2 2 2 3 2" xfId="39828" xr:uid="{00000000-0005-0000-0000-0000AAAC0000}"/>
    <cellStyle name="Normal 80 2 2 2 2 2 2 3 3" xfId="24595" xr:uid="{00000000-0005-0000-0000-0000ABAC0000}"/>
    <cellStyle name="Normal 80 2 2 2 2 2 2 4" xfId="34815" xr:uid="{00000000-0005-0000-0000-0000ACAC0000}"/>
    <cellStyle name="Normal 80 2 2 2 2 2 2 5" xfId="19582" xr:uid="{00000000-0005-0000-0000-0000ADAC0000}"/>
    <cellStyle name="Normal 80 2 2 2 2 2 3" xfId="6133" xr:uid="{00000000-0005-0000-0000-0000AEAC0000}"/>
    <cellStyle name="Normal 80 2 2 2 2 2 3 2" xfId="16185" xr:uid="{00000000-0005-0000-0000-0000AFAC0000}"/>
    <cellStyle name="Normal 80 2 2 2 2 2 3 2 2" xfId="46516" xr:uid="{00000000-0005-0000-0000-0000B0AC0000}"/>
    <cellStyle name="Normal 80 2 2 2 2 2 3 2 3" xfId="31283" xr:uid="{00000000-0005-0000-0000-0000B1AC0000}"/>
    <cellStyle name="Normal 80 2 2 2 2 2 3 3" xfId="11165" xr:uid="{00000000-0005-0000-0000-0000B2AC0000}"/>
    <cellStyle name="Normal 80 2 2 2 2 2 3 3 2" xfId="41499" xr:uid="{00000000-0005-0000-0000-0000B3AC0000}"/>
    <cellStyle name="Normal 80 2 2 2 2 2 3 3 3" xfId="26266" xr:uid="{00000000-0005-0000-0000-0000B4AC0000}"/>
    <cellStyle name="Normal 80 2 2 2 2 2 3 4" xfId="36486" xr:uid="{00000000-0005-0000-0000-0000B5AC0000}"/>
    <cellStyle name="Normal 80 2 2 2 2 2 3 5" xfId="21253" xr:uid="{00000000-0005-0000-0000-0000B6AC0000}"/>
    <cellStyle name="Normal 80 2 2 2 2 2 4" xfId="12843" xr:uid="{00000000-0005-0000-0000-0000B7AC0000}"/>
    <cellStyle name="Normal 80 2 2 2 2 2 4 2" xfId="43174" xr:uid="{00000000-0005-0000-0000-0000B8AC0000}"/>
    <cellStyle name="Normal 80 2 2 2 2 2 4 3" xfId="27941" xr:uid="{00000000-0005-0000-0000-0000B9AC0000}"/>
    <cellStyle name="Normal 80 2 2 2 2 2 5" xfId="7822" xr:uid="{00000000-0005-0000-0000-0000BAAC0000}"/>
    <cellStyle name="Normal 80 2 2 2 2 2 5 2" xfId="38157" xr:uid="{00000000-0005-0000-0000-0000BBAC0000}"/>
    <cellStyle name="Normal 80 2 2 2 2 2 5 3" xfId="22924" xr:uid="{00000000-0005-0000-0000-0000BCAC0000}"/>
    <cellStyle name="Normal 80 2 2 2 2 2 6" xfId="33145" xr:uid="{00000000-0005-0000-0000-0000BDAC0000}"/>
    <cellStyle name="Normal 80 2 2 2 2 2 7" xfId="17911" xr:uid="{00000000-0005-0000-0000-0000BEAC0000}"/>
    <cellStyle name="Normal 80 2 2 2 2 3" xfId="3604" xr:uid="{00000000-0005-0000-0000-0000BFAC0000}"/>
    <cellStyle name="Normal 80 2 2 2 2 3 2" xfId="13678" xr:uid="{00000000-0005-0000-0000-0000C0AC0000}"/>
    <cellStyle name="Normal 80 2 2 2 2 3 2 2" xfId="44009" xr:uid="{00000000-0005-0000-0000-0000C1AC0000}"/>
    <cellStyle name="Normal 80 2 2 2 2 3 2 3" xfId="28776" xr:uid="{00000000-0005-0000-0000-0000C2AC0000}"/>
    <cellStyle name="Normal 80 2 2 2 2 3 3" xfId="8658" xr:uid="{00000000-0005-0000-0000-0000C3AC0000}"/>
    <cellStyle name="Normal 80 2 2 2 2 3 3 2" xfId="38992" xr:uid="{00000000-0005-0000-0000-0000C4AC0000}"/>
    <cellStyle name="Normal 80 2 2 2 2 3 3 3" xfId="23759" xr:uid="{00000000-0005-0000-0000-0000C5AC0000}"/>
    <cellStyle name="Normal 80 2 2 2 2 3 4" xfId="33979" xr:uid="{00000000-0005-0000-0000-0000C6AC0000}"/>
    <cellStyle name="Normal 80 2 2 2 2 3 5" xfId="18746" xr:uid="{00000000-0005-0000-0000-0000C7AC0000}"/>
    <cellStyle name="Normal 80 2 2 2 2 4" xfId="5297" xr:uid="{00000000-0005-0000-0000-0000C8AC0000}"/>
    <cellStyle name="Normal 80 2 2 2 2 4 2" xfId="15349" xr:uid="{00000000-0005-0000-0000-0000C9AC0000}"/>
    <cellStyle name="Normal 80 2 2 2 2 4 2 2" xfId="45680" xr:uid="{00000000-0005-0000-0000-0000CAAC0000}"/>
    <cellStyle name="Normal 80 2 2 2 2 4 2 3" xfId="30447" xr:uid="{00000000-0005-0000-0000-0000CBAC0000}"/>
    <cellStyle name="Normal 80 2 2 2 2 4 3" xfId="10329" xr:uid="{00000000-0005-0000-0000-0000CCAC0000}"/>
    <cellStyle name="Normal 80 2 2 2 2 4 3 2" xfId="40663" xr:uid="{00000000-0005-0000-0000-0000CDAC0000}"/>
    <cellStyle name="Normal 80 2 2 2 2 4 3 3" xfId="25430" xr:uid="{00000000-0005-0000-0000-0000CEAC0000}"/>
    <cellStyle name="Normal 80 2 2 2 2 4 4" xfId="35650" xr:uid="{00000000-0005-0000-0000-0000CFAC0000}"/>
    <cellStyle name="Normal 80 2 2 2 2 4 5" xfId="20417" xr:uid="{00000000-0005-0000-0000-0000D0AC0000}"/>
    <cellStyle name="Normal 80 2 2 2 2 5" xfId="12007" xr:uid="{00000000-0005-0000-0000-0000D1AC0000}"/>
    <cellStyle name="Normal 80 2 2 2 2 5 2" xfId="42338" xr:uid="{00000000-0005-0000-0000-0000D2AC0000}"/>
    <cellStyle name="Normal 80 2 2 2 2 5 3" xfId="27105" xr:uid="{00000000-0005-0000-0000-0000D3AC0000}"/>
    <cellStyle name="Normal 80 2 2 2 2 6" xfId="6986" xr:uid="{00000000-0005-0000-0000-0000D4AC0000}"/>
    <cellStyle name="Normal 80 2 2 2 2 6 2" xfId="37321" xr:uid="{00000000-0005-0000-0000-0000D5AC0000}"/>
    <cellStyle name="Normal 80 2 2 2 2 6 3" xfId="22088" xr:uid="{00000000-0005-0000-0000-0000D6AC0000}"/>
    <cellStyle name="Normal 80 2 2 2 2 7" xfId="32309" xr:uid="{00000000-0005-0000-0000-0000D7AC0000}"/>
    <cellStyle name="Normal 80 2 2 2 2 8" xfId="17075" xr:uid="{00000000-0005-0000-0000-0000D8AC0000}"/>
    <cellStyle name="Normal 80 2 2 2 3" xfId="2333" xr:uid="{00000000-0005-0000-0000-0000D9AC0000}"/>
    <cellStyle name="Normal 80 2 2 2 3 2" xfId="4023" xr:uid="{00000000-0005-0000-0000-0000DAAC0000}"/>
    <cellStyle name="Normal 80 2 2 2 3 2 2" xfId="14096" xr:uid="{00000000-0005-0000-0000-0000DBAC0000}"/>
    <cellStyle name="Normal 80 2 2 2 3 2 2 2" xfId="44427" xr:uid="{00000000-0005-0000-0000-0000DCAC0000}"/>
    <cellStyle name="Normal 80 2 2 2 3 2 2 3" xfId="29194" xr:uid="{00000000-0005-0000-0000-0000DDAC0000}"/>
    <cellStyle name="Normal 80 2 2 2 3 2 3" xfId="9076" xr:uid="{00000000-0005-0000-0000-0000DEAC0000}"/>
    <cellStyle name="Normal 80 2 2 2 3 2 3 2" xfId="39410" xr:uid="{00000000-0005-0000-0000-0000DFAC0000}"/>
    <cellStyle name="Normal 80 2 2 2 3 2 3 3" xfId="24177" xr:uid="{00000000-0005-0000-0000-0000E0AC0000}"/>
    <cellStyle name="Normal 80 2 2 2 3 2 4" xfId="34397" xr:uid="{00000000-0005-0000-0000-0000E1AC0000}"/>
    <cellStyle name="Normal 80 2 2 2 3 2 5" xfId="19164" xr:uid="{00000000-0005-0000-0000-0000E2AC0000}"/>
    <cellStyle name="Normal 80 2 2 2 3 3" xfId="5715" xr:uid="{00000000-0005-0000-0000-0000E3AC0000}"/>
    <cellStyle name="Normal 80 2 2 2 3 3 2" xfId="15767" xr:uid="{00000000-0005-0000-0000-0000E4AC0000}"/>
    <cellStyle name="Normal 80 2 2 2 3 3 2 2" xfId="46098" xr:uid="{00000000-0005-0000-0000-0000E5AC0000}"/>
    <cellStyle name="Normal 80 2 2 2 3 3 2 3" xfId="30865" xr:uid="{00000000-0005-0000-0000-0000E6AC0000}"/>
    <cellStyle name="Normal 80 2 2 2 3 3 3" xfId="10747" xr:uid="{00000000-0005-0000-0000-0000E7AC0000}"/>
    <cellStyle name="Normal 80 2 2 2 3 3 3 2" xfId="41081" xr:uid="{00000000-0005-0000-0000-0000E8AC0000}"/>
    <cellStyle name="Normal 80 2 2 2 3 3 3 3" xfId="25848" xr:uid="{00000000-0005-0000-0000-0000E9AC0000}"/>
    <cellStyle name="Normal 80 2 2 2 3 3 4" xfId="36068" xr:uid="{00000000-0005-0000-0000-0000EAAC0000}"/>
    <cellStyle name="Normal 80 2 2 2 3 3 5" xfId="20835" xr:uid="{00000000-0005-0000-0000-0000EBAC0000}"/>
    <cellStyle name="Normal 80 2 2 2 3 4" xfId="12425" xr:uid="{00000000-0005-0000-0000-0000ECAC0000}"/>
    <cellStyle name="Normal 80 2 2 2 3 4 2" xfId="42756" xr:uid="{00000000-0005-0000-0000-0000EDAC0000}"/>
    <cellStyle name="Normal 80 2 2 2 3 4 3" xfId="27523" xr:uid="{00000000-0005-0000-0000-0000EEAC0000}"/>
    <cellStyle name="Normal 80 2 2 2 3 5" xfId="7404" xr:uid="{00000000-0005-0000-0000-0000EFAC0000}"/>
    <cellStyle name="Normal 80 2 2 2 3 5 2" xfId="37739" xr:uid="{00000000-0005-0000-0000-0000F0AC0000}"/>
    <cellStyle name="Normal 80 2 2 2 3 5 3" xfId="22506" xr:uid="{00000000-0005-0000-0000-0000F1AC0000}"/>
    <cellStyle name="Normal 80 2 2 2 3 6" xfId="32727" xr:uid="{00000000-0005-0000-0000-0000F2AC0000}"/>
    <cellStyle name="Normal 80 2 2 2 3 7" xfId="17493" xr:uid="{00000000-0005-0000-0000-0000F3AC0000}"/>
    <cellStyle name="Normal 80 2 2 2 4" xfId="3186" xr:uid="{00000000-0005-0000-0000-0000F4AC0000}"/>
    <cellStyle name="Normal 80 2 2 2 4 2" xfId="13260" xr:uid="{00000000-0005-0000-0000-0000F5AC0000}"/>
    <cellStyle name="Normal 80 2 2 2 4 2 2" xfId="43591" xr:uid="{00000000-0005-0000-0000-0000F6AC0000}"/>
    <cellStyle name="Normal 80 2 2 2 4 2 3" xfId="28358" xr:uid="{00000000-0005-0000-0000-0000F7AC0000}"/>
    <cellStyle name="Normal 80 2 2 2 4 3" xfId="8240" xr:uid="{00000000-0005-0000-0000-0000F8AC0000}"/>
    <cellStyle name="Normal 80 2 2 2 4 3 2" xfId="38574" xr:uid="{00000000-0005-0000-0000-0000F9AC0000}"/>
    <cellStyle name="Normal 80 2 2 2 4 3 3" xfId="23341" xr:uid="{00000000-0005-0000-0000-0000FAAC0000}"/>
    <cellStyle name="Normal 80 2 2 2 4 4" xfId="33561" xr:uid="{00000000-0005-0000-0000-0000FBAC0000}"/>
    <cellStyle name="Normal 80 2 2 2 4 5" xfId="18328" xr:uid="{00000000-0005-0000-0000-0000FCAC0000}"/>
    <cellStyle name="Normal 80 2 2 2 5" xfId="4879" xr:uid="{00000000-0005-0000-0000-0000FDAC0000}"/>
    <cellStyle name="Normal 80 2 2 2 5 2" xfId="14931" xr:uid="{00000000-0005-0000-0000-0000FEAC0000}"/>
    <cellStyle name="Normal 80 2 2 2 5 2 2" xfId="45262" xr:uid="{00000000-0005-0000-0000-0000FFAC0000}"/>
    <cellStyle name="Normal 80 2 2 2 5 2 3" xfId="30029" xr:uid="{00000000-0005-0000-0000-000000AD0000}"/>
    <cellStyle name="Normal 80 2 2 2 5 3" xfId="9911" xr:uid="{00000000-0005-0000-0000-000001AD0000}"/>
    <cellStyle name="Normal 80 2 2 2 5 3 2" xfId="40245" xr:uid="{00000000-0005-0000-0000-000002AD0000}"/>
    <cellStyle name="Normal 80 2 2 2 5 3 3" xfId="25012" xr:uid="{00000000-0005-0000-0000-000003AD0000}"/>
    <cellStyle name="Normal 80 2 2 2 5 4" xfId="35232" xr:uid="{00000000-0005-0000-0000-000004AD0000}"/>
    <cellStyle name="Normal 80 2 2 2 5 5" xfId="19999" xr:uid="{00000000-0005-0000-0000-000005AD0000}"/>
    <cellStyle name="Normal 80 2 2 2 6" xfId="11589" xr:uid="{00000000-0005-0000-0000-000006AD0000}"/>
    <cellStyle name="Normal 80 2 2 2 6 2" xfId="41920" xr:uid="{00000000-0005-0000-0000-000007AD0000}"/>
    <cellStyle name="Normal 80 2 2 2 6 3" xfId="26687" xr:uid="{00000000-0005-0000-0000-000008AD0000}"/>
    <cellStyle name="Normal 80 2 2 2 7" xfId="6568" xr:uid="{00000000-0005-0000-0000-000009AD0000}"/>
    <cellStyle name="Normal 80 2 2 2 7 2" xfId="36903" xr:uid="{00000000-0005-0000-0000-00000AAD0000}"/>
    <cellStyle name="Normal 80 2 2 2 7 3" xfId="21670" xr:uid="{00000000-0005-0000-0000-00000BAD0000}"/>
    <cellStyle name="Normal 80 2 2 2 8" xfId="31891" xr:uid="{00000000-0005-0000-0000-00000CAD0000}"/>
    <cellStyle name="Normal 80 2 2 2 9" xfId="16657" xr:uid="{00000000-0005-0000-0000-00000DAD0000}"/>
    <cellStyle name="Normal 80 2 2 3" xfId="1704" xr:uid="{00000000-0005-0000-0000-00000EAD0000}"/>
    <cellStyle name="Normal 80 2 2 3 2" xfId="2543" xr:uid="{00000000-0005-0000-0000-00000FAD0000}"/>
    <cellStyle name="Normal 80 2 2 3 2 2" xfId="4233" xr:uid="{00000000-0005-0000-0000-000010AD0000}"/>
    <cellStyle name="Normal 80 2 2 3 2 2 2" xfId="14306" xr:uid="{00000000-0005-0000-0000-000011AD0000}"/>
    <cellStyle name="Normal 80 2 2 3 2 2 2 2" xfId="44637" xr:uid="{00000000-0005-0000-0000-000012AD0000}"/>
    <cellStyle name="Normal 80 2 2 3 2 2 2 3" xfId="29404" xr:uid="{00000000-0005-0000-0000-000013AD0000}"/>
    <cellStyle name="Normal 80 2 2 3 2 2 3" xfId="9286" xr:uid="{00000000-0005-0000-0000-000014AD0000}"/>
    <cellStyle name="Normal 80 2 2 3 2 2 3 2" xfId="39620" xr:uid="{00000000-0005-0000-0000-000015AD0000}"/>
    <cellStyle name="Normal 80 2 2 3 2 2 3 3" xfId="24387" xr:uid="{00000000-0005-0000-0000-000016AD0000}"/>
    <cellStyle name="Normal 80 2 2 3 2 2 4" xfId="34607" xr:uid="{00000000-0005-0000-0000-000017AD0000}"/>
    <cellStyle name="Normal 80 2 2 3 2 2 5" xfId="19374" xr:uid="{00000000-0005-0000-0000-000018AD0000}"/>
    <cellStyle name="Normal 80 2 2 3 2 3" xfId="5925" xr:uid="{00000000-0005-0000-0000-000019AD0000}"/>
    <cellStyle name="Normal 80 2 2 3 2 3 2" xfId="15977" xr:uid="{00000000-0005-0000-0000-00001AAD0000}"/>
    <cellStyle name="Normal 80 2 2 3 2 3 2 2" xfId="46308" xr:uid="{00000000-0005-0000-0000-00001BAD0000}"/>
    <cellStyle name="Normal 80 2 2 3 2 3 2 3" xfId="31075" xr:uid="{00000000-0005-0000-0000-00001CAD0000}"/>
    <cellStyle name="Normal 80 2 2 3 2 3 3" xfId="10957" xr:uid="{00000000-0005-0000-0000-00001DAD0000}"/>
    <cellStyle name="Normal 80 2 2 3 2 3 3 2" xfId="41291" xr:uid="{00000000-0005-0000-0000-00001EAD0000}"/>
    <cellStyle name="Normal 80 2 2 3 2 3 3 3" xfId="26058" xr:uid="{00000000-0005-0000-0000-00001FAD0000}"/>
    <cellStyle name="Normal 80 2 2 3 2 3 4" xfId="36278" xr:uid="{00000000-0005-0000-0000-000020AD0000}"/>
    <cellStyle name="Normal 80 2 2 3 2 3 5" xfId="21045" xr:uid="{00000000-0005-0000-0000-000021AD0000}"/>
    <cellStyle name="Normal 80 2 2 3 2 4" xfId="12635" xr:uid="{00000000-0005-0000-0000-000022AD0000}"/>
    <cellStyle name="Normal 80 2 2 3 2 4 2" xfId="42966" xr:uid="{00000000-0005-0000-0000-000023AD0000}"/>
    <cellStyle name="Normal 80 2 2 3 2 4 3" xfId="27733" xr:uid="{00000000-0005-0000-0000-000024AD0000}"/>
    <cellStyle name="Normal 80 2 2 3 2 5" xfId="7614" xr:uid="{00000000-0005-0000-0000-000025AD0000}"/>
    <cellStyle name="Normal 80 2 2 3 2 5 2" xfId="37949" xr:uid="{00000000-0005-0000-0000-000026AD0000}"/>
    <cellStyle name="Normal 80 2 2 3 2 5 3" xfId="22716" xr:uid="{00000000-0005-0000-0000-000027AD0000}"/>
    <cellStyle name="Normal 80 2 2 3 2 6" xfId="32937" xr:uid="{00000000-0005-0000-0000-000028AD0000}"/>
    <cellStyle name="Normal 80 2 2 3 2 7" xfId="17703" xr:uid="{00000000-0005-0000-0000-000029AD0000}"/>
    <cellStyle name="Normal 80 2 2 3 3" xfId="3396" xr:uid="{00000000-0005-0000-0000-00002AAD0000}"/>
    <cellStyle name="Normal 80 2 2 3 3 2" xfId="13470" xr:uid="{00000000-0005-0000-0000-00002BAD0000}"/>
    <cellStyle name="Normal 80 2 2 3 3 2 2" xfId="43801" xr:uid="{00000000-0005-0000-0000-00002CAD0000}"/>
    <cellStyle name="Normal 80 2 2 3 3 2 3" xfId="28568" xr:uid="{00000000-0005-0000-0000-00002DAD0000}"/>
    <cellStyle name="Normal 80 2 2 3 3 3" xfId="8450" xr:uid="{00000000-0005-0000-0000-00002EAD0000}"/>
    <cellStyle name="Normal 80 2 2 3 3 3 2" xfId="38784" xr:uid="{00000000-0005-0000-0000-00002FAD0000}"/>
    <cellStyle name="Normal 80 2 2 3 3 3 3" xfId="23551" xr:uid="{00000000-0005-0000-0000-000030AD0000}"/>
    <cellStyle name="Normal 80 2 2 3 3 4" xfId="33771" xr:uid="{00000000-0005-0000-0000-000031AD0000}"/>
    <cellStyle name="Normal 80 2 2 3 3 5" xfId="18538" xr:uid="{00000000-0005-0000-0000-000032AD0000}"/>
    <cellStyle name="Normal 80 2 2 3 4" xfId="5089" xr:uid="{00000000-0005-0000-0000-000033AD0000}"/>
    <cellStyle name="Normal 80 2 2 3 4 2" xfId="15141" xr:uid="{00000000-0005-0000-0000-000034AD0000}"/>
    <cellStyle name="Normal 80 2 2 3 4 2 2" xfId="45472" xr:uid="{00000000-0005-0000-0000-000035AD0000}"/>
    <cellStyle name="Normal 80 2 2 3 4 2 3" xfId="30239" xr:uid="{00000000-0005-0000-0000-000036AD0000}"/>
    <cellStyle name="Normal 80 2 2 3 4 3" xfId="10121" xr:uid="{00000000-0005-0000-0000-000037AD0000}"/>
    <cellStyle name="Normal 80 2 2 3 4 3 2" xfId="40455" xr:uid="{00000000-0005-0000-0000-000038AD0000}"/>
    <cellStyle name="Normal 80 2 2 3 4 3 3" xfId="25222" xr:uid="{00000000-0005-0000-0000-000039AD0000}"/>
    <cellStyle name="Normal 80 2 2 3 4 4" xfId="35442" xr:uid="{00000000-0005-0000-0000-00003AAD0000}"/>
    <cellStyle name="Normal 80 2 2 3 4 5" xfId="20209" xr:uid="{00000000-0005-0000-0000-00003BAD0000}"/>
    <cellStyle name="Normal 80 2 2 3 5" xfId="11799" xr:uid="{00000000-0005-0000-0000-00003CAD0000}"/>
    <cellStyle name="Normal 80 2 2 3 5 2" xfId="42130" xr:uid="{00000000-0005-0000-0000-00003DAD0000}"/>
    <cellStyle name="Normal 80 2 2 3 5 3" xfId="26897" xr:uid="{00000000-0005-0000-0000-00003EAD0000}"/>
    <cellStyle name="Normal 80 2 2 3 6" xfId="6778" xr:uid="{00000000-0005-0000-0000-00003FAD0000}"/>
    <cellStyle name="Normal 80 2 2 3 6 2" xfId="37113" xr:uid="{00000000-0005-0000-0000-000040AD0000}"/>
    <cellStyle name="Normal 80 2 2 3 6 3" xfId="21880" xr:uid="{00000000-0005-0000-0000-000041AD0000}"/>
    <cellStyle name="Normal 80 2 2 3 7" xfId="32101" xr:uid="{00000000-0005-0000-0000-000042AD0000}"/>
    <cellStyle name="Normal 80 2 2 3 8" xfId="16867" xr:uid="{00000000-0005-0000-0000-000043AD0000}"/>
    <cellStyle name="Normal 80 2 2 4" xfId="2125" xr:uid="{00000000-0005-0000-0000-000044AD0000}"/>
    <cellStyle name="Normal 80 2 2 4 2" xfId="3815" xr:uid="{00000000-0005-0000-0000-000045AD0000}"/>
    <cellStyle name="Normal 80 2 2 4 2 2" xfId="13888" xr:uid="{00000000-0005-0000-0000-000046AD0000}"/>
    <cellStyle name="Normal 80 2 2 4 2 2 2" xfId="44219" xr:uid="{00000000-0005-0000-0000-000047AD0000}"/>
    <cellStyle name="Normal 80 2 2 4 2 2 3" xfId="28986" xr:uid="{00000000-0005-0000-0000-000048AD0000}"/>
    <cellStyle name="Normal 80 2 2 4 2 3" xfId="8868" xr:uid="{00000000-0005-0000-0000-000049AD0000}"/>
    <cellStyle name="Normal 80 2 2 4 2 3 2" xfId="39202" xr:uid="{00000000-0005-0000-0000-00004AAD0000}"/>
    <cellStyle name="Normal 80 2 2 4 2 3 3" xfId="23969" xr:uid="{00000000-0005-0000-0000-00004BAD0000}"/>
    <cellStyle name="Normal 80 2 2 4 2 4" xfId="34189" xr:uid="{00000000-0005-0000-0000-00004CAD0000}"/>
    <cellStyle name="Normal 80 2 2 4 2 5" xfId="18956" xr:uid="{00000000-0005-0000-0000-00004DAD0000}"/>
    <cellStyle name="Normal 80 2 2 4 3" xfId="5507" xr:uid="{00000000-0005-0000-0000-00004EAD0000}"/>
    <cellStyle name="Normal 80 2 2 4 3 2" xfId="15559" xr:uid="{00000000-0005-0000-0000-00004FAD0000}"/>
    <cellStyle name="Normal 80 2 2 4 3 2 2" xfId="45890" xr:uid="{00000000-0005-0000-0000-000050AD0000}"/>
    <cellStyle name="Normal 80 2 2 4 3 2 3" xfId="30657" xr:uid="{00000000-0005-0000-0000-000051AD0000}"/>
    <cellStyle name="Normal 80 2 2 4 3 3" xfId="10539" xr:uid="{00000000-0005-0000-0000-000052AD0000}"/>
    <cellStyle name="Normal 80 2 2 4 3 3 2" xfId="40873" xr:uid="{00000000-0005-0000-0000-000053AD0000}"/>
    <cellStyle name="Normal 80 2 2 4 3 3 3" xfId="25640" xr:uid="{00000000-0005-0000-0000-000054AD0000}"/>
    <cellStyle name="Normal 80 2 2 4 3 4" xfId="35860" xr:uid="{00000000-0005-0000-0000-000055AD0000}"/>
    <cellStyle name="Normal 80 2 2 4 3 5" xfId="20627" xr:uid="{00000000-0005-0000-0000-000056AD0000}"/>
    <cellStyle name="Normal 80 2 2 4 4" xfId="12217" xr:uid="{00000000-0005-0000-0000-000057AD0000}"/>
    <cellStyle name="Normal 80 2 2 4 4 2" xfId="42548" xr:uid="{00000000-0005-0000-0000-000058AD0000}"/>
    <cellStyle name="Normal 80 2 2 4 4 3" xfId="27315" xr:uid="{00000000-0005-0000-0000-000059AD0000}"/>
    <cellStyle name="Normal 80 2 2 4 5" xfId="7196" xr:uid="{00000000-0005-0000-0000-00005AAD0000}"/>
    <cellStyle name="Normal 80 2 2 4 5 2" xfId="37531" xr:uid="{00000000-0005-0000-0000-00005BAD0000}"/>
    <cellStyle name="Normal 80 2 2 4 5 3" xfId="22298" xr:uid="{00000000-0005-0000-0000-00005CAD0000}"/>
    <cellStyle name="Normal 80 2 2 4 6" xfId="32519" xr:uid="{00000000-0005-0000-0000-00005DAD0000}"/>
    <cellStyle name="Normal 80 2 2 4 7" xfId="17285" xr:uid="{00000000-0005-0000-0000-00005EAD0000}"/>
    <cellStyle name="Normal 80 2 2 5" xfId="2978" xr:uid="{00000000-0005-0000-0000-00005FAD0000}"/>
    <cellStyle name="Normal 80 2 2 5 2" xfId="13052" xr:uid="{00000000-0005-0000-0000-000060AD0000}"/>
    <cellStyle name="Normal 80 2 2 5 2 2" xfId="43383" xr:uid="{00000000-0005-0000-0000-000061AD0000}"/>
    <cellStyle name="Normal 80 2 2 5 2 3" xfId="28150" xr:uid="{00000000-0005-0000-0000-000062AD0000}"/>
    <cellStyle name="Normal 80 2 2 5 3" xfId="8032" xr:uid="{00000000-0005-0000-0000-000063AD0000}"/>
    <cellStyle name="Normal 80 2 2 5 3 2" xfId="38366" xr:uid="{00000000-0005-0000-0000-000064AD0000}"/>
    <cellStyle name="Normal 80 2 2 5 3 3" xfId="23133" xr:uid="{00000000-0005-0000-0000-000065AD0000}"/>
    <cellStyle name="Normal 80 2 2 5 4" xfId="33353" xr:uid="{00000000-0005-0000-0000-000066AD0000}"/>
    <cellStyle name="Normal 80 2 2 5 5" xfId="18120" xr:uid="{00000000-0005-0000-0000-000067AD0000}"/>
    <cellStyle name="Normal 80 2 2 6" xfId="4671" xr:uid="{00000000-0005-0000-0000-000068AD0000}"/>
    <cellStyle name="Normal 80 2 2 6 2" xfId="14723" xr:uid="{00000000-0005-0000-0000-000069AD0000}"/>
    <cellStyle name="Normal 80 2 2 6 2 2" xfId="45054" xr:uid="{00000000-0005-0000-0000-00006AAD0000}"/>
    <cellStyle name="Normal 80 2 2 6 2 3" xfId="29821" xr:uid="{00000000-0005-0000-0000-00006BAD0000}"/>
    <cellStyle name="Normal 80 2 2 6 3" xfId="9703" xr:uid="{00000000-0005-0000-0000-00006CAD0000}"/>
    <cellStyle name="Normal 80 2 2 6 3 2" xfId="40037" xr:uid="{00000000-0005-0000-0000-00006DAD0000}"/>
    <cellStyle name="Normal 80 2 2 6 3 3" xfId="24804" xr:uid="{00000000-0005-0000-0000-00006EAD0000}"/>
    <cellStyle name="Normal 80 2 2 6 4" xfId="35024" xr:uid="{00000000-0005-0000-0000-00006FAD0000}"/>
    <cellStyle name="Normal 80 2 2 6 5" xfId="19791" xr:uid="{00000000-0005-0000-0000-000070AD0000}"/>
    <cellStyle name="Normal 80 2 2 7" xfId="11381" xr:uid="{00000000-0005-0000-0000-000071AD0000}"/>
    <cellStyle name="Normal 80 2 2 7 2" xfId="41712" xr:uid="{00000000-0005-0000-0000-000072AD0000}"/>
    <cellStyle name="Normal 80 2 2 7 3" xfId="26479" xr:uid="{00000000-0005-0000-0000-000073AD0000}"/>
    <cellStyle name="Normal 80 2 2 8" xfId="6360" xr:uid="{00000000-0005-0000-0000-000074AD0000}"/>
    <cellStyle name="Normal 80 2 2 8 2" xfId="36695" xr:uid="{00000000-0005-0000-0000-000075AD0000}"/>
    <cellStyle name="Normal 80 2 2 8 3" xfId="21462" xr:uid="{00000000-0005-0000-0000-000076AD0000}"/>
    <cellStyle name="Normal 80 2 2 9" xfId="31684" xr:uid="{00000000-0005-0000-0000-000077AD0000}"/>
    <cellStyle name="Normal 80 2 3" xfId="1387" xr:uid="{00000000-0005-0000-0000-000078AD0000}"/>
    <cellStyle name="Normal 80 2 3 2" xfId="1808" xr:uid="{00000000-0005-0000-0000-000079AD0000}"/>
    <cellStyle name="Normal 80 2 3 2 2" xfId="2647" xr:uid="{00000000-0005-0000-0000-00007AAD0000}"/>
    <cellStyle name="Normal 80 2 3 2 2 2" xfId="4337" xr:uid="{00000000-0005-0000-0000-00007BAD0000}"/>
    <cellStyle name="Normal 80 2 3 2 2 2 2" xfId="14410" xr:uid="{00000000-0005-0000-0000-00007CAD0000}"/>
    <cellStyle name="Normal 80 2 3 2 2 2 2 2" xfId="44741" xr:uid="{00000000-0005-0000-0000-00007DAD0000}"/>
    <cellStyle name="Normal 80 2 3 2 2 2 2 3" xfId="29508" xr:uid="{00000000-0005-0000-0000-00007EAD0000}"/>
    <cellStyle name="Normal 80 2 3 2 2 2 3" xfId="9390" xr:uid="{00000000-0005-0000-0000-00007FAD0000}"/>
    <cellStyle name="Normal 80 2 3 2 2 2 3 2" xfId="39724" xr:uid="{00000000-0005-0000-0000-000080AD0000}"/>
    <cellStyle name="Normal 80 2 3 2 2 2 3 3" xfId="24491" xr:uid="{00000000-0005-0000-0000-000081AD0000}"/>
    <cellStyle name="Normal 80 2 3 2 2 2 4" xfId="34711" xr:uid="{00000000-0005-0000-0000-000082AD0000}"/>
    <cellStyle name="Normal 80 2 3 2 2 2 5" xfId="19478" xr:uid="{00000000-0005-0000-0000-000083AD0000}"/>
    <cellStyle name="Normal 80 2 3 2 2 3" xfId="6029" xr:uid="{00000000-0005-0000-0000-000084AD0000}"/>
    <cellStyle name="Normal 80 2 3 2 2 3 2" xfId="16081" xr:uid="{00000000-0005-0000-0000-000085AD0000}"/>
    <cellStyle name="Normal 80 2 3 2 2 3 2 2" xfId="46412" xr:uid="{00000000-0005-0000-0000-000086AD0000}"/>
    <cellStyle name="Normal 80 2 3 2 2 3 2 3" xfId="31179" xr:uid="{00000000-0005-0000-0000-000087AD0000}"/>
    <cellStyle name="Normal 80 2 3 2 2 3 3" xfId="11061" xr:uid="{00000000-0005-0000-0000-000088AD0000}"/>
    <cellStyle name="Normal 80 2 3 2 2 3 3 2" xfId="41395" xr:uid="{00000000-0005-0000-0000-000089AD0000}"/>
    <cellStyle name="Normal 80 2 3 2 2 3 3 3" xfId="26162" xr:uid="{00000000-0005-0000-0000-00008AAD0000}"/>
    <cellStyle name="Normal 80 2 3 2 2 3 4" xfId="36382" xr:uid="{00000000-0005-0000-0000-00008BAD0000}"/>
    <cellStyle name="Normal 80 2 3 2 2 3 5" xfId="21149" xr:uid="{00000000-0005-0000-0000-00008CAD0000}"/>
    <cellStyle name="Normal 80 2 3 2 2 4" xfId="12739" xr:uid="{00000000-0005-0000-0000-00008DAD0000}"/>
    <cellStyle name="Normal 80 2 3 2 2 4 2" xfId="43070" xr:uid="{00000000-0005-0000-0000-00008EAD0000}"/>
    <cellStyle name="Normal 80 2 3 2 2 4 3" xfId="27837" xr:uid="{00000000-0005-0000-0000-00008FAD0000}"/>
    <cellStyle name="Normal 80 2 3 2 2 5" xfId="7718" xr:uid="{00000000-0005-0000-0000-000090AD0000}"/>
    <cellStyle name="Normal 80 2 3 2 2 5 2" xfId="38053" xr:uid="{00000000-0005-0000-0000-000091AD0000}"/>
    <cellStyle name="Normal 80 2 3 2 2 5 3" xfId="22820" xr:uid="{00000000-0005-0000-0000-000092AD0000}"/>
    <cellStyle name="Normal 80 2 3 2 2 6" xfId="33041" xr:uid="{00000000-0005-0000-0000-000093AD0000}"/>
    <cellStyle name="Normal 80 2 3 2 2 7" xfId="17807" xr:uid="{00000000-0005-0000-0000-000094AD0000}"/>
    <cellStyle name="Normal 80 2 3 2 3" xfId="3500" xr:uid="{00000000-0005-0000-0000-000095AD0000}"/>
    <cellStyle name="Normal 80 2 3 2 3 2" xfId="13574" xr:uid="{00000000-0005-0000-0000-000096AD0000}"/>
    <cellStyle name="Normal 80 2 3 2 3 2 2" xfId="43905" xr:uid="{00000000-0005-0000-0000-000097AD0000}"/>
    <cellStyle name="Normal 80 2 3 2 3 2 3" xfId="28672" xr:uid="{00000000-0005-0000-0000-000098AD0000}"/>
    <cellStyle name="Normal 80 2 3 2 3 3" xfId="8554" xr:uid="{00000000-0005-0000-0000-000099AD0000}"/>
    <cellStyle name="Normal 80 2 3 2 3 3 2" xfId="38888" xr:uid="{00000000-0005-0000-0000-00009AAD0000}"/>
    <cellStyle name="Normal 80 2 3 2 3 3 3" xfId="23655" xr:uid="{00000000-0005-0000-0000-00009BAD0000}"/>
    <cellStyle name="Normal 80 2 3 2 3 4" xfId="33875" xr:uid="{00000000-0005-0000-0000-00009CAD0000}"/>
    <cellStyle name="Normal 80 2 3 2 3 5" xfId="18642" xr:uid="{00000000-0005-0000-0000-00009DAD0000}"/>
    <cellStyle name="Normal 80 2 3 2 4" xfId="5193" xr:uid="{00000000-0005-0000-0000-00009EAD0000}"/>
    <cellStyle name="Normal 80 2 3 2 4 2" xfId="15245" xr:uid="{00000000-0005-0000-0000-00009FAD0000}"/>
    <cellStyle name="Normal 80 2 3 2 4 2 2" xfId="45576" xr:uid="{00000000-0005-0000-0000-0000A0AD0000}"/>
    <cellStyle name="Normal 80 2 3 2 4 2 3" xfId="30343" xr:uid="{00000000-0005-0000-0000-0000A1AD0000}"/>
    <cellStyle name="Normal 80 2 3 2 4 3" xfId="10225" xr:uid="{00000000-0005-0000-0000-0000A2AD0000}"/>
    <cellStyle name="Normal 80 2 3 2 4 3 2" xfId="40559" xr:uid="{00000000-0005-0000-0000-0000A3AD0000}"/>
    <cellStyle name="Normal 80 2 3 2 4 3 3" xfId="25326" xr:uid="{00000000-0005-0000-0000-0000A4AD0000}"/>
    <cellStyle name="Normal 80 2 3 2 4 4" xfId="35546" xr:uid="{00000000-0005-0000-0000-0000A5AD0000}"/>
    <cellStyle name="Normal 80 2 3 2 4 5" xfId="20313" xr:uid="{00000000-0005-0000-0000-0000A6AD0000}"/>
    <cellStyle name="Normal 80 2 3 2 5" xfId="11903" xr:uid="{00000000-0005-0000-0000-0000A7AD0000}"/>
    <cellStyle name="Normal 80 2 3 2 5 2" xfId="42234" xr:uid="{00000000-0005-0000-0000-0000A8AD0000}"/>
    <cellStyle name="Normal 80 2 3 2 5 3" xfId="27001" xr:uid="{00000000-0005-0000-0000-0000A9AD0000}"/>
    <cellStyle name="Normal 80 2 3 2 6" xfId="6882" xr:uid="{00000000-0005-0000-0000-0000AAAD0000}"/>
    <cellStyle name="Normal 80 2 3 2 6 2" xfId="37217" xr:uid="{00000000-0005-0000-0000-0000ABAD0000}"/>
    <cellStyle name="Normal 80 2 3 2 6 3" xfId="21984" xr:uid="{00000000-0005-0000-0000-0000ACAD0000}"/>
    <cellStyle name="Normal 80 2 3 2 7" xfId="32205" xr:uid="{00000000-0005-0000-0000-0000ADAD0000}"/>
    <cellStyle name="Normal 80 2 3 2 8" xfId="16971" xr:uid="{00000000-0005-0000-0000-0000AEAD0000}"/>
    <cellStyle name="Normal 80 2 3 3" xfId="2229" xr:uid="{00000000-0005-0000-0000-0000AFAD0000}"/>
    <cellStyle name="Normal 80 2 3 3 2" xfId="3919" xr:uid="{00000000-0005-0000-0000-0000B0AD0000}"/>
    <cellStyle name="Normal 80 2 3 3 2 2" xfId="13992" xr:uid="{00000000-0005-0000-0000-0000B1AD0000}"/>
    <cellStyle name="Normal 80 2 3 3 2 2 2" xfId="44323" xr:uid="{00000000-0005-0000-0000-0000B2AD0000}"/>
    <cellStyle name="Normal 80 2 3 3 2 2 3" xfId="29090" xr:uid="{00000000-0005-0000-0000-0000B3AD0000}"/>
    <cellStyle name="Normal 80 2 3 3 2 3" xfId="8972" xr:uid="{00000000-0005-0000-0000-0000B4AD0000}"/>
    <cellStyle name="Normal 80 2 3 3 2 3 2" xfId="39306" xr:uid="{00000000-0005-0000-0000-0000B5AD0000}"/>
    <cellStyle name="Normal 80 2 3 3 2 3 3" xfId="24073" xr:uid="{00000000-0005-0000-0000-0000B6AD0000}"/>
    <cellStyle name="Normal 80 2 3 3 2 4" xfId="34293" xr:uid="{00000000-0005-0000-0000-0000B7AD0000}"/>
    <cellStyle name="Normal 80 2 3 3 2 5" xfId="19060" xr:uid="{00000000-0005-0000-0000-0000B8AD0000}"/>
    <cellStyle name="Normal 80 2 3 3 3" xfId="5611" xr:uid="{00000000-0005-0000-0000-0000B9AD0000}"/>
    <cellStyle name="Normal 80 2 3 3 3 2" xfId="15663" xr:uid="{00000000-0005-0000-0000-0000BAAD0000}"/>
    <cellStyle name="Normal 80 2 3 3 3 2 2" xfId="45994" xr:uid="{00000000-0005-0000-0000-0000BBAD0000}"/>
    <cellStyle name="Normal 80 2 3 3 3 2 3" xfId="30761" xr:uid="{00000000-0005-0000-0000-0000BCAD0000}"/>
    <cellStyle name="Normal 80 2 3 3 3 3" xfId="10643" xr:uid="{00000000-0005-0000-0000-0000BDAD0000}"/>
    <cellStyle name="Normal 80 2 3 3 3 3 2" xfId="40977" xr:uid="{00000000-0005-0000-0000-0000BEAD0000}"/>
    <cellStyle name="Normal 80 2 3 3 3 3 3" xfId="25744" xr:uid="{00000000-0005-0000-0000-0000BFAD0000}"/>
    <cellStyle name="Normal 80 2 3 3 3 4" xfId="35964" xr:uid="{00000000-0005-0000-0000-0000C0AD0000}"/>
    <cellStyle name="Normal 80 2 3 3 3 5" xfId="20731" xr:uid="{00000000-0005-0000-0000-0000C1AD0000}"/>
    <cellStyle name="Normal 80 2 3 3 4" xfId="12321" xr:uid="{00000000-0005-0000-0000-0000C2AD0000}"/>
    <cellStyle name="Normal 80 2 3 3 4 2" xfId="42652" xr:uid="{00000000-0005-0000-0000-0000C3AD0000}"/>
    <cellStyle name="Normal 80 2 3 3 4 3" xfId="27419" xr:uid="{00000000-0005-0000-0000-0000C4AD0000}"/>
    <cellStyle name="Normal 80 2 3 3 5" xfId="7300" xr:uid="{00000000-0005-0000-0000-0000C5AD0000}"/>
    <cellStyle name="Normal 80 2 3 3 5 2" xfId="37635" xr:uid="{00000000-0005-0000-0000-0000C6AD0000}"/>
    <cellStyle name="Normal 80 2 3 3 5 3" xfId="22402" xr:uid="{00000000-0005-0000-0000-0000C7AD0000}"/>
    <cellStyle name="Normal 80 2 3 3 6" xfId="32623" xr:uid="{00000000-0005-0000-0000-0000C8AD0000}"/>
    <cellStyle name="Normal 80 2 3 3 7" xfId="17389" xr:uid="{00000000-0005-0000-0000-0000C9AD0000}"/>
    <cellStyle name="Normal 80 2 3 4" xfId="3082" xr:uid="{00000000-0005-0000-0000-0000CAAD0000}"/>
    <cellStyle name="Normal 80 2 3 4 2" xfId="13156" xr:uid="{00000000-0005-0000-0000-0000CBAD0000}"/>
    <cellStyle name="Normal 80 2 3 4 2 2" xfId="43487" xr:uid="{00000000-0005-0000-0000-0000CCAD0000}"/>
    <cellStyle name="Normal 80 2 3 4 2 3" xfId="28254" xr:uid="{00000000-0005-0000-0000-0000CDAD0000}"/>
    <cellStyle name="Normal 80 2 3 4 3" xfId="8136" xr:uid="{00000000-0005-0000-0000-0000CEAD0000}"/>
    <cellStyle name="Normal 80 2 3 4 3 2" xfId="38470" xr:uid="{00000000-0005-0000-0000-0000CFAD0000}"/>
    <cellStyle name="Normal 80 2 3 4 3 3" xfId="23237" xr:uid="{00000000-0005-0000-0000-0000D0AD0000}"/>
    <cellStyle name="Normal 80 2 3 4 4" xfId="33457" xr:uid="{00000000-0005-0000-0000-0000D1AD0000}"/>
    <cellStyle name="Normal 80 2 3 4 5" xfId="18224" xr:uid="{00000000-0005-0000-0000-0000D2AD0000}"/>
    <cellStyle name="Normal 80 2 3 5" xfId="4775" xr:uid="{00000000-0005-0000-0000-0000D3AD0000}"/>
    <cellStyle name="Normal 80 2 3 5 2" xfId="14827" xr:uid="{00000000-0005-0000-0000-0000D4AD0000}"/>
    <cellStyle name="Normal 80 2 3 5 2 2" xfId="45158" xr:uid="{00000000-0005-0000-0000-0000D5AD0000}"/>
    <cellStyle name="Normal 80 2 3 5 2 3" xfId="29925" xr:uid="{00000000-0005-0000-0000-0000D6AD0000}"/>
    <cellStyle name="Normal 80 2 3 5 3" xfId="9807" xr:uid="{00000000-0005-0000-0000-0000D7AD0000}"/>
    <cellStyle name="Normal 80 2 3 5 3 2" xfId="40141" xr:uid="{00000000-0005-0000-0000-0000D8AD0000}"/>
    <cellStyle name="Normal 80 2 3 5 3 3" xfId="24908" xr:uid="{00000000-0005-0000-0000-0000D9AD0000}"/>
    <cellStyle name="Normal 80 2 3 5 4" xfId="35128" xr:uid="{00000000-0005-0000-0000-0000DAAD0000}"/>
    <cellStyle name="Normal 80 2 3 5 5" xfId="19895" xr:uid="{00000000-0005-0000-0000-0000DBAD0000}"/>
    <cellStyle name="Normal 80 2 3 6" xfId="11485" xr:uid="{00000000-0005-0000-0000-0000DCAD0000}"/>
    <cellStyle name="Normal 80 2 3 6 2" xfId="41816" xr:uid="{00000000-0005-0000-0000-0000DDAD0000}"/>
    <cellStyle name="Normal 80 2 3 6 3" xfId="26583" xr:uid="{00000000-0005-0000-0000-0000DEAD0000}"/>
    <cellStyle name="Normal 80 2 3 7" xfId="6464" xr:uid="{00000000-0005-0000-0000-0000DFAD0000}"/>
    <cellStyle name="Normal 80 2 3 7 2" xfId="36799" xr:uid="{00000000-0005-0000-0000-0000E0AD0000}"/>
    <cellStyle name="Normal 80 2 3 7 3" xfId="21566" xr:uid="{00000000-0005-0000-0000-0000E1AD0000}"/>
    <cellStyle name="Normal 80 2 3 8" xfId="31787" xr:uid="{00000000-0005-0000-0000-0000E2AD0000}"/>
    <cellStyle name="Normal 80 2 3 9" xfId="16553" xr:uid="{00000000-0005-0000-0000-0000E3AD0000}"/>
    <cellStyle name="Normal 80 2 4" xfId="1600" xr:uid="{00000000-0005-0000-0000-0000E4AD0000}"/>
    <cellStyle name="Normal 80 2 4 2" xfId="2439" xr:uid="{00000000-0005-0000-0000-0000E5AD0000}"/>
    <cellStyle name="Normal 80 2 4 2 2" xfId="4129" xr:uid="{00000000-0005-0000-0000-0000E6AD0000}"/>
    <cellStyle name="Normal 80 2 4 2 2 2" xfId="14202" xr:uid="{00000000-0005-0000-0000-0000E7AD0000}"/>
    <cellStyle name="Normal 80 2 4 2 2 2 2" xfId="44533" xr:uid="{00000000-0005-0000-0000-0000E8AD0000}"/>
    <cellStyle name="Normal 80 2 4 2 2 2 3" xfId="29300" xr:uid="{00000000-0005-0000-0000-0000E9AD0000}"/>
    <cellStyle name="Normal 80 2 4 2 2 3" xfId="9182" xr:uid="{00000000-0005-0000-0000-0000EAAD0000}"/>
    <cellStyle name="Normal 80 2 4 2 2 3 2" xfId="39516" xr:uid="{00000000-0005-0000-0000-0000EBAD0000}"/>
    <cellStyle name="Normal 80 2 4 2 2 3 3" xfId="24283" xr:uid="{00000000-0005-0000-0000-0000ECAD0000}"/>
    <cellStyle name="Normal 80 2 4 2 2 4" xfId="34503" xr:uid="{00000000-0005-0000-0000-0000EDAD0000}"/>
    <cellStyle name="Normal 80 2 4 2 2 5" xfId="19270" xr:uid="{00000000-0005-0000-0000-0000EEAD0000}"/>
    <cellStyle name="Normal 80 2 4 2 3" xfId="5821" xr:uid="{00000000-0005-0000-0000-0000EFAD0000}"/>
    <cellStyle name="Normal 80 2 4 2 3 2" xfId="15873" xr:uid="{00000000-0005-0000-0000-0000F0AD0000}"/>
    <cellStyle name="Normal 80 2 4 2 3 2 2" xfId="46204" xr:uid="{00000000-0005-0000-0000-0000F1AD0000}"/>
    <cellStyle name="Normal 80 2 4 2 3 2 3" xfId="30971" xr:uid="{00000000-0005-0000-0000-0000F2AD0000}"/>
    <cellStyle name="Normal 80 2 4 2 3 3" xfId="10853" xr:uid="{00000000-0005-0000-0000-0000F3AD0000}"/>
    <cellStyle name="Normal 80 2 4 2 3 3 2" xfId="41187" xr:uid="{00000000-0005-0000-0000-0000F4AD0000}"/>
    <cellStyle name="Normal 80 2 4 2 3 3 3" xfId="25954" xr:uid="{00000000-0005-0000-0000-0000F5AD0000}"/>
    <cellStyle name="Normal 80 2 4 2 3 4" xfId="36174" xr:uid="{00000000-0005-0000-0000-0000F6AD0000}"/>
    <cellStyle name="Normal 80 2 4 2 3 5" xfId="20941" xr:uid="{00000000-0005-0000-0000-0000F7AD0000}"/>
    <cellStyle name="Normal 80 2 4 2 4" xfId="12531" xr:uid="{00000000-0005-0000-0000-0000F8AD0000}"/>
    <cellStyle name="Normal 80 2 4 2 4 2" xfId="42862" xr:uid="{00000000-0005-0000-0000-0000F9AD0000}"/>
    <cellStyle name="Normal 80 2 4 2 4 3" xfId="27629" xr:uid="{00000000-0005-0000-0000-0000FAAD0000}"/>
    <cellStyle name="Normal 80 2 4 2 5" xfId="7510" xr:uid="{00000000-0005-0000-0000-0000FBAD0000}"/>
    <cellStyle name="Normal 80 2 4 2 5 2" xfId="37845" xr:uid="{00000000-0005-0000-0000-0000FCAD0000}"/>
    <cellStyle name="Normal 80 2 4 2 5 3" xfId="22612" xr:uid="{00000000-0005-0000-0000-0000FDAD0000}"/>
    <cellStyle name="Normal 80 2 4 2 6" xfId="32833" xr:uid="{00000000-0005-0000-0000-0000FEAD0000}"/>
    <cellStyle name="Normal 80 2 4 2 7" xfId="17599" xr:uid="{00000000-0005-0000-0000-0000FFAD0000}"/>
    <cellStyle name="Normal 80 2 4 3" xfId="3292" xr:uid="{00000000-0005-0000-0000-000000AE0000}"/>
    <cellStyle name="Normal 80 2 4 3 2" xfId="13366" xr:uid="{00000000-0005-0000-0000-000001AE0000}"/>
    <cellStyle name="Normal 80 2 4 3 2 2" xfId="43697" xr:uid="{00000000-0005-0000-0000-000002AE0000}"/>
    <cellStyle name="Normal 80 2 4 3 2 3" xfId="28464" xr:uid="{00000000-0005-0000-0000-000003AE0000}"/>
    <cellStyle name="Normal 80 2 4 3 3" xfId="8346" xr:uid="{00000000-0005-0000-0000-000004AE0000}"/>
    <cellStyle name="Normal 80 2 4 3 3 2" xfId="38680" xr:uid="{00000000-0005-0000-0000-000005AE0000}"/>
    <cellStyle name="Normal 80 2 4 3 3 3" xfId="23447" xr:uid="{00000000-0005-0000-0000-000006AE0000}"/>
    <cellStyle name="Normal 80 2 4 3 4" xfId="33667" xr:uid="{00000000-0005-0000-0000-000007AE0000}"/>
    <cellStyle name="Normal 80 2 4 3 5" xfId="18434" xr:uid="{00000000-0005-0000-0000-000008AE0000}"/>
    <cellStyle name="Normal 80 2 4 4" xfId="4985" xr:uid="{00000000-0005-0000-0000-000009AE0000}"/>
    <cellStyle name="Normal 80 2 4 4 2" xfId="15037" xr:uid="{00000000-0005-0000-0000-00000AAE0000}"/>
    <cellStyle name="Normal 80 2 4 4 2 2" xfId="45368" xr:uid="{00000000-0005-0000-0000-00000BAE0000}"/>
    <cellStyle name="Normal 80 2 4 4 2 3" xfId="30135" xr:uid="{00000000-0005-0000-0000-00000CAE0000}"/>
    <cellStyle name="Normal 80 2 4 4 3" xfId="10017" xr:uid="{00000000-0005-0000-0000-00000DAE0000}"/>
    <cellStyle name="Normal 80 2 4 4 3 2" xfId="40351" xr:uid="{00000000-0005-0000-0000-00000EAE0000}"/>
    <cellStyle name="Normal 80 2 4 4 3 3" xfId="25118" xr:uid="{00000000-0005-0000-0000-00000FAE0000}"/>
    <cellStyle name="Normal 80 2 4 4 4" xfId="35338" xr:uid="{00000000-0005-0000-0000-000010AE0000}"/>
    <cellStyle name="Normal 80 2 4 4 5" xfId="20105" xr:uid="{00000000-0005-0000-0000-000011AE0000}"/>
    <cellStyle name="Normal 80 2 4 5" xfId="11695" xr:uid="{00000000-0005-0000-0000-000012AE0000}"/>
    <cellStyle name="Normal 80 2 4 5 2" xfId="42026" xr:uid="{00000000-0005-0000-0000-000013AE0000}"/>
    <cellStyle name="Normal 80 2 4 5 3" xfId="26793" xr:uid="{00000000-0005-0000-0000-000014AE0000}"/>
    <cellStyle name="Normal 80 2 4 6" xfId="6674" xr:uid="{00000000-0005-0000-0000-000015AE0000}"/>
    <cellStyle name="Normal 80 2 4 6 2" xfId="37009" xr:uid="{00000000-0005-0000-0000-000016AE0000}"/>
    <cellStyle name="Normal 80 2 4 6 3" xfId="21776" xr:uid="{00000000-0005-0000-0000-000017AE0000}"/>
    <cellStyle name="Normal 80 2 4 7" xfId="31997" xr:uid="{00000000-0005-0000-0000-000018AE0000}"/>
    <cellStyle name="Normal 80 2 4 8" xfId="16763" xr:uid="{00000000-0005-0000-0000-000019AE0000}"/>
    <cellStyle name="Normal 80 2 5" xfId="2021" xr:uid="{00000000-0005-0000-0000-00001AAE0000}"/>
    <cellStyle name="Normal 80 2 5 2" xfId="3711" xr:uid="{00000000-0005-0000-0000-00001BAE0000}"/>
    <cellStyle name="Normal 80 2 5 2 2" xfId="13784" xr:uid="{00000000-0005-0000-0000-00001CAE0000}"/>
    <cellStyle name="Normal 80 2 5 2 2 2" xfId="44115" xr:uid="{00000000-0005-0000-0000-00001DAE0000}"/>
    <cellStyle name="Normal 80 2 5 2 2 3" xfId="28882" xr:uid="{00000000-0005-0000-0000-00001EAE0000}"/>
    <cellStyle name="Normal 80 2 5 2 3" xfId="8764" xr:uid="{00000000-0005-0000-0000-00001FAE0000}"/>
    <cellStyle name="Normal 80 2 5 2 3 2" xfId="39098" xr:uid="{00000000-0005-0000-0000-000020AE0000}"/>
    <cellStyle name="Normal 80 2 5 2 3 3" xfId="23865" xr:uid="{00000000-0005-0000-0000-000021AE0000}"/>
    <cellStyle name="Normal 80 2 5 2 4" xfId="34085" xr:uid="{00000000-0005-0000-0000-000022AE0000}"/>
    <cellStyle name="Normal 80 2 5 2 5" xfId="18852" xr:uid="{00000000-0005-0000-0000-000023AE0000}"/>
    <cellStyle name="Normal 80 2 5 3" xfId="5403" xr:uid="{00000000-0005-0000-0000-000024AE0000}"/>
    <cellStyle name="Normal 80 2 5 3 2" xfId="15455" xr:uid="{00000000-0005-0000-0000-000025AE0000}"/>
    <cellStyle name="Normal 80 2 5 3 2 2" xfId="45786" xr:uid="{00000000-0005-0000-0000-000026AE0000}"/>
    <cellStyle name="Normal 80 2 5 3 2 3" xfId="30553" xr:uid="{00000000-0005-0000-0000-000027AE0000}"/>
    <cellStyle name="Normal 80 2 5 3 3" xfId="10435" xr:uid="{00000000-0005-0000-0000-000028AE0000}"/>
    <cellStyle name="Normal 80 2 5 3 3 2" xfId="40769" xr:uid="{00000000-0005-0000-0000-000029AE0000}"/>
    <cellStyle name="Normal 80 2 5 3 3 3" xfId="25536" xr:uid="{00000000-0005-0000-0000-00002AAE0000}"/>
    <cellStyle name="Normal 80 2 5 3 4" xfId="35756" xr:uid="{00000000-0005-0000-0000-00002BAE0000}"/>
    <cellStyle name="Normal 80 2 5 3 5" xfId="20523" xr:uid="{00000000-0005-0000-0000-00002CAE0000}"/>
    <cellStyle name="Normal 80 2 5 4" xfId="12113" xr:uid="{00000000-0005-0000-0000-00002DAE0000}"/>
    <cellStyle name="Normal 80 2 5 4 2" xfId="42444" xr:uid="{00000000-0005-0000-0000-00002EAE0000}"/>
    <cellStyle name="Normal 80 2 5 4 3" xfId="27211" xr:uid="{00000000-0005-0000-0000-00002FAE0000}"/>
    <cellStyle name="Normal 80 2 5 5" xfId="7092" xr:uid="{00000000-0005-0000-0000-000030AE0000}"/>
    <cellStyle name="Normal 80 2 5 5 2" xfId="37427" xr:uid="{00000000-0005-0000-0000-000031AE0000}"/>
    <cellStyle name="Normal 80 2 5 5 3" xfId="22194" xr:uid="{00000000-0005-0000-0000-000032AE0000}"/>
    <cellStyle name="Normal 80 2 5 6" xfId="32415" xr:uid="{00000000-0005-0000-0000-000033AE0000}"/>
    <cellStyle name="Normal 80 2 5 7" xfId="17181" xr:uid="{00000000-0005-0000-0000-000034AE0000}"/>
    <cellStyle name="Normal 80 2 6" xfId="2874" xr:uid="{00000000-0005-0000-0000-000035AE0000}"/>
    <cellStyle name="Normal 80 2 6 2" xfId="12948" xr:uid="{00000000-0005-0000-0000-000036AE0000}"/>
    <cellStyle name="Normal 80 2 6 2 2" xfId="43279" xr:uid="{00000000-0005-0000-0000-000037AE0000}"/>
    <cellStyle name="Normal 80 2 6 2 3" xfId="28046" xr:uid="{00000000-0005-0000-0000-000038AE0000}"/>
    <cellStyle name="Normal 80 2 6 3" xfId="7928" xr:uid="{00000000-0005-0000-0000-000039AE0000}"/>
    <cellStyle name="Normal 80 2 6 3 2" xfId="38262" xr:uid="{00000000-0005-0000-0000-00003AAE0000}"/>
    <cellStyle name="Normal 80 2 6 3 3" xfId="23029" xr:uid="{00000000-0005-0000-0000-00003BAE0000}"/>
    <cellStyle name="Normal 80 2 6 4" xfId="33249" xr:uid="{00000000-0005-0000-0000-00003CAE0000}"/>
    <cellStyle name="Normal 80 2 6 5" xfId="18016" xr:uid="{00000000-0005-0000-0000-00003DAE0000}"/>
    <cellStyle name="Normal 80 2 7" xfId="4567" xr:uid="{00000000-0005-0000-0000-00003EAE0000}"/>
    <cellStyle name="Normal 80 2 7 2" xfId="14619" xr:uid="{00000000-0005-0000-0000-00003FAE0000}"/>
    <cellStyle name="Normal 80 2 7 2 2" xfId="44950" xr:uid="{00000000-0005-0000-0000-000040AE0000}"/>
    <cellStyle name="Normal 80 2 7 2 3" xfId="29717" xr:uid="{00000000-0005-0000-0000-000041AE0000}"/>
    <cellStyle name="Normal 80 2 7 3" xfId="9599" xr:uid="{00000000-0005-0000-0000-000042AE0000}"/>
    <cellStyle name="Normal 80 2 7 3 2" xfId="39933" xr:uid="{00000000-0005-0000-0000-000043AE0000}"/>
    <cellStyle name="Normal 80 2 7 3 3" xfId="24700" xr:uid="{00000000-0005-0000-0000-000044AE0000}"/>
    <cellStyle name="Normal 80 2 7 4" xfId="34920" xr:uid="{00000000-0005-0000-0000-000045AE0000}"/>
    <cellStyle name="Normal 80 2 7 5" xfId="19687" xr:uid="{00000000-0005-0000-0000-000046AE0000}"/>
    <cellStyle name="Normal 80 2 8" xfId="11277" xr:uid="{00000000-0005-0000-0000-000047AE0000}"/>
    <cellStyle name="Normal 80 2 8 2" xfId="41608" xr:uid="{00000000-0005-0000-0000-000048AE0000}"/>
    <cellStyle name="Normal 80 2 8 3" xfId="26375" xr:uid="{00000000-0005-0000-0000-000049AE0000}"/>
    <cellStyle name="Normal 80 2 9" xfId="6256" xr:uid="{00000000-0005-0000-0000-00004AAE0000}"/>
    <cellStyle name="Normal 80 2 9 2" xfId="36591" xr:uid="{00000000-0005-0000-0000-00004BAE0000}"/>
    <cellStyle name="Normal 80 2 9 3" xfId="21358" xr:uid="{00000000-0005-0000-0000-00004CAE0000}"/>
    <cellStyle name="Normal 80 3" xfId="1220" xr:uid="{00000000-0005-0000-0000-00004DAE0000}"/>
    <cellStyle name="Normal 80 3 10" xfId="16397" xr:uid="{00000000-0005-0000-0000-00004EAE0000}"/>
    <cellStyle name="Normal 80 3 2" xfId="1439" xr:uid="{00000000-0005-0000-0000-00004FAE0000}"/>
    <cellStyle name="Normal 80 3 2 2" xfId="1860" xr:uid="{00000000-0005-0000-0000-000050AE0000}"/>
    <cellStyle name="Normal 80 3 2 2 2" xfId="2699" xr:uid="{00000000-0005-0000-0000-000051AE0000}"/>
    <cellStyle name="Normal 80 3 2 2 2 2" xfId="4389" xr:uid="{00000000-0005-0000-0000-000052AE0000}"/>
    <cellStyle name="Normal 80 3 2 2 2 2 2" xfId="14462" xr:uid="{00000000-0005-0000-0000-000053AE0000}"/>
    <cellStyle name="Normal 80 3 2 2 2 2 2 2" xfId="44793" xr:uid="{00000000-0005-0000-0000-000054AE0000}"/>
    <cellStyle name="Normal 80 3 2 2 2 2 2 3" xfId="29560" xr:uid="{00000000-0005-0000-0000-000055AE0000}"/>
    <cellStyle name="Normal 80 3 2 2 2 2 3" xfId="9442" xr:uid="{00000000-0005-0000-0000-000056AE0000}"/>
    <cellStyle name="Normal 80 3 2 2 2 2 3 2" xfId="39776" xr:uid="{00000000-0005-0000-0000-000057AE0000}"/>
    <cellStyle name="Normal 80 3 2 2 2 2 3 3" xfId="24543" xr:uid="{00000000-0005-0000-0000-000058AE0000}"/>
    <cellStyle name="Normal 80 3 2 2 2 2 4" xfId="34763" xr:uid="{00000000-0005-0000-0000-000059AE0000}"/>
    <cellStyle name="Normal 80 3 2 2 2 2 5" xfId="19530" xr:uid="{00000000-0005-0000-0000-00005AAE0000}"/>
    <cellStyle name="Normal 80 3 2 2 2 3" xfId="6081" xr:uid="{00000000-0005-0000-0000-00005BAE0000}"/>
    <cellStyle name="Normal 80 3 2 2 2 3 2" xfId="16133" xr:uid="{00000000-0005-0000-0000-00005CAE0000}"/>
    <cellStyle name="Normal 80 3 2 2 2 3 2 2" xfId="46464" xr:uid="{00000000-0005-0000-0000-00005DAE0000}"/>
    <cellStyle name="Normal 80 3 2 2 2 3 2 3" xfId="31231" xr:uid="{00000000-0005-0000-0000-00005EAE0000}"/>
    <cellStyle name="Normal 80 3 2 2 2 3 3" xfId="11113" xr:uid="{00000000-0005-0000-0000-00005FAE0000}"/>
    <cellStyle name="Normal 80 3 2 2 2 3 3 2" xfId="41447" xr:uid="{00000000-0005-0000-0000-000060AE0000}"/>
    <cellStyle name="Normal 80 3 2 2 2 3 3 3" xfId="26214" xr:uid="{00000000-0005-0000-0000-000061AE0000}"/>
    <cellStyle name="Normal 80 3 2 2 2 3 4" xfId="36434" xr:uid="{00000000-0005-0000-0000-000062AE0000}"/>
    <cellStyle name="Normal 80 3 2 2 2 3 5" xfId="21201" xr:uid="{00000000-0005-0000-0000-000063AE0000}"/>
    <cellStyle name="Normal 80 3 2 2 2 4" xfId="12791" xr:uid="{00000000-0005-0000-0000-000064AE0000}"/>
    <cellStyle name="Normal 80 3 2 2 2 4 2" xfId="43122" xr:uid="{00000000-0005-0000-0000-000065AE0000}"/>
    <cellStyle name="Normal 80 3 2 2 2 4 3" xfId="27889" xr:uid="{00000000-0005-0000-0000-000066AE0000}"/>
    <cellStyle name="Normal 80 3 2 2 2 5" xfId="7770" xr:uid="{00000000-0005-0000-0000-000067AE0000}"/>
    <cellStyle name="Normal 80 3 2 2 2 5 2" xfId="38105" xr:uid="{00000000-0005-0000-0000-000068AE0000}"/>
    <cellStyle name="Normal 80 3 2 2 2 5 3" xfId="22872" xr:uid="{00000000-0005-0000-0000-000069AE0000}"/>
    <cellStyle name="Normal 80 3 2 2 2 6" xfId="33093" xr:uid="{00000000-0005-0000-0000-00006AAE0000}"/>
    <cellStyle name="Normal 80 3 2 2 2 7" xfId="17859" xr:uid="{00000000-0005-0000-0000-00006BAE0000}"/>
    <cellStyle name="Normal 80 3 2 2 3" xfId="3552" xr:uid="{00000000-0005-0000-0000-00006CAE0000}"/>
    <cellStyle name="Normal 80 3 2 2 3 2" xfId="13626" xr:uid="{00000000-0005-0000-0000-00006DAE0000}"/>
    <cellStyle name="Normal 80 3 2 2 3 2 2" xfId="43957" xr:uid="{00000000-0005-0000-0000-00006EAE0000}"/>
    <cellStyle name="Normal 80 3 2 2 3 2 3" xfId="28724" xr:uid="{00000000-0005-0000-0000-00006FAE0000}"/>
    <cellStyle name="Normal 80 3 2 2 3 3" xfId="8606" xr:uid="{00000000-0005-0000-0000-000070AE0000}"/>
    <cellStyle name="Normal 80 3 2 2 3 3 2" xfId="38940" xr:uid="{00000000-0005-0000-0000-000071AE0000}"/>
    <cellStyle name="Normal 80 3 2 2 3 3 3" xfId="23707" xr:uid="{00000000-0005-0000-0000-000072AE0000}"/>
    <cellStyle name="Normal 80 3 2 2 3 4" xfId="33927" xr:uid="{00000000-0005-0000-0000-000073AE0000}"/>
    <cellStyle name="Normal 80 3 2 2 3 5" xfId="18694" xr:uid="{00000000-0005-0000-0000-000074AE0000}"/>
    <cellStyle name="Normal 80 3 2 2 4" xfId="5245" xr:uid="{00000000-0005-0000-0000-000075AE0000}"/>
    <cellStyle name="Normal 80 3 2 2 4 2" xfId="15297" xr:uid="{00000000-0005-0000-0000-000076AE0000}"/>
    <cellStyle name="Normal 80 3 2 2 4 2 2" xfId="45628" xr:uid="{00000000-0005-0000-0000-000077AE0000}"/>
    <cellStyle name="Normal 80 3 2 2 4 2 3" xfId="30395" xr:uid="{00000000-0005-0000-0000-000078AE0000}"/>
    <cellStyle name="Normal 80 3 2 2 4 3" xfId="10277" xr:uid="{00000000-0005-0000-0000-000079AE0000}"/>
    <cellStyle name="Normal 80 3 2 2 4 3 2" xfId="40611" xr:uid="{00000000-0005-0000-0000-00007AAE0000}"/>
    <cellStyle name="Normal 80 3 2 2 4 3 3" xfId="25378" xr:uid="{00000000-0005-0000-0000-00007BAE0000}"/>
    <cellStyle name="Normal 80 3 2 2 4 4" xfId="35598" xr:uid="{00000000-0005-0000-0000-00007CAE0000}"/>
    <cellStyle name="Normal 80 3 2 2 4 5" xfId="20365" xr:uid="{00000000-0005-0000-0000-00007DAE0000}"/>
    <cellStyle name="Normal 80 3 2 2 5" xfId="11955" xr:uid="{00000000-0005-0000-0000-00007EAE0000}"/>
    <cellStyle name="Normal 80 3 2 2 5 2" xfId="42286" xr:uid="{00000000-0005-0000-0000-00007FAE0000}"/>
    <cellStyle name="Normal 80 3 2 2 5 3" xfId="27053" xr:uid="{00000000-0005-0000-0000-000080AE0000}"/>
    <cellStyle name="Normal 80 3 2 2 6" xfId="6934" xr:uid="{00000000-0005-0000-0000-000081AE0000}"/>
    <cellStyle name="Normal 80 3 2 2 6 2" xfId="37269" xr:uid="{00000000-0005-0000-0000-000082AE0000}"/>
    <cellStyle name="Normal 80 3 2 2 6 3" xfId="22036" xr:uid="{00000000-0005-0000-0000-000083AE0000}"/>
    <cellStyle name="Normal 80 3 2 2 7" xfId="32257" xr:uid="{00000000-0005-0000-0000-000084AE0000}"/>
    <cellStyle name="Normal 80 3 2 2 8" xfId="17023" xr:uid="{00000000-0005-0000-0000-000085AE0000}"/>
    <cellStyle name="Normal 80 3 2 3" xfId="2281" xr:uid="{00000000-0005-0000-0000-000086AE0000}"/>
    <cellStyle name="Normal 80 3 2 3 2" xfId="3971" xr:uid="{00000000-0005-0000-0000-000087AE0000}"/>
    <cellStyle name="Normal 80 3 2 3 2 2" xfId="14044" xr:uid="{00000000-0005-0000-0000-000088AE0000}"/>
    <cellStyle name="Normal 80 3 2 3 2 2 2" xfId="44375" xr:uid="{00000000-0005-0000-0000-000089AE0000}"/>
    <cellStyle name="Normal 80 3 2 3 2 2 3" xfId="29142" xr:uid="{00000000-0005-0000-0000-00008AAE0000}"/>
    <cellStyle name="Normal 80 3 2 3 2 3" xfId="9024" xr:uid="{00000000-0005-0000-0000-00008BAE0000}"/>
    <cellStyle name="Normal 80 3 2 3 2 3 2" xfId="39358" xr:uid="{00000000-0005-0000-0000-00008CAE0000}"/>
    <cellStyle name="Normal 80 3 2 3 2 3 3" xfId="24125" xr:uid="{00000000-0005-0000-0000-00008DAE0000}"/>
    <cellStyle name="Normal 80 3 2 3 2 4" xfId="34345" xr:uid="{00000000-0005-0000-0000-00008EAE0000}"/>
    <cellStyle name="Normal 80 3 2 3 2 5" xfId="19112" xr:uid="{00000000-0005-0000-0000-00008FAE0000}"/>
    <cellStyle name="Normal 80 3 2 3 3" xfId="5663" xr:uid="{00000000-0005-0000-0000-000090AE0000}"/>
    <cellStyle name="Normal 80 3 2 3 3 2" xfId="15715" xr:uid="{00000000-0005-0000-0000-000091AE0000}"/>
    <cellStyle name="Normal 80 3 2 3 3 2 2" xfId="46046" xr:uid="{00000000-0005-0000-0000-000092AE0000}"/>
    <cellStyle name="Normal 80 3 2 3 3 2 3" xfId="30813" xr:uid="{00000000-0005-0000-0000-000093AE0000}"/>
    <cellStyle name="Normal 80 3 2 3 3 3" xfId="10695" xr:uid="{00000000-0005-0000-0000-000094AE0000}"/>
    <cellStyle name="Normal 80 3 2 3 3 3 2" xfId="41029" xr:uid="{00000000-0005-0000-0000-000095AE0000}"/>
    <cellStyle name="Normal 80 3 2 3 3 3 3" xfId="25796" xr:uid="{00000000-0005-0000-0000-000096AE0000}"/>
    <cellStyle name="Normal 80 3 2 3 3 4" xfId="36016" xr:uid="{00000000-0005-0000-0000-000097AE0000}"/>
    <cellStyle name="Normal 80 3 2 3 3 5" xfId="20783" xr:uid="{00000000-0005-0000-0000-000098AE0000}"/>
    <cellStyle name="Normal 80 3 2 3 4" xfId="12373" xr:uid="{00000000-0005-0000-0000-000099AE0000}"/>
    <cellStyle name="Normal 80 3 2 3 4 2" xfId="42704" xr:uid="{00000000-0005-0000-0000-00009AAE0000}"/>
    <cellStyle name="Normal 80 3 2 3 4 3" xfId="27471" xr:uid="{00000000-0005-0000-0000-00009BAE0000}"/>
    <cellStyle name="Normal 80 3 2 3 5" xfId="7352" xr:uid="{00000000-0005-0000-0000-00009CAE0000}"/>
    <cellStyle name="Normal 80 3 2 3 5 2" xfId="37687" xr:uid="{00000000-0005-0000-0000-00009DAE0000}"/>
    <cellStyle name="Normal 80 3 2 3 5 3" xfId="22454" xr:uid="{00000000-0005-0000-0000-00009EAE0000}"/>
    <cellStyle name="Normal 80 3 2 3 6" xfId="32675" xr:uid="{00000000-0005-0000-0000-00009FAE0000}"/>
    <cellStyle name="Normal 80 3 2 3 7" xfId="17441" xr:uid="{00000000-0005-0000-0000-0000A0AE0000}"/>
    <cellStyle name="Normal 80 3 2 4" xfId="3134" xr:uid="{00000000-0005-0000-0000-0000A1AE0000}"/>
    <cellStyle name="Normal 80 3 2 4 2" xfId="13208" xr:uid="{00000000-0005-0000-0000-0000A2AE0000}"/>
    <cellStyle name="Normal 80 3 2 4 2 2" xfId="43539" xr:uid="{00000000-0005-0000-0000-0000A3AE0000}"/>
    <cellStyle name="Normal 80 3 2 4 2 3" xfId="28306" xr:uid="{00000000-0005-0000-0000-0000A4AE0000}"/>
    <cellStyle name="Normal 80 3 2 4 3" xfId="8188" xr:uid="{00000000-0005-0000-0000-0000A5AE0000}"/>
    <cellStyle name="Normal 80 3 2 4 3 2" xfId="38522" xr:uid="{00000000-0005-0000-0000-0000A6AE0000}"/>
    <cellStyle name="Normal 80 3 2 4 3 3" xfId="23289" xr:uid="{00000000-0005-0000-0000-0000A7AE0000}"/>
    <cellStyle name="Normal 80 3 2 4 4" xfId="33509" xr:uid="{00000000-0005-0000-0000-0000A8AE0000}"/>
    <cellStyle name="Normal 80 3 2 4 5" xfId="18276" xr:uid="{00000000-0005-0000-0000-0000A9AE0000}"/>
    <cellStyle name="Normal 80 3 2 5" xfId="4827" xr:uid="{00000000-0005-0000-0000-0000AAAE0000}"/>
    <cellStyle name="Normal 80 3 2 5 2" xfId="14879" xr:uid="{00000000-0005-0000-0000-0000ABAE0000}"/>
    <cellStyle name="Normal 80 3 2 5 2 2" xfId="45210" xr:uid="{00000000-0005-0000-0000-0000ACAE0000}"/>
    <cellStyle name="Normal 80 3 2 5 2 3" xfId="29977" xr:uid="{00000000-0005-0000-0000-0000ADAE0000}"/>
    <cellStyle name="Normal 80 3 2 5 3" xfId="9859" xr:uid="{00000000-0005-0000-0000-0000AEAE0000}"/>
    <cellStyle name="Normal 80 3 2 5 3 2" xfId="40193" xr:uid="{00000000-0005-0000-0000-0000AFAE0000}"/>
    <cellStyle name="Normal 80 3 2 5 3 3" xfId="24960" xr:uid="{00000000-0005-0000-0000-0000B0AE0000}"/>
    <cellStyle name="Normal 80 3 2 5 4" xfId="35180" xr:uid="{00000000-0005-0000-0000-0000B1AE0000}"/>
    <cellStyle name="Normal 80 3 2 5 5" xfId="19947" xr:uid="{00000000-0005-0000-0000-0000B2AE0000}"/>
    <cellStyle name="Normal 80 3 2 6" xfId="11537" xr:uid="{00000000-0005-0000-0000-0000B3AE0000}"/>
    <cellStyle name="Normal 80 3 2 6 2" xfId="41868" xr:uid="{00000000-0005-0000-0000-0000B4AE0000}"/>
    <cellStyle name="Normal 80 3 2 6 3" xfId="26635" xr:uid="{00000000-0005-0000-0000-0000B5AE0000}"/>
    <cellStyle name="Normal 80 3 2 7" xfId="6516" xr:uid="{00000000-0005-0000-0000-0000B6AE0000}"/>
    <cellStyle name="Normal 80 3 2 7 2" xfId="36851" xr:uid="{00000000-0005-0000-0000-0000B7AE0000}"/>
    <cellStyle name="Normal 80 3 2 7 3" xfId="21618" xr:uid="{00000000-0005-0000-0000-0000B8AE0000}"/>
    <cellStyle name="Normal 80 3 2 8" xfId="31839" xr:uid="{00000000-0005-0000-0000-0000B9AE0000}"/>
    <cellStyle name="Normal 80 3 2 9" xfId="16605" xr:uid="{00000000-0005-0000-0000-0000BAAE0000}"/>
    <cellStyle name="Normal 80 3 3" xfId="1652" xr:uid="{00000000-0005-0000-0000-0000BBAE0000}"/>
    <cellStyle name="Normal 80 3 3 2" xfId="2491" xr:uid="{00000000-0005-0000-0000-0000BCAE0000}"/>
    <cellStyle name="Normal 80 3 3 2 2" xfId="4181" xr:uid="{00000000-0005-0000-0000-0000BDAE0000}"/>
    <cellStyle name="Normal 80 3 3 2 2 2" xfId="14254" xr:uid="{00000000-0005-0000-0000-0000BEAE0000}"/>
    <cellStyle name="Normal 80 3 3 2 2 2 2" xfId="44585" xr:uid="{00000000-0005-0000-0000-0000BFAE0000}"/>
    <cellStyle name="Normal 80 3 3 2 2 2 3" xfId="29352" xr:uid="{00000000-0005-0000-0000-0000C0AE0000}"/>
    <cellStyle name="Normal 80 3 3 2 2 3" xfId="9234" xr:uid="{00000000-0005-0000-0000-0000C1AE0000}"/>
    <cellStyle name="Normal 80 3 3 2 2 3 2" xfId="39568" xr:uid="{00000000-0005-0000-0000-0000C2AE0000}"/>
    <cellStyle name="Normal 80 3 3 2 2 3 3" xfId="24335" xr:uid="{00000000-0005-0000-0000-0000C3AE0000}"/>
    <cellStyle name="Normal 80 3 3 2 2 4" xfId="34555" xr:uid="{00000000-0005-0000-0000-0000C4AE0000}"/>
    <cellStyle name="Normal 80 3 3 2 2 5" xfId="19322" xr:uid="{00000000-0005-0000-0000-0000C5AE0000}"/>
    <cellStyle name="Normal 80 3 3 2 3" xfId="5873" xr:uid="{00000000-0005-0000-0000-0000C6AE0000}"/>
    <cellStyle name="Normal 80 3 3 2 3 2" xfId="15925" xr:uid="{00000000-0005-0000-0000-0000C7AE0000}"/>
    <cellStyle name="Normal 80 3 3 2 3 2 2" xfId="46256" xr:uid="{00000000-0005-0000-0000-0000C8AE0000}"/>
    <cellStyle name="Normal 80 3 3 2 3 2 3" xfId="31023" xr:uid="{00000000-0005-0000-0000-0000C9AE0000}"/>
    <cellStyle name="Normal 80 3 3 2 3 3" xfId="10905" xr:uid="{00000000-0005-0000-0000-0000CAAE0000}"/>
    <cellStyle name="Normal 80 3 3 2 3 3 2" xfId="41239" xr:uid="{00000000-0005-0000-0000-0000CBAE0000}"/>
    <cellStyle name="Normal 80 3 3 2 3 3 3" xfId="26006" xr:uid="{00000000-0005-0000-0000-0000CCAE0000}"/>
    <cellStyle name="Normal 80 3 3 2 3 4" xfId="36226" xr:uid="{00000000-0005-0000-0000-0000CDAE0000}"/>
    <cellStyle name="Normal 80 3 3 2 3 5" xfId="20993" xr:uid="{00000000-0005-0000-0000-0000CEAE0000}"/>
    <cellStyle name="Normal 80 3 3 2 4" xfId="12583" xr:uid="{00000000-0005-0000-0000-0000CFAE0000}"/>
    <cellStyle name="Normal 80 3 3 2 4 2" xfId="42914" xr:uid="{00000000-0005-0000-0000-0000D0AE0000}"/>
    <cellStyle name="Normal 80 3 3 2 4 3" xfId="27681" xr:uid="{00000000-0005-0000-0000-0000D1AE0000}"/>
    <cellStyle name="Normal 80 3 3 2 5" xfId="7562" xr:uid="{00000000-0005-0000-0000-0000D2AE0000}"/>
    <cellStyle name="Normal 80 3 3 2 5 2" xfId="37897" xr:uid="{00000000-0005-0000-0000-0000D3AE0000}"/>
    <cellStyle name="Normal 80 3 3 2 5 3" xfId="22664" xr:uid="{00000000-0005-0000-0000-0000D4AE0000}"/>
    <cellStyle name="Normal 80 3 3 2 6" xfId="32885" xr:uid="{00000000-0005-0000-0000-0000D5AE0000}"/>
    <cellStyle name="Normal 80 3 3 2 7" xfId="17651" xr:uid="{00000000-0005-0000-0000-0000D6AE0000}"/>
    <cellStyle name="Normal 80 3 3 3" xfId="3344" xr:uid="{00000000-0005-0000-0000-0000D7AE0000}"/>
    <cellStyle name="Normal 80 3 3 3 2" xfId="13418" xr:uid="{00000000-0005-0000-0000-0000D8AE0000}"/>
    <cellStyle name="Normal 80 3 3 3 2 2" xfId="43749" xr:uid="{00000000-0005-0000-0000-0000D9AE0000}"/>
    <cellStyle name="Normal 80 3 3 3 2 3" xfId="28516" xr:uid="{00000000-0005-0000-0000-0000DAAE0000}"/>
    <cellStyle name="Normal 80 3 3 3 3" xfId="8398" xr:uid="{00000000-0005-0000-0000-0000DBAE0000}"/>
    <cellStyle name="Normal 80 3 3 3 3 2" xfId="38732" xr:uid="{00000000-0005-0000-0000-0000DCAE0000}"/>
    <cellStyle name="Normal 80 3 3 3 3 3" xfId="23499" xr:uid="{00000000-0005-0000-0000-0000DDAE0000}"/>
    <cellStyle name="Normal 80 3 3 3 4" xfId="33719" xr:uid="{00000000-0005-0000-0000-0000DEAE0000}"/>
    <cellStyle name="Normal 80 3 3 3 5" xfId="18486" xr:uid="{00000000-0005-0000-0000-0000DFAE0000}"/>
    <cellStyle name="Normal 80 3 3 4" xfId="5037" xr:uid="{00000000-0005-0000-0000-0000E0AE0000}"/>
    <cellStyle name="Normal 80 3 3 4 2" xfId="15089" xr:uid="{00000000-0005-0000-0000-0000E1AE0000}"/>
    <cellStyle name="Normal 80 3 3 4 2 2" xfId="45420" xr:uid="{00000000-0005-0000-0000-0000E2AE0000}"/>
    <cellStyle name="Normal 80 3 3 4 2 3" xfId="30187" xr:uid="{00000000-0005-0000-0000-0000E3AE0000}"/>
    <cellStyle name="Normal 80 3 3 4 3" xfId="10069" xr:uid="{00000000-0005-0000-0000-0000E4AE0000}"/>
    <cellStyle name="Normal 80 3 3 4 3 2" xfId="40403" xr:uid="{00000000-0005-0000-0000-0000E5AE0000}"/>
    <cellStyle name="Normal 80 3 3 4 3 3" xfId="25170" xr:uid="{00000000-0005-0000-0000-0000E6AE0000}"/>
    <cellStyle name="Normal 80 3 3 4 4" xfId="35390" xr:uid="{00000000-0005-0000-0000-0000E7AE0000}"/>
    <cellStyle name="Normal 80 3 3 4 5" xfId="20157" xr:uid="{00000000-0005-0000-0000-0000E8AE0000}"/>
    <cellStyle name="Normal 80 3 3 5" xfId="11747" xr:uid="{00000000-0005-0000-0000-0000E9AE0000}"/>
    <cellStyle name="Normal 80 3 3 5 2" xfId="42078" xr:uid="{00000000-0005-0000-0000-0000EAAE0000}"/>
    <cellStyle name="Normal 80 3 3 5 3" xfId="26845" xr:uid="{00000000-0005-0000-0000-0000EBAE0000}"/>
    <cellStyle name="Normal 80 3 3 6" xfId="6726" xr:uid="{00000000-0005-0000-0000-0000ECAE0000}"/>
    <cellStyle name="Normal 80 3 3 6 2" xfId="37061" xr:uid="{00000000-0005-0000-0000-0000EDAE0000}"/>
    <cellStyle name="Normal 80 3 3 6 3" xfId="21828" xr:uid="{00000000-0005-0000-0000-0000EEAE0000}"/>
    <cellStyle name="Normal 80 3 3 7" xfId="32049" xr:uid="{00000000-0005-0000-0000-0000EFAE0000}"/>
    <cellStyle name="Normal 80 3 3 8" xfId="16815" xr:uid="{00000000-0005-0000-0000-0000F0AE0000}"/>
    <cellStyle name="Normal 80 3 4" xfId="2073" xr:uid="{00000000-0005-0000-0000-0000F1AE0000}"/>
    <cellStyle name="Normal 80 3 4 2" xfId="3763" xr:uid="{00000000-0005-0000-0000-0000F2AE0000}"/>
    <cellStyle name="Normal 80 3 4 2 2" xfId="13836" xr:uid="{00000000-0005-0000-0000-0000F3AE0000}"/>
    <cellStyle name="Normal 80 3 4 2 2 2" xfId="44167" xr:uid="{00000000-0005-0000-0000-0000F4AE0000}"/>
    <cellStyle name="Normal 80 3 4 2 2 3" xfId="28934" xr:uid="{00000000-0005-0000-0000-0000F5AE0000}"/>
    <cellStyle name="Normal 80 3 4 2 3" xfId="8816" xr:uid="{00000000-0005-0000-0000-0000F6AE0000}"/>
    <cellStyle name="Normal 80 3 4 2 3 2" xfId="39150" xr:uid="{00000000-0005-0000-0000-0000F7AE0000}"/>
    <cellStyle name="Normal 80 3 4 2 3 3" xfId="23917" xr:uid="{00000000-0005-0000-0000-0000F8AE0000}"/>
    <cellStyle name="Normal 80 3 4 2 4" xfId="34137" xr:uid="{00000000-0005-0000-0000-0000F9AE0000}"/>
    <cellStyle name="Normal 80 3 4 2 5" xfId="18904" xr:uid="{00000000-0005-0000-0000-0000FAAE0000}"/>
    <cellStyle name="Normal 80 3 4 3" xfId="5455" xr:uid="{00000000-0005-0000-0000-0000FBAE0000}"/>
    <cellStyle name="Normal 80 3 4 3 2" xfId="15507" xr:uid="{00000000-0005-0000-0000-0000FCAE0000}"/>
    <cellStyle name="Normal 80 3 4 3 2 2" xfId="45838" xr:uid="{00000000-0005-0000-0000-0000FDAE0000}"/>
    <cellStyle name="Normal 80 3 4 3 2 3" xfId="30605" xr:uid="{00000000-0005-0000-0000-0000FEAE0000}"/>
    <cellStyle name="Normal 80 3 4 3 3" xfId="10487" xr:uid="{00000000-0005-0000-0000-0000FFAE0000}"/>
    <cellStyle name="Normal 80 3 4 3 3 2" xfId="40821" xr:uid="{00000000-0005-0000-0000-000000AF0000}"/>
    <cellStyle name="Normal 80 3 4 3 3 3" xfId="25588" xr:uid="{00000000-0005-0000-0000-000001AF0000}"/>
    <cellStyle name="Normal 80 3 4 3 4" xfId="35808" xr:uid="{00000000-0005-0000-0000-000002AF0000}"/>
    <cellStyle name="Normal 80 3 4 3 5" xfId="20575" xr:uid="{00000000-0005-0000-0000-000003AF0000}"/>
    <cellStyle name="Normal 80 3 4 4" xfId="12165" xr:uid="{00000000-0005-0000-0000-000004AF0000}"/>
    <cellStyle name="Normal 80 3 4 4 2" xfId="42496" xr:uid="{00000000-0005-0000-0000-000005AF0000}"/>
    <cellStyle name="Normal 80 3 4 4 3" xfId="27263" xr:uid="{00000000-0005-0000-0000-000006AF0000}"/>
    <cellStyle name="Normal 80 3 4 5" xfId="7144" xr:uid="{00000000-0005-0000-0000-000007AF0000}"/>
    <cellStyle name="Normal 80 3 4 5 2" xfId="37479" xr:uid="{00000000-0005-0000-0000-000008AF0000}"/>
    <cellStyle name="Normal 80 3 4 5 3" xfId="22246" xr:uid="{00000000-0005-0000-0000-000009AF0000}"/>
    <cellStyle name="Normal 80 3 4 6" xfId="32467" xr:uid="{00000000-0005-0000-0000-00000AAF0000}"/>
    <cellStyle name="Normal 80 3 4 7" xfId="17233" xr:uid="{00000000-0005-0000-0000-00000BAF0000}"/>
    <cellStyle name="Normal 80 3 5" xfId="2926" xr:uid="{00000000-0005-0000-0000-00000CAF0000}"/>
    <cellStyle name="Normal 80 3 5 2" xfId="13000" xr:uid="{00000000-0005-0000-0000-00000DAF0000}"/>
    <cellStyle name="Normal 80 3 5 2 2" xfId="43331" xr:uid="{00000000-0005-0000-0000-00000EAF0000}"/>
    <cellStyle name="Normal 80 3 5 2 3" xfId="28098" xr:uid="{00000000-0005-0000-0000-00000FAF0000}"/>
    <cellStyle name="Normal 80 3 5 3" xfId="7980" xr:uid="{00000000-0005-0000-0000-000010AF0000}"/>
    <cellStyle name="Normal 80 3 5 3 2" xfId="38314" xr:uid="{00000000-0005-0000-0000-000011AF0000}"/>
    <cellStyle name="Normal 80 3 5 3 3" xfId="23081" xr:uid="{00000000-0005-0000-0000-000012AF0000}"/>
    <cellStyle name="Normal 80 3 5 4" xfId="33301" xr:uid="{00000000-0005-0000-0000-000013AF0000}"/>
    <cellStyle name="Normal 80 3 5 5" xfId="18068" xr:uid="{00000000-0005-0000-0000-000014AF0000}"/>
    <cellStyle name="Normal 80 3 6" xfId="4619" xr:uid="{00000000-0005-0000-0000-000015AF0000}"/>
    <cellStyle name="Normal 80 3 6 2" xfId="14671" xr:uid="{00000000-0005-0000-0000-000016AF0000}"/>
    <cellStyle name="Normal 80 3 6 2 2" xfId="45002" xr:uid="{00000000-0005-0000-0000-000017AF0000}"/>
    <cellStyle name="Normal 80 3 6 2 3" xfId="29769" xr:uid="{00000000-0005-0000-0000-000018AF0000}"/>
    <cellStyle name="Normal 80 3 6 3" xfId="9651" xr:uid="{00000000-0005-0000-0000-000019AF0000}"/>
    <cellStyle name="Normal 80 3 6 3 2" xfId="39985" xr:uid="{00000000-0005-0000-0000-00001AAF0000}"/>
    <cellStyle name="Normal 80 3 6 3 3" xfId="24752" xr:uid="{00000000-0005-0000-0000-00001BAF0000}"/>
    <cellStyle name="Normal 80 3 6 4" xfId="34972" xr:uid="{00000000-0005-0000-0000-00001CAF0000}"/>
    <cellStyle name="Normal 80 3 6 5" xfId="19739" xr:uid="{00000000-0005-0000-0000-00001DAF0000}"/>
    <cellStyle name="Normal 80 3 7" xfId="11329" xr:uid="{00000000-0005-0000-0000-00001EAF0000}"/>
    <cellStyle name="Normal 80 3 7 2" xfId="41660" xr:uid="{00000000-0005-0000-0000-00001FAF0000}"/>
    <cellStyle name="Normal 80 3 7 3" xfId="26427" xr:uid="{00000000-0005-0000-0000-000020AF0000}"/>
    <cellStyle name="Normal 80 3 8" xfId="6308" xr:uid="{00000000-0005-0000-0000-000021AF0000}"/>
    <cellStyle name="Normal 80 3 8 2" xfId="36643" xr:uid="{00000000-0005-0000-0000-000022AF0000}"/>
    <cellStyle name="Normal 80 3 8 3" xfId="21410" xr:uid="{00000000-0005-0000-0000-000023AF0000}"/>
    <cellStyle name="Normal 80 3 9" xfId="31633" xr:uid="{00000000-0005-0000-0000-000024AF0000}"/>
    <cellStyle name="Normal 80 4" xfId="1333" xr:uid="{00000000-0005-0000-0000-000025AF0000}"/>
    <cellStyle name="Normal 80 4 2" xfId="1756" xr:uid="{00000000-0005-0000-0000-000026AF0000}"/>
    <cellStyle name="Normal 80 4 2 2" xfId="2595" xr:uid="{00000000-0005-0000-0000-000027AF0000}"/>
    <cellStyle name="Normal 80 4 2 2 2" xfId="4285" xr:uid="{00000000-0005-0000-0000-000028AF0000}"/>
    <cellStyle name="Normal 80 4 2 2 2 2" xfId="14358" xr:uid="{00000000-0005-0000-0000-000029AF0000}"/>
    <cellStyle name="Normal 80 4 2 2 2 2 2" xfId="44689" xr:uid="{00000000-0005-0000-0000-00002AAF0000}"/>
    <cellStyle name="Normal 80 4 2 2 2 2 3" xfId="29456" xr:uid="{00000000-0005-0000-0000-00002BAF0000}"/>
    <cellStyle name="Normal 80 4 2 2 2 3" xfId="9338" xr:uid="{00000000-0005-0000-0000-00002CAF0000}"/>
    <cellStyle name="Normal 80 4 2 2 2 3 2" xfId="39672" xr:uid="{00000000-0005-0000-0000-00002DAF0000}"/>
    <cellStyle name="Normal 80 4 2 2 2 3 3" xfId="24439" xr:uid="{00000000-0005-0000-0000-00002EAF0000}"/>
    <cellStyle name="Normal 80 4 2 2 2 4" xfId="34659" xr:uid="{00000000-0005-0000-0000-00002FAF0000}"/>
    <cellStyle name="Normal 80 4 2 2 2 5" xfId="19426" xr:uid="{00000000-0005-0000-0000-000030AF0000}"/>
    <cellStyle name="Normal 80 4 2 2 3" xfId="5977" xr:uid="{00000000-0005-0000-0000-000031AF0000}"/>
    <cellStyle name="Normal 80 4 2 2 3 2" xfId="16029" xr:uid="{00000000-0005-0000-0000-000032AF0000}"/>
    <cellStyle name="Normal 80 4 2 2 3 2 2" xfId="46360" xr:uid="{00000000-0005-0000-0000-000033AF0000}"/>
    <cellStyle name="Normal 80 4 2 2 3 2 3" xfId="31127" xr:uid="{00000000-0005-0000-0000-000034AF0000}"/>
    <cellStyle name="Normal 80 4 2 2 3 3" xfId="11009" xr:uid="{00000000-0005-0000-0000-000035AF0000}"/>
    <cellStyle name="Normal 80 4 2 2 3 3 2" xfId="41343" xr:uid="{00000000-0005-0000-0000-000036AF0000}"/>
    <cellStyle name="Normal 80 4 2 2 3 3 3" xfId="26110" xr:uid="{00000000-0005-0000-0000-000037AF0000}"/>
    <cellStyle name="Normal 80 4 2 2 3 4" xfId="36330" xr:uid="{00000000-0005-0000-0000-000038AF0000}"/>
    <cellStyle name="Normal 80 4 2 2 3 5" xfId="21097" xr:uid="{00000000-0005-0000-0000-000039AF0000}"/>
    <cellStyle name="Normal 80 4 2 2 4" xfId="12687" xr:uid="{00000000-0005-0000-0000-00003AAF0000}"/>
    <cellStyle name="Normal 80 4 2 2 4 2" xfId="43018" xr:uid="{00000000-0005-0000-0000-00003BAF0000}"/>
    <cellStyle name="Normal 80 4 2 2 4 3" xfId="27785" xr:uid="{00000000-0005-0000-0000-00003CAF0000}"/>
    <cellStyle name="Normal 80 4 2 2 5" xfId="7666" xr:uid="{00000000-0005-0000-0000-00003DAF0000}"/>
    <cellStyle name="Normal 80 4 2 2 5 2" xfId="38001" xr:uid="{00000000-0005-0000-0000-00003EAF0000}"/>
    <cellStyle name="Normal 80 4 2 2 5 3" xfId="22768" xr:uid="{00000000-0005-0000-0000-00003FAF0000}"/>
    <cellStyle name="Normal 80 4 2 2 6" xfId="32989" xr:uid="{00000000-0005-0000-0000-000040AF0000}"/>
    <cellStyle name="Normal 80 4 2 2 7" xfId="17755" xr:uid="{00000000-0005-0000-0000-000041AF0000}"/>
    <cellStyle name="Normal 80 4 2 3" xfId="3448" xr:uid="{00000000-0005-0000-0000-000042AF0000}"/>
    <cellStyle name="Normal 80 4 2 3 2" xfId="13522" xr:uid="{00000000-0005-0000-0000-000043AF0000}"/>
    <cellStyle name="Normal 80 4 2 3 2 2" xfId="43853" xr:uid="{00000000-0005-0000-0000-000044AF0000}"/>
    <cellStyle name="Normal 80 4 2 3 2 3" xfId="28620" xr:uid="{00000000-0005-0000-0000-000045AF0000}"/>
    <cellStyle name="Normal 80 4 2 3 3" xfId="8502" xr:uid="{00000000-0005-0000-0000-000046AF0000}"/>
    <cellStyle name="Normal 80 4 2 3 3 2" xfId="38836" xr:uid="{00000000-0005-0000-0000-000047AF0000}"/>
    <cellStyle name="Normal 80 4 2 3 3 3" xfId="23603" xr:uid="{00000000-0005-0000-0000-000048AF0000}"/>
    <cellStyle name="Normal 80 4 2 3 4" xfId="33823" xr:uid="{00000000-0005-0000-0000-000049AF0000}"/>
    <cellStyle name="Normal 80 4 2 3 5" xfId="18590" xr:uid="{00000000-0005-0000-0000-00004AAF0000}"/>
    <cellStyle name="Normal 80 4 2 4" xfId="5141" xr:uid="{00000000-0005-0000-0000-00004BAF0000}"/>
    <cellStyle name="Normal 80 4 2 4 2" xfId="15193" xr:uid="{00000000-0005-0000-0000-00004CAF0000}"/>
    <cellStyle name="Normal 80 4 2 4 2 2" xfId="45524" xr:uid="{00000000-0005-0000-0000-00004DAF0000}"/>
    <cellStyle name="Normal 80 4 2 4 2 3" xfId="30291" xr:uid="{00000000-0005-0000-0000-00004EAF0000}"/>
    <cellStyle name="Normal 80 4 2 4 3" xfId="10173" xr:uid="{00000000-0005-0000-0000-00004FAF0000}"/>
    <cellStyle name="Normal 80 4 2 4 3 2" xfId="40507" xr:uid="{00000000-0005-0000-0000-000050AF0000}"/>
    <cellStyle name="Normal 80 4 2 4 3 3" xfId="25274" xr:uid="{00000000-0005-0000-0000-000051AF0000}"/>
    <cellStyle name="Normal 80 4 2 4 4" xfId="35494" xr:uid="{00000000-0005-0000-0000-000052AF0000}"/>
    <cellStyle name="Normal 80 4 2 4 5" xfId="20261" xr:uid="{00000000-0005-0000-0000-000053AF0000}"/>
    <cellStyle name="Normal 80 4 2 5" xfId="11851" xr:uid="{00000000-0005-0000-0000-000054AF0000}"/>
    <cellStyle name="Normal 80 4 2 5 2" xfId="42182" xr:uid="{00000000-0005-0000-0000-000055AF0000}"/>
    <cellStyle name="Normal 80 4 2 5 3" xfId="26949" xr:uid="{00000000-0005-0000-0000-000056AF0000}"/>
    <cellStyle name="Normal 80 4 2 6" xfId="6830" xr:uid="{00000000-0005-0000-0000-000057AF0000}"/>
    <cellStyle name="Normal 80 4 2 6 2" xfId="37165" xr:uid="{00000000-0005-0000-0000-000058AF0000}"/>
    <cellStyle name="Normal 80 4 2 6 3" xfId="21932" xr:uid="{00000000-0005-0000-0000-000059AF0000}"/>
    <cellStyle name="Normal 80 4 2 7" xfId="32153" xr:uid="{00000000-0005-0000-0000-00005AAF0000}"/>
    <cellStyle name="Normal 80 4 2 8" xfId="16919" xr:uid="{00000000-0005-0000-0000-00005BAF0000}"/>
    <cellStyle name="Normal 80 4 3" xfId="2177" xr:uid="{00000000-0005-0000-0000-00005CAF0000}"/>
    <cellStyle name="Normal 80 4 3 2" xfId="3867" xr:uid="{00000000-0005-0000-0000-00005DAF0000}"/>
    <cellStyle name="Normal 80 4 3 2 2" xfId="13940" xr:uid="{00000000-0005-0000-0000-00005EAF0000}"/>
    <cellStyle name="Normal 80 4 3 2 2 2" xfId="44271" xr:uid="{00000000-0005-0000-0000-00005FAF0000}"/>
    <cellStyle name="Normal 80 4 3 2 2 3" xfId="29038" xr:uid="{00000000-0005-0000-0000-000060AF0000}"/>
    <cellStyle name="Normal 80 4 3 2 3" xfId="8920" xr:uid="{00000000-0005-0000-0000-000061AF0000}"/>
    <cellStyle name="Normal 80 4 3 2 3 2" xfId="39254" xr:uid="{00000000-0005-0000-0000-000062AF0000}"/>
    <cellStyle name="Normal 80 4 3 2 3 3" xfId="24021" xr:uid="{00000000-0005-0000-0000-000063AF0000}"/>
    <cellStyle name="Normal 80 4 3 2 4" xfId="34241" xr:uid="{00000000-0005-0000-0000-000064AF0000}"/>
    <cellStyle name="Normal 80 4 3 2 5" xfId="19008" xr:uid="{00000000-0005-0000-0000-000065AF0000}"/>
    <cellStyle name="Normal 80 4 3 3" xfId="5559" xr:uid="{00000000-0005-0000-0000-000066AF0000}"/>
    <cellStyle name="Normal 80 4 3 3 2" xfId="15611" xr:uid="{00000000-0005-0000-0000-000067AF0000}"/>
    <cellStyle name="Normal 80 4 3 3 2 2" xfId="45942" xr:uid="{00000000-0005-0000-0000-000068AF0000}"/>
    <cellStyle name="Normal 80 4 3 3 2 3" xfId="30709" xr:uid="{00000000-0005-0000-0000-000069AF0000}"/>
    <cellStyle name="Normal 80 4 3 3 3" xfId="10591" xr:uid="{00000000-0005-0000-0000-00006AAF0000}"/>
    <cellStyle name="Normal 80 4 3 3 3 2" xfId="40925" xr:uid="{00000000-0005-0000-0000-00006BAF0000}"/>
    <cellStyle name="Normal 80 4 3 3 3 3" xfId="25692" xr:uid="{00000000-0005-0000-0000-00006CAF0000}"/>
    <cellStyle name="Normal 80 4 3 3 4" xfId="35912" xr:uid="{00000000-0005-0000-0000-00006DAF0000}"/>
    <cellStyle name="Normal 80 4 3 3 5" xfId="20679" xr:uid="{00000000-0005-0000-0000-00006EAF0000}"/>
    <cellStyle name="Normal 80 4 3 4" xfId="12269" xr:uid="{00000000-0005-0000-0000-00006FAF0000}"/>
    <cellStyle name="Normal 80 4 3 4 2" xfId="42600" xr:uid="{00000000-0005-0000-0000-000070AF0000}"/>
    <cellStyle name="Normal 80 4 3 4 3" xfId="27367" xr:uid="{00000000-0005-0000-0000-000071AF0000}"/>
    <cellStyle name="Normal 80 4 3 5" xfId="7248" xr:uid="{00000000-0005-0000-0000-000072AF0000}"/>
    <cellStyle name="Normal 80 4 3 5 2" xfId="37583" xr:uid="{00000000-0005-0000-0000-000073AF0000}"/>
    <cellStyle name="Normal 80 4 3 5 3" xfId="22350" xr:uid="{00000000-0005-0000-0000-000074AF0000}"/>
    <cellStyle name="Normal 80 4 3 6" xfId="32571" xr:uid="{00000000-0005-0000-0000-000075AF0000}"/>
    <cellStyle name="Normal 80 4 3 7" xfId="17337" xr:uid="{00000000-0005-0000-0000-000076AF0000}"/>
    <cellStyle name="Normal 80 4 4" xfId="3030" xr:uid="{00000000-0005-0000-0000-000077AF0000}"/>
    <cellStyle name="Normal 80 4 4 2" xfId="13104" xr:uid="{00000000-0005-0000-0000-000078AF0000}"/>
    <cellStyle name="Normal 80 4 4 2 2" xfId="43435" xr:uid="{00000000-0005-0000-0000-000079AF0000}"/>
    <cellStyle name="Normal 80 4 4 2 3" xfId="28202" xr:uid="{00000000-0005-0000-0000-00007AAF0000}"/>
    <cellStyle name="Normal 80 4 4 3" xfId="8084" xr:uid="{00000000-0005-0000-0000-00007BAF0000}"/>
    <cellStyle name="Normal 80 4 4 3 2" xfId="38418" xr:uid="{00000000-0005-0000-0000-00007CAF0000}"/>
    <cellStyle name="Normal 80 4 4 3 3" xfId="23185" xr:uid="{00000000-0005-0000-0000-00007DAF0000}"/>
    <cellStyle name="Normal 80 4 4 4" xfId="33405" xr:uid="{00000000-0005-0000-0000-00007EAF0000}"/>
    <cellStyle name="Normal 80 4 4 5" xfId="18172" xr:uid="{00000000-0005-0000-0000-00007FAF0000}"/>
    <cellStyle name="Normal 80 4 5" xfId="4723" xr:uid="{00000000-0005-0000-0000-000080AF0000}"/>
    <cellStyle name="Normal 80 4 5 2" xfId="14775" xr:uid="{00000000-0005-0000-0000-000081AF0000}"/>
    <cellStyle name="Normal 80 4 5 2 2" xfId="45106" xr:uid="{00000000-0005-0000-0000-000082AF0000}"/>
    <cellStyle name="Normal 80 4 5 2 3" xfId="29873" xr:uid="{00000000-0005-0000-0000-000083AF0000}"/>
    <cellStyle name="Normal 80 4 5 3" xfId="9755" xr:uid="{00000000-0005-0000-0000-000084AF0000}"/>
    <cellStyle name="Normal 80 4 5 3 2" xfId="40089" xr:uid="{00000000-0005-0000-0000-000085AF0000}"/>
    <cellStyle name="Normal 80 4 5 3 3" xfId="24856" xr:uid="{00000000-0005-0000-0000-000086AF0000}"/>
    <cellStyle name="Normal 80 4 5 4" xfId="35076" xr:uid="{00000000-0005-0000-0000-000087AF0000}"/>
    <cellStyle name="Normal 80 4 5 5" xfId="19843" xr:uid="{00000000-0005-0000-0000-000088AF0000}"/>
    <cellStyle name="Normal 80 4 6" xfId="11433" xr:uid="{00000000-0005-0000-0000-000089AF0000}"/>
    <cellStyle name="Normal 80 4 6 2" xfId="41764" xr:uid="{00000000-0005-0000-0000-00008AAF0000}"/>
    <cellStyle name="Normal 80 4 6 3" xfId="26531" xr:uid="{00000000-0005-0000-0000-00008BAF0000}"/>
    <cellStyle name="Normal 80 4 7" xfId="6412" xr:uid="{00000000-0005-0000-0000-00008CAF0000}"/>
    <cellStyle name="Normal 80 4 7 2" xfId="36747" xr:uid="{00000000-0005-0000-0000-00008DAF0000}"/>
    <cellStyle name="Normal 80 4 7 3" xfId="21514" xr:uid="{00000000-0005-0000-0000-00008EAF0000}"/>
    <cellStyle name="Normal 80 4 8" xfId="31735" xr:uid="{00000000-0005-0000-0000-00008FAF0000}"/>
    <cellStyle name="Normal 80 4 9" xfId="16501" xr:uid="{00000000-0005-0000-0000-000090AF0000}"/>
    <cellStyle name="Normal 80 5" xfId="1546" xr:uid="{00000000-0005-0000-0000-000091AF0000}"/>
    <cellStyle name="Normal 80 5 2" xfId="2387" xr:uid="{00000000-0005-0000-0000-000092AF0000}"/>
    <cellStyle name="Normal 80 5 2 2" xfId="4077" xr:uid="{00000000-0005-0000-0000-000093AF0000}"/>
    <cellStyle name="Normal 80 5 2 2 2" xfId="14150" xr:uid="{00000000-0005-0000-0000-000094AF0000}"/>
    <cellStyle name="Normal 80 5 2 2 2 2" xfId="44481" xr:uid="{00000000-0005-0000-0000-000095AF0000}"/>
    <cellStyle name="Normal 80 5 2 2 2 3" xfId="29248" xr:uid="{00000000-0005-0000-0000-000096AF0000}"/>
    <cellStyle name="Normal 80 5 2 2 3" xfId="9130" xr:uid="{00000000-0005-0000-0000-000097AF0000}"/>
    <cellStyle name="Normal 80 5 2 2 3 2" xfId="39464" xr:uid="{00000000-0005-0000-0000-000098AF0000}"/>
    <cellStyle name="Normal 80 5 2 2 3 3" xfId="24231" xr:uid="{00000000-0005-0000-0000-000099AF0000}"/>
    <cellStyle name="Normal 80 5 2 2 4" xfId="34451" xr:uid="{00000000-0005-0000-0000-00009AAF0000}"/>
    <cellStyle name="Normal 80 5 2 2 5" xfId="19218" xr:uid="{00000000-0005-0000-0000-00009BAF0000}"/>
    <cellStyle name="Normal 80 5 2 3" xfId="5769" xr:uid="{00000000-0005-0000-0000-00009CAF0000}"/>
    <cellStyle name="Normal 80 5 2 3 2" xfId="15821" xr:uid="{00000000-0005-0000-0000-00009DAF0000}"/>
    <cellStyle name="Normal 80 5 2 3 2 2" xfId="46152" xr:uid="{00000000-0005-0000-0000-00009EAF0000}"/>
    <cellStyle name="Normal 80 5 2 3 2 3" xfId="30919" xr:uid="{00000000-0005-0000-0000-00009FAF0000}"/>
    <cellStyle name="Normal 80 5 2 3 3" xfId="10801" xr:uid="{00000000-0005-0000-0000-0000A0AF0000}"/>
    <cellStyle name="Normal 80 5 2 3 3 2" xfId="41135" xr:uid="{00000000-0005-0000-0000-0000A1AF0000}"/>
    <cellStyle name="Normal 80 5 2 3 3 3" xfId="25902" xr:uid="{00000000-0005-0000-0000-0000A2AF0000}"/>
    <cellStyle name="Normal 80 5 2 3 4" xfId="36122" xr:uid="{00000000-0005-0000-0000-0000A3AF0000}"/>
    <cellStyle name="Normal 80 5 2 3 5" xfId="20889" xr:uid="{00000000-0005-0000-0000-0000A4AF0000}"/>
    <cellStyle name="Normal 80 5 2 4" xfId="12479" xr:uid="{00000000-0005-0000-0000-0000A5AF0000}"/>
    <cellStyle name="Normal 80 5 2 4 2" xfId="42810" xr:uid="{00000000-0005-0000-0000-0000A6AF0000}"/>
    <cellStyle name="Normal 80 5 2 4 3" xfId="27577" xr:uid="{00000000-0005-0000-0000-0000A7AF0000}"/>
    <cellStyle name="Normal 80 5 2 5" xfId="7458" xr:uid="{00000000-0005-0000-0000-0000A8AF0000}"/>
    <cellStyle name="Normal 80 5 2 5 2" xfId="37793" xr:uid="{00000000-0005-0000-0000-0000A9AF0000}"/>
    <cellStyle name="Normal 80 5 2 5 3" xfId="22560" xr:uid="{00000000-0005-0000-0000-0000AAAF0000}"/>
    <cellStyle name="Normal 80 5 2 6" xfId="32781" xr:uid="{00000000-0005-0000-0000-0000ABAF0000}"/>
    <cellStyle name="Normal 80 5 2 7" xfId="17547" xr:uid="{00000000-0005-0000-0000-0000ACAF0000}"/>
    <cellStyle name="Normal 80 5 3" xfId="3240" xr:uid="{00000000-0005-0000-0000-0000ADAF0000}"/>
    <cellStyle name="Normal 80 5 3 2" xfId="13314" xr:uid="{00000000-0005-0000-0000-0000AEAF0000}"/>
    <cellStyle name="Normal 80 5 3 2 2" xfId="43645" xr:uid="{00000000-0005-0000-0000-0000AFAF0000}"/>
    <cellStyle name="Normal 80 5 3 2 3" xfId="28412" xr:uid="{00000000-0005-0000-0000-0000B0AF0000}"/>
    <cellStyle name="Normal 80 5 3 3" xfId="8294" xr:uid="{00000000-0005-0000-0000-0000B1AF0000}"/>
    <cellStyle name="Normal 80 5 3 3 2" xfId="38628" xr:uid="{00000000-0005-0000-0000-0000B2AF0000}"/>
    <cellStyle name="Normal 80 5 3 3 3" xfId="23395" xr:uid="{00000000-0005-0000-0000-0000B3AF0000}"/>
    <cellStyle name="Normal 80 5 3 4" xfId="33615" xr:uid="{00000000-0005-0000-0000-0000B4AF0000}"/>
    <cellStyle name="Normal 80 5 3 5" xfId="18382" xr:uid="{00000000-0005-0000-0000-0000B5AF0000}"/>
    <cellStyle name="Normal 80 5 4" xfId="4933" xr:uid="{00000000-0005-0000-0000-0000B6AF0000}"/>
    <cellStyle name="Normal 80 5 4 2" xfId="14985" xr:uid="{00000000-0005-0000-0000-0000B7AF0000}"/>
    <cellStyle name="Normal 80 5 4 2 2" xfId="45316" xr:uid="{00000000-0005-0000-0000-0000B8AF0000}"/>
    <cellStyle name="Normal 80 5 4 2 3" xfId="30083" xr:uid="{00000000-0005-0000-0000-0000B9AF0000}"/>
    <cellStyle name="Normal 80 5 4 3" xfId="9965" xr:uid="{00000000-0005-0000-0000-0000BAAF0000}"/>
    <cellStyle name="Normal 80 5 4 3 2" xfId="40299" xr:uid="{00000000-0005-0000-0000-0000BBAF0000}"/>
    <cellStyle name="Normal 80 5 4 3 3" xfId="25066" xr:uid="{00000000-0005-0000-0000-0000BCAF0000}"/>
    <cellStyle name="Normal 80 5 4 4" xfId="35286" xr:uid="{00000000-0005-0000-0000-0000BDAF0000}"/>
    <cellStyle name="Normal 80 5 4 5" xfId="20053" xr:uid="{00000000-0005-0000-0000-0000BEAF0000}"/>
    <cellStyle name="Normal 80 5 5" xfId="11643" xr:uid="{00000000-0005-0000-0000-0000BFAF0000}"/>
    <cellStyle name="Normal 80 5 5 2" xfId="41974" xr:uid="{00000000-0005-0000-0000-0000C0AF0000}"/>
    <cellStyle name="Normal 80 5 5 3" xfId="26741" xr:uid="{00000000-0005-0000-0000-0000C1AF0000}"/>
    <cellStyle name="Normal 80 5 6" xfId="6622" xr:uid="{00000000-0005-0000-0000-0000C2AF0000}"/>
    <cellStyle name="Normal 80 5 6 2" xfId="36957" xr:uid="{00000000-0005-0000-0000-0000C3AF0000}"/>
    <cellStyle name="Normal 80 5 6 3" xfId="21724" xr:uid="{00000000-0005-0000-0000-0000C4AF0000}"/>
    <cellStyle name="Normal 80 5 7" xfId="31945" xr:uid="{00000000-0005-0000-0000-0000C5AF0000}"/>
    <cellStyle name="Normal 80 5 8" xfId="16711" xr:uid="{00000000-0005-0000-0000-0000C6AF0000}"/>
    <cellStyle name="Normal 80 6" xfId="1967" xr:uid="{00000000-0005-0000-0000-0000C7AF0000}"/>
    <cellStyle name="Normal 80 6 2" xfId="3659" xr:uid="{00000000-0005-0000-0000-0000C8AF0000}"/>
    <cellStyle name="Normal 80 6 2 2" xfId="13732" xr:uid="{00000000-0005-0000-0000-0000C9AF0000}"/>
    <cellStyle name="Normal 80 6 2 2 2" xfId="44063" xr:uid="{00000000-0005-0000-0000-0000CAAF0000}"/>
    <cellStyle name="Normal 80 6 2 2 3" xfId="28830" xr:uid="{00000000-0005-0000-0000-0000CBAF0000}"/>
    <cellStyle name="Normal 80 6 2 3" xfId="8712" xr:uid="{00000000-0005-0000-0000-0000CCAF0000}"/>
    <cellStyle name="Normal 80 6 2 3 2" xfId="39046" xr:uid="{00000000-0005-0000-0000-0000CDAF0000}"/>
    <cellStyle name="Normal 80 6 2 3 3" xfId="23813" xr:uid="{00000000-0005-0000-0000-0000CEAF0000}"/>
    <cellStyle name="Normal 80 6 2 4" xfId="34033" xr:uid="{00000000-0005-0000-0000-0000CFAF0000}"/>
    <cellStyle name="Normal 80 6 2 5" xfId="18800" xr:uid="{00000000-0005-0000-0000-0000D0AF0000}"/>
    <cellStyle name="Normal 80 6 3" xfId="5351" xr:uid="{00000000-0005-0000-0000-0000D1AF0000}"/>
    <cellStyle name="Normal 80 6 3 2" xfId="15403" xr:uid="{00000000-0005-0000-0000-0000D2AF0000}"/>
    <cellStyle name="Normal 80 6 3 2 2" xfId="45734" xr:uid="{00000000-0005-0000-0000-0000D3AF0000}"/>
    <cellStyle name="Normal 80 6 3 2 3" xfId="30501" xr:uid="{00000000-0005-0000-0000-0000D4AF0000}"/>
    <cellStyle name="Normal 80 6 3 3" xfId="10383" xr:uid="{00000000-0005-0000-0000-0000D5AF0000}"/>
    <cellStyle name="Normal 80 6 3 3 2" xfId="40717" xr:uid="{00000000-0005-0000-0000-0000D6AF0000}"/>
    <cellStyle name="Normal 80 6 3 3 3" xfId="25484" xr:uid="{00000000-0005-0000-0000-0000D7AF0000}"/>
    <cellStyle name="Normal 80 6 3 4" xfId="35704" xr:uid="{00000000-0005-0000-0000-0000D8AF0000}"/>
    <cellStyle name="Normal 80 6 3 5" xfId="20471" xr:uid="{00000000-0005-0000-0000-0000D9AF0000}"/>
    <cellStyle name="Normal 80 6 4" xfId="12061" xr:uid="{00000000-0005-0000-0000-0000DAAF0000}"/>
    <cellStyle name="Normal 80 6 4 2" xfId="42392" xr:uid="{00000000-0005-0000-0000-0000DBAF0000}"/>
    <cellStyle name="Normal 80 6 4 3" xfId="27159" xr:uid="{00000000-0005-0000-0000-0000DCAF0000}"/>
    <cellStyle name="Normal 80 6 5" xfId="7040" xr:uid="{00000000-0005-0000-0000-0000DDAF0000}"/>
    <cellStyle name="Normal 80 6 5 2" xfId="37375" xr:uid="{00000000-0005-0000-0000-0000DEAF0000}"/>
    <cellStyle name="Normal 80 6 5 3" xfId="22142" xr:uid="{00000000-0005-0000-0000-0000DFAF0000}"/>
    <cellStyle name="Normal 80 6 6" xfId="32363" xr:uid="{00000000-0005-0000-0000-0000E0AF0000}"/>
    <cellStyle name="Normal 80 6 7" xfId="17129" xr:uid="{00000000-0005-0000-0000-0000E1AF0000}"/>
    <cellStyle name="Normal 80 7" xfId="2813" xr:uid="{00000000-0005-0000-0000-0000E2AF0000}"/>
    <cellStyle name="Normal 80 7 2" xfId="12896" xr:uid="{00000000-0005-0000-0000-0000E3AF0000}"/>
    <cellStyle name="Normal 80 7 2 2" xfId="43227" xr:uid="{00000000-0005-0000-0000-0000E4AF0000}"/>
    <cellStyle name="Normal 80 7 2 3" xfId="27994" xr:uid="{00000000-0005-0000-0000-0000E5AF0000}"/>
    <cellStyle name="Normal 80 7 3" xfId="7875" xr:uid="{00000000-0005-0000-0000-0000E6AF0000}"/>
    <cellStyle name="Normal 80 7 3 2" xfId="38210" xr:uid="{00000000-0005-0000-0000-0000E7AF0000}"/>
    <cellStyle name="Normal 80 7 3 3" xfId="22977" xr:uid="{00000000-0005-0000-0000-0000E8AF0000}"/>
    <cellStyle name="Normal 80 7 4" xfId="33197" xr:uid="{00000000-0005-0000-0000-0000E9AF0000}"/>
    <cellStyle name="Normal 80 7 5" xfId="17964" xr:uid="{00000000-0005-0000-0000-0000EAAF0000}"/>
    <cellStyle name="Normal 80 8" xfId="4511" xr:uid="{00000000-0005-0000-0000-0000EBAF0000}"/>
    <cellStyle name="Normal 80 8 2" xfId="14567" xr:uid="{00000000-0005-0000-0000-0000ECAF0000}"/>
    <cellStyle name="Normal 80 8 2 2" xfId="44898" xr:uid="{00000000-0005-0000-0000-0000EDAF0000}"/>
    <cellStyle name="Normal 80 8 2 3" xfId="29665" xr:uid="{00000000-0005-0000-0000-0000EEAF0000}"/>
    <cellStyle name="Normal 80 8 3" xfId="9547" xr:uid="{00000000-0005-0000-0000-0000EFAF0000}"/>
    <cellStyle name="Normal 80 8 3 2" xfId="39881" xr:uid="{00000000-0005-0000-0000-0000F0AF0000}"/>
    <cellStyle name="Normal 80 8 3 3" xfId="24648" xr:uid="{00000000-0005-0000-0000-0000F1AF0000}"/>
    <cellStyle name="Normal 80 8 4" xfId="34868" xr:uid="{00000000-0005-0000-0000-0000F2AF0000}"/>
    <cellStyle name="Normal 80 8 5" xfId="19635" xr:uid="{00000000-0005-0000-0000-0000F3AF0000}"/>
    <cellStyle name="Normal 80 9" xfId="11223" xr:uid="{00000000-0005-0000-0000-0000F4AF0000}"/>
    <cellStyle name="Normal 80 9 2" xfId="41556" xr:uid="{00000000-0005-0000-0000-0000F5AF0000}"/>
    <cellStyle name="Normal 80 9 3" xfId="26323" xr:uid="{00000000-0005-0000-0000-0000F6AF0000}"/>
    <cellStyle name="Normal 81" xfId="1160" xr:uid="{00000000-0005-0000-0000-0000F7AF0000}"/>
    <cellStyle name="Normal 81 10" xfId="6251" xr:uid="{00000000-0005-0000-0000-0000F8AF0000}"/>
    <cellStyle name="Normal 81 10 2" xfId="36588" xr:uid="{00000000-0005-0000-0000-0000F9AF0000}"/>
    <cellStyle name="Normal 81 10 3" xfId="21355" xr:uid="{00000000-0005-0000-0000-0000FAAF0000}"/>
    <cellStyle name="Normal 81 11" xfId="31580" xr:uid="{00000000-0005-0000-0000-0000FBAF0000}"/>
    <cellStyle name="Normal 81 12" xfId="16340" xr:uid="{00000000-0005-0000-0000-0000FCAF0000}"/>
    <cellStyle name="Normal 81 2" xfId="1215" xr:uid="{00000000-0005-0000-0000-0000FDAF0000}"/>
    <cellStyle name="Normal 81 2 10" xfId="31630" xr:uid="{00000000-0005-0000-0000-0000FEAF0000}"/>
    <cellStyle name="Normal 81 2 11" xfId="16394" xr:uid="{00000000-0005-0000-0000-0000FFAF0000}"/>
    <cellStyle name="Normal 81 2 2" xfId="1323" xr:uid="{00000000-0005-0000-0000-000000B00000}"/>
    <cellStyle name="Normal 81 2 2 10" xfId="16498" xr:uid="{00000000-0005-0000-0000-000001B00000}"/>
    <cellStyle name="Normal 81 2 2 2" xfId="1540" xr:uid="{00000000-0005-0000-0000-000002B00000}"/>
    <cellStyle name="Normal 81 2 2 2 2" xfId="1961" xr:uid="{00000000-0005-0000-0000-000003B00000}"/>
    <cellStyle name="Normal 81 2 2 2 2 2" xfId="2800" xr:uid="{00000000-0005-0000-0000-000004B00000}"/>
    <cellStyle name="Normal 81 2 2 2 2 2 2" xfId="4490" xr:uid="{00000000-0005-0000-0000-000005B00000}"/>
    <cellStyle name="Normal 81 2 2 2 2 2 2 2" xfId="14563" xr:uid="{00000000-0005-0000-0000-000006B00000}"/>
    <cellStyle name="Normal 81 2 2 2 2 2 2 2 2" xfId="44894" xr:uid="{00000000-0005-0000-0000-000007B00000}"/>
    <cellStyle name="Normal 81 2 2 2 2 2 2 2 3" xfId="29661" xr:uid="{00000000-0005-0000-0000-000008B00000}"/>
    <cellStyle name="Normal 81 2 2 2 2 2 2 3" xfId="9543" xr:uid="{00000000-0005-0000-0000-000009B00000}"/>
    <cellStyle name="Normal 81 2 2 2 2 2 2 3 2" xfId="39877" xr:uid="{00000000-0005-0000-0000-00000AB00000}"/>
    <cellStyle name="Normal 81 2 2 2 2 2 2 3 3" xfId="24644" xr:uid="{00000000-0005-0000-0000-00000BB00000}"/>
    <cellStyle name="Normal 81 2 2 2 2 2 2 4" xfId="34864" xr:uid="{00000000-0005-0000-0000-00000CB00000}"/>
    <cellStyle name="Normal 81 2 2 2 2 2 2 5" xfId="19631" xr:uid="{00000000-0005-0000-0000-00000DB00000}"/>
    <cellStyle name="Normal 81 2 2 2 2 2 3" xfId="6182" xr:uid="{00000000-0005-0000-0000-00000EB00000}"/>
    <cellStyle name="Normal 81 2 2 2 2 2 3 2" xfId="16234" xr:uid="{00000000-0005-0000-0000-00000FB00000}"/>
    <cellStyle name="Normal 81 2 2 2 2 2 3 2 2" xfId="46565" xr:uid="{00000000-0005-0000-0000-000010B00000}"/>
    <cellStyle name="Normal 81 2 2 2 2 2 3 2 3" xfId="31332" xr:uid="{00000000-0005-0000-0000-000011B00000}"/>
    <cellStyle name="Normal 81 2 2 2 2 2 3 3" xfId="11214" xr:uid="{00000000-0005-0000-0000-000012B00000}"/>
    <cellStyle name="Normal 81 2 2 2 2 2 3 3 2" xfId="41548" xr:uid="{00000000-0005-0000-0000-000013B00000}"/>
    <cellStyle name="Normal 81 2 2 2 2 2 3 3 3" xfId="26315" xr:uid="{00000000-0005-0000-0000-000014B00000}"/>
    <cellStyle name="Normal 81 2 2 2 2 2 3 4" xfId="36535" xr:uid="{00000000-0005-0000-0000-000015B00000}"/>
    <cellStyle name="Normal 81 2 2 2 2 2 3 5" xfId="21302" xr:uid="{00000000-0005-0000-0000-000016B00000}"/>
    <cellStyle name="Normal 81 2 2 2 2 2 4" xfId="12892" xr:uid="{00000000-0005-0000-0000-000017B00000}"/>
    <cellStyle name="Normal 81 2 2 2 2 2 4 2" xfId="43223" xr:uid="{00000000-0005-0000-0000-000018B00000}"/>
    <cellStyle name="Normal 81 2 2 2 2 2 4 3" xfId="27990" xr:uid="{00000000-0005-0000-0000-000019B00000}"/>
    <cellStyle name="Normal 81 2 2 2 2 2 5" xfId="7871" xr:uid="{00000000-0005-0000-0000-00001AB00000}"/>
    <cellStyle name="Normal 81 2 2 2 2 2 5 2" xfId="38206" xr:uid="{00000000-0005-0000-0000-00001BB00000}"/>
    <cellStyle name="Normal 81 2 2 2 2 2 5 3" xfId="22973" xr:uid="{00000000-0005-0000-0000-00001CB00000}"/>
    <cellStyle name="Normal 81 2 2 2 2 2 6" xfId="33194" xr:uid="{00000000-0005-0000-0000-00001DB00000}"/>
    <cellStyle name="Normal 81 2 2 2 2 2 7" xfId="17960" xr:uid="{00000000-0005-0000-0000-00001EB00000}"/>
    <cellStyle name="Normal 81 2 2 2 2 3" xfId="3653" xr:uid="{00000000-0005-0000-0000-00001FB00000}"/>
    <cellStyle name="Normal 81 2 2 2 2 3 2" xfId="13727" xr:uid="{00000000-0005-0000-0000-000020B00000}"/>
    <cellStyle name="Normal 81 2 2 2 2 3 2 2" xfId="44058" xr:uid="{00000000-0005-0000-0000-000021B00000}"/>
    <cellStyle name="Normal 81 2 2 2 2 3 2 3" xfId="28825" xr:uid="{00000000-0005-0000-0000-000022B00000}"/>
    <cellStyle name="Normal 81 2 2 2 2 3 3" xfId="8707" xr:uid="{00000000-0005-0000-0000-000023B00000}"/>
    <cellStyle name="Normal 81 2 2 2 2 3 3 2" xfId="39041" xr:uid="{00000000-0005-0000-0000-000024B00000}"/>
    <cellStyle name="Normal 81 2 2 2 2 3 3 3" xfId="23808" xr:uid="{00000000-0005-0000-0000-000025B00000}"/>
    <cellStyle name="Normal 81 2 2 2 2 3 4" xfId="34028" xr:uid="{00000000-0005-0000-0000-000026B00000}"/>
    <cellStyle name="Normal 81 2 2 2 2 3 5" xfId="18795" xr:uid="{00000000-0005-0000-0000-000027B00000}"/>
    <cellStyle name="Normal 81 2 2 2 2 4" xfId="5346" xr:uid="{00000000-0005-0000-0000-000028B00000}"/>
    <cellStyle name="Normal 81 2 2 2 2 4 2" xfId="15398" xr:uid="{00000000-0005-0000-0000-000029B00000}"/>
    <cellStyle name="Normal 81 2 2 2 2 4 2 2" xfId="45729" xr:uid="{00000000-0005-0000-0000-00002AB00000}"/>
    <cellStyle name="Normal 81 2 2 2 2 4 2 3" xfId="30496" xr:uid="{00000000-0005-0000-0000-00002BB00000}"/>
    <cellStyle name="Normal 81 2 2 2 2 4 3" xfId="10378" xr:uid="{00000000-0005-0000-0000-00002CB00000}"/>
    <cellStyle name="Normal 81 2 2 2 2 4 3 2" xfId="40712" xr:uid="{00000000-0005-0000-0000-00002DB00000}"/>
    <cellStyle name="Normal 81 2 2 2 2 4 3 3" xfId="25479" xr:uid="{00000000-0005-0000-0000-00002EB00000}"/>
    <cellStyle name="Normal 81 2 2 2 2 4 4" xfId="35699" xr:uid="{00000000-0005-0000-0000-00002FB00000}"/>
    <cellStyle name="Normal 81 2 2 2 2 4 5" xfId="20466" xr:uid="{00000000-0005-0000-0000-000030B00000}"/>
    <cellStyle name="Normal 81 2 2 2 2 5" xfId="12056" xr:uid="{00000000-0005-0000-0000-000031B00000}"/>
    <cellStyle name="Normal 81 2 2 2 2 5 2" xfId="42387" xr:uid="{00000000-0005-0000-0000-000032B00000}"/>
    <cellStyle name="Normal 81 2 2 2 2 5 3" xfId="27154" xr:uid="{00000000-0005-0000-0000-000033B00000}"/>
    <cellStyle name="Normal 81 2 2 2 2 6" xfId="7035" xr:uid="{00000000-0005-0000-0000-000034B00000}"/>
    <cellStyle name="Normal 81 2 2 2 2 6 2" xfId="37370" xr:uid="{00000000-0005-0000-0000-000035B00000}"/>
    <cellStyle name="Normal 81 2 2 2 2 6 3" xfId="22137" xr:uid="{00000000-0005-0000-0000-000036B00000}"/>
    <cellStyle name="Normal 81 2 2 2 2 7" xfId="32358" xr:uid="{00000000-0005-0000-0000-000037B00000}"/>
    <cellStyle name="Normal 81 2 2 2 2 8" xfId="17124" xr:uid="{00000000-0005-0000-0000-000038B00000}"/>
    <cellStyle name="Normal 81 2 2 2 3" xfId="2382" xr:uid="{00000000-0005-0000-0000-000039B00000}"/>
    <cellStyle name="Normal 81 2 2 2 3 2" xfId="4072" xr:uid="{00000000-0005-0000-0000-00003AB00000}"/>
    <cellStyle name="Normal 81 2 2 2 3 2 2" xfId="14145" xr:uid="{00000000-0005-0000-0000-00003BB00000}"/>
    <cellStyle name="Normal 81 2 2 2 3 2 2 2" xfId="44476" xr:uid="{00000000-0005-0000-0000-00003CB00000}"/>
    <cellStyle name="Normal 81 2 2 2 3 2 2 3" xfId="29243" xr:uid="{00000000-0005-0000-0000-00003DB00000}"/>
    <cellStyle name="Normal 81 2 2 2 3 2 3" xfId="9125" xr:uid="{00000000-0005-0000-0000-00003EB00000}"/>
    <cellStyle name="Normal 81 2 2 2 3 2 3 2" xfId="39459" xr:uid="{00000000-0005-0000-0000-00003FB00000}"/>
    <cellStyle name="Normal 81 2 2 2 3 2 3 3" xfId="24226" xr:uid="{00000000-0005-0000-0000-000040B00000}"/>
    <cellStyle name="Normal 81 2 2 2 3 2 4" xfId="34446" xr:uid="{00000000-0005-0000-0000-000041B00000}"/>
    <cellStyle name="Normal 81 2 2 2 3 2 5" xfId="19213" xr:uid="{00000000-0005-0000-0000-000042B00000}"/>
    <cellStyle name="Normal 81 2 2 2 3 3" xfId="5764" xr:uid="{00000000-0005-0000-0000-000043B00000}"/>
    <cellStyle name="Normal 81 2 2 2 3 3 2" xfId="15816" xr:uid="{00000000-0005-0000-0000-000044B00000}"/>
    <cellStyle name="Normal 81 2 2 2 3 3 2 2" xfId="46147" xr:uid="{00000000-0005-0000-0000-000045B00000}"/>
    <cellStyle name="Normal 81 2 2 2 3 3 2 3" xfId="30914" xr:uid="{00000000-0005-0000-0000-000046B00000}"/>
    <cellStyle name="Normal 81 2 2 2 3 3 3" xfId="10796" xr:uid="{00000000-0005-0000-0000-000047B00000}"/>
    <cellStyle name="Normal 81 2 2 2 3 3 3 2" xfId="41130" xr:uid="{00000000-0005-0000-0000-000048B00000}"/>
    <cellStyle name="Normal 81 2 2 2 3 3 3 3" xfId="25897" xr:uid="{00000000-0005-0000-0000-000049B00000}"/>
    <cellStyle name="Normal 81 2 2 2 3 3 4" xfId="36117" xr:uid="{00000000-0005-0000-0000-00004AB00000}"/>
    <cellStyle name="Normal 81 2 2 2 3 3 5" xfId="20884" xr:uid="{00000000-0005-0000-0000-00004BB00000}"/>
    <cellStyle name="Normal 81 2 2 2 3 4" xfId="12474" xr:uid="{00000000-0005-0000-0000-00004CB00000}"/>
    <cellStyle name="Normal 81 2 2 2 3 4 2" xfId="42805" xr:uid="{00000000-0005-0000-0000-00004DB00000}"/>
    <cellStyle name="Normal 81 2 2 2 3 4 3" xfId="27572" xr:uid="{00000000-0005-0000-0000-00004EB00000}"/>
    <cellStyle name="Normal 81 2 2 2 3 5" xfId="7453" xr:uid="{00000000-0005-0000-0000-00004FB00000}"/>
    <cellStyle name="Normal 81 2 2 2 3 5 2" xfId="37788" xr:uid="{00000000-0005-0000-0000-000050B00000}"/>
    <cellStyle name="Normal 81 2 2 2 3 5 3" xfId="22555" xr:uid="{00000000-0005-0000-0000-000051B00000}"/>
    <cellStyle name="Normal 81 2 2 2 3 6" xfId="32776" xr:uid="{00000000-0005-0000-0000-000052B00000}"/>
    <cellStyle name="Normal 81 2 2 2 3 7" xfId="17542" xr:uid="{00000000-0005-0000-0000-000053B00000}"/>
    <cellStyle name="Normal 81 2 2 2 4" xfId="3235" xr:uid="{00000000-0005-0000-0000-000054B00000}"/>
    <cellStyle name="Normal 81 2 2 2 4 2" xfId="13309" xr:uid="{00000000-0005-0000-0000-000055B00000}"/>
    <cellStyle name="Normal 81 2 2 2 4 2 2" xfId="43640" xr:uid="{00000000-0005-0000-0000-000056B00000}"/>
    <cellStyle name="Normal 81 2 2 2 4 2 3" xfId="28407" xr:uid="{00000000-0005-0000-0000-000057B00000}"/>
    <cellStyle name="Normal 81 2 2 2 4 3" xfId="8289" xr:uid="{00000000-0005-0000-0000-000058B00000}"/>
    <cellStyle name="Normal 81 2 2 2 4 3 2" xfId="38623" xr:uid="{00000000-0005-0000-0000-000059B00000}"/>
    <cellStyle name="Normal 81 2 2 2 4 3 3" xfId="23390" xr:uid="{00000000-0005-0000-0000-00005AB00000}"/>
    <cellStyle name="Normal 81 2 2 2 4 4" xfId="33610" xr:uid="{00000000-0005-0000-0000-00005BB00000}"/>
    <cellStyle name="Normal 81 2 2 2 4 5" xfId="18377" xr:uid="{00000000-0005-0000-0000-00005CB00000}"/>
    <cellStyle name="Normal 81 2 2 2 5" xfId="4928" xr:uid="{00000000-0005-0000-0000-00005DB00000}"/>
    <cellStyle name="Normal 81 2 2 2 5 2" xfId="14980" xr:uid="{00000000-0005-0000-0000-00005EB00000}"/>
    <cellStyle name="Normal 81 2 2 2 5 2 2" xfId="45311" xr:uid="{00000000-0005-0000-0000-00005FB00000}"/>
    <cellStyle name="Normal 81 2 2 2 5 2 3" xfId="30078" xr:uid="{00000000-0005-0000-0000-000060B00000}"/>
    <cellStyle name="Normal 81 2 2 2 5 3" xfId="9960" xr:uid="{00000000-0005-0000-0000-000061B00000}"/>
    <cellStyle name="Normal 81 2 2 2 5 3 2" xfId="40294" xr:uid="{00000000-0005-0000-0000-000062B00000}"/>
    <cellStyle name="Normal 81 2 2 2 5 3 3" xfId="25061" xr:uid="{00000000-0005-0000-0000-000063B00000}"/>
    <cellStyle name="Normal 81 2 2 2 5 4" xfId="35281" xr:uid="{00000000-0005-0000-0000-000064B00000}"/>
    <cellStyle name="Normal 81 2 2 2 5 5" xfId="20048" xr:uid="{00000000-0005-0000-0000-000065B00000}"/>
    <cellStyle name="Normal 81 2 2 2 6" xfId="11638" xr:uid="{00000000-0005-0000-0000-000066B00000}"/>
    <cellStyle name="Normal 81 2 2 2 6 2" xfId="41969" xr:uid="{00000000-0005-0000-0000-000067B00000}"/>
    <cellStyle name="Normal 81 2 2 2 6 3" xfId="26736" xr:uid="{00000000-0005-0000-0000-000068B00000}"/>
    <cellStyle name="Normal 81 2 2 2 7" xfId="6617" xr:uid="{00000000-0005-0000-0000-000069B00000}"/>
    <cellStyle name="Normal 81 2 2 2 7 2" xfId="36952" xr:uid="{00000000-0005-0000-0000-00006AB00000}"/>
    <cellStyle name="Normal 81 2 2 2 7 3" xfId="21719" xr:uid="{00000000-0005-0000-0000-00006BB00000}"/>
    <cellStyle name="Normal 81 2 2 2 8" xfId="31940" xr:uid="{00000000-0005-0000-0000-00006CB00000}"/>
    <cellStyle name="Normal 81 2 2 2 9" xfId="16706" xr:uid="{00000000-0005-0000-0000-00006DB00000}"/>
    <cellStyle name="Normal 81 2 2 3" xfId="1753" xr:uid="{00000000-0005-0000-0000-00006EB00000}"/>
    <cellStyle name="Normal 81 2 2 3 2" xfId="2592" xr:uid="{00000000-0005-0000-0000-00006FB00000}"/>
    <cellStyle name="Normal 81 2 2 3 2 2" xfId="4282" xr:uid="{00000000-0005-0000-0000-000070B00000}"/>
    <cellStyle name="Normal 81 2 2 3 2 2 2" xfId="14355" xr:uid="{00000000-0005-0000-0000-000071B00000}"/>
    <cellStyle name="Normal 81 2 2 3 2 2 2 2" xfId="44686" xr:uid="{00000000-0005-0000-0000-000072B00000}"/>
    <cellStyle name="Normal 81 2 2 3 2 2 2 3" xfId="29453" xr:uid="{00000000-0005-0000-0000-000073B00000}"/>
    <cellStyle name="Normal 81 2 2 3 2 2 3" xfId="9335" xr:uid="{00000000-0005-0000-0000-000074B00000}"/>
    <cellStyle name="Normal 81 2 2 3 2 2 3 2" xfId="39669" xr:uid="{00000000-0005-0000-0000-000075B00000}"/>
    <cellStyle name="Normal 81 2 2 3 2 2 3 3" xfId="24436" xr:uid="{00000000-0005-0000-0000-000076B00000}"/>
    <cellStyle name="Normal 81 2 2 3 2 2 4" xfId="34656" xr:uid="{00000000-0005-0000-0000-000077B00000}"/>
    <cellStyle name="Normal 81 2 2 3 2 2 5" xfId="19423" xr:uid="{00000000-0005-0000-0000-000078B00000}"/>
    <cellStyle name="Normal 81 2 2 3 2 3" xfId="5974" xr:uid="{00000000-0005-0000-0000-000079B00000}"/>
    <cellStyle name="Normal 81 2 2 3 2 3 2" xfId="16026" xr:uid="{00000000-0005-0000-0000-00007AB00000}"/>
    <cellStyle name="Normal 81 2 2 3 2 3 2 2" xfId="46357" xr:uid="{00000000-0005-0000-0000-00007BB00000}"/>
    <cellStyle name="Normal 81 2 2 3 2 3 2 3" xfId="31124" xr:uid="{00000000-0005-0000-0000-00007CB00000}"/>
    <cellStyle name="Normal 81 2 2 3 2 3 3" xfId="11006" xr:uid="{00000000-0005-0000-0000-00007DB00000}"/>
    <cellStyle name="Normal 81 2 2 3 2 3 3 2" xfId="41340" xr:uid="{00000000-0005-0000-0000-00007EB00000}"/>
    <cellStyle name="Normal 81 2 2 3 2 3 3 3" xfId="26107" xr:uid="{00000000-0005-0000-0000-00007FB00000}"/>
    <cellStyle name="Normal 81 2 2 3 2 3 4" xfId="36327" xr:uid="{00000000-0005-0000-0000-000080B00000}"/>
    <cellStyle name="Normal 81 2 2 3 2 3 5" xfId="21094" xr:uid="{00000000-0005-0000-0000-000081B00000}"/>
    <cellStyle name="Normal 81 2 2 3 2 4" xfId="12684" xr:uid="{00000000-0005-0000-0000-000082B00000}"/>
    <cellStyle name="Normal 81 2 2 3 2 4 2" xfId="43015" xr:uid="{00000000-0005-0000-0000-000083B00000}"/>
    <cellStyle name="Normal 81 2 2 3 2 4 3" xfId="27782" xr:uid="{00000000-0005-0000-0000-000084B00000}"/>
    <cellStyle name="Normal 81 2 2 3 2 5" xfId="7663" xr:uid="{00000000-0005-0000-0000-000085B00000}"/>
    <cellStyle name="Normal 81 2 2 3 2 5 2" xfId="37998" xr:uid="{00000000-0005-0000-0000-000086B00000}"/>
    <cellStyle name="Normal 81 2 2 3 2 5 3" xfId="22765" xr:uid="{00000000-0005-0000-0000-000087B00000}"/>
    <cellStyle name="Normal 81 2 2 3 2 6" xfId="32986" xr:uid="{00000000-0005-0000-0000-000088B00000}"/>
    <cellStyle name="Normal 81 2 2 3 2 7" xfId="17752" xr:uid="{00000000-0005-0000-0000-000089B00000}"/>
    <cellStyle name="Normal 81 2 2 3 3" xfId="3445" xr:uid="{00000000-0005-0000-0000-00008AB00000}"/>
    <cellStyle name="Normal 81 2 2 3 3 2" xfId="13519" xr:uid="{00000000-0005-0000-0000-00008BB00000}"/>
    <cellStyle name="Normal 81 2 2 3 3 2 2" xfId="43850" xr:uid="{00000000-0005-0000-0000-00008CB00000}"/>
    <cellStyle name="Normal 81 2 2 3 3 2 3" xfId="28617" xr:uid="{00000000-0005-0000-0000-00008DB00000}"/>
    <cellStyle name="Normal 81 2 2 3 3 3" xfId="8499" xr:uid="{00000000-0005-0000-0000-00008EB00000}"/>
    <cellStyle name="Normal 81 2 2 3 3 3 2" xfId="38833" xr:uid="{00000000-0005-0000-0000-00008FB00000}"/>
    <cellStyle name="Normal 81 2 2 3 3 3 3" xfId="23600" xr:uid="{00000000-0005-0000-0000-000090B00000}"/>
    <cellStyle name="Normal 81 2 2 3 3 4" xfId="33820" xr:uid="{00000000-0005-0000-0000-000091B00000}"/>
    <cellStyle name="Normal 81 2 2 3 3 5" xfId="18587" xr:uid="{00000000-0005-0000-0000-000092B00000}"/>
    <cellStyle name="Normal 81 2 2 3 4" xfId="5138" xr:uid="{00000000-0005-0000-0000-000093B00000}"/>
    <cellStyle name="Normal 81 2 2 3 4 2" xfId="15190" xr:uid="{00000000-0005-0000-0000-000094B00000}"/>
    <cellStyle name="Normal 81 2 2 3 4 2 2" xfId="45521" xr:uid="{00000000-0005-0000-0000-000095B00000}"/>
    <cellStyle name="Normal 81 2 2 3 4 2 3" xfId="30288" xr:uid="{00000000-0005-0000-0000-000096B00000}"/>
    <cellStyle name="Normal 81 2 2 3 4 3" xfId="10170" xr:uid="{00000000-0005-0000-0000-000097B00000}"/>
    <cellStyle name="Normal 81 2 2 3 4 3 2" xfId="40504" xr:uid="{00000000-0005-0000-0000-000098B00000}"/>
    <cellStyle name="Normal 81 2 2 3 4 3 3" xfId="25271" xr:uid="{00000000-0005-0000-0000-000099B00000}"/>
    <cellStyle name="Normal 81 2 2 3 4 4" xfId="35491" xr:uid="{00000000-0005-0000-0000-00009AB00000}"/>
    <cellStyle name="Normal 81 2 2 3 4 5" xfId="20258" xr:uid="{00000000-0005-0000-0000-00009BB00000}"/>
    <cellStyle name="Normal 81 2 2 3 5" xfId="11848" xr:uid="{00000000-0005-0000-0000-00009CB00000}"/>
    <cellStyle name="Normal 81 2 2 3 5 2" xfId="42179" xr:uid="{00000000-0005-0000-0000-00009DB00000}"/>
    <cellStyle name="Normal 81 2 2 3 5 3" xfId="26946" xr:uid="{00000000-0005-0000-0000-00009EB00000}"/>
    <cellStyle name="Normal 81 2 2 3 6" xfId="6827" xr:uid="{00000000-0005-0000-0000-00009FB00000}"/>
    <cellStyle name="Normal 81 2 2 3 6 2" xfId="37162" xr:uid="{00000000-0005-0000-0000-0000A0B00000}"/>
    <cellStyle name="Normal 81 2 2 3 6 3" xfId="21929" xr:uid="{00000000-0005-0000-0000-0000A1B00000}"/>
    <cellStyle name="Normal 81 2 2 3 7" xfId="32150" xr:uid="{00000000-0005-0000-0000-0000A2B00000}"/>
    <cellStyle name="Normal 81 2 2 3 8" xfId="16916" xr:uid="{00000000-0005-0000-0000-0000A3B00000}"/>
    <cellStyle name="Normal 81 2 2 4" xfId="2174" xr:uid="{00000000-0005-0000-0000-0000A4B00000}"/>
    <cellStyle name="Normal 81 2 2 4 2" xfId="3864" xr:uid="{00000000-0005-0000-0000-0000A5B00000}"/>
    <cellStyle name="Normal 81 2 2 4 2 2" xfId="13937" xr:uid="{00000000-0005-0000-0000-0000A6B00000}"/>
    <cellStyle name="Normal 81 2 2 4 2 2 2" xfId="44268" xr:uid="{00000000-0005-0000-0000-0000A7B00000}"/>
    <cellStyle name="Normal 81 2 2 4 2 2 3" xfId="29035" xr:uid="{00000000-0005-0000-0000-0000A8B00000}"/>
    <cellStyle name="Normal 81 2 2 4 2 3" xfId="8917" xr:uid="{00000000-0005-0000-0000-0000A9B00000}"/>
    <cellStyle name="Normal 81 2 2 4 2 3 2" xfId="39251" xr:uid="{00000000-0005-0000-0000-0000AAB00000}"/>
    <cellStyle name="Normal 81 2 2 4 2 3 3" xfId="24018" xr:uid="{00000000-0005-0000-0000-0000ABB00000}"/>
    <cellStyle name="Normal 81 2 2 4 2 4" xfId="34238" xr:uid="{00000000-0005-0000-0000-0000ACB00000}"/>
    <cellStyle name="Normal 81 2 2 4 2 5" xfId="19005" xr:uid="{00000000-0005-0000-0000-0000ADB00000}"/>
    <cellStyle name="Normal 81 2 2 4 3" xfId="5556" xr:uid="{00000000-0005-0000-0000-0000AEB00000}"/>
    <cellStyle name="Normal 81 2 2 4 3 2" xfId="15608" xr:uid="{00000000-0005-0000-0000-0000AFB00000}"/>
    <cellStyle name="Normal 81 2 2 4 3 2 2" xfId="45939" xr:uid="{00000000-0005-0000-0000-0000B0B00000}"/>
    <cellStyle name="Normal 81 2 2 4 3 2 3" xfId="30706" xr:uid="{00000000-0005-0000-0000-0000B1B00000}"/>
    <cellStyle name="Normal 81 2 2 4 3 3" xfId="10588" xr:uid="{00000000-0005-0000-0000-0000B2B00000}"/>
    <cellStyle name="Normal 81 2 2 4 3 3 2" xfId="40922" xr:uid="{00000000-0005-0000-0000-0000B3B00000}"/>
    <cellStyle name="Normal 81 2 2 4 3 3 3" xfId="25689" xr:uid="{00000000-0005-0000-0000-0000B4B00000}"/>
    <cellStyle name="Normal 81 2 2 4 3 4" xfId="35909" xr:uid="{00000000-0005-0000-0000-0000B5B00000}"/>
    <cellStyle name="Normal 81 2 2 4 3 5" xfId="20676" xr:uid="{00000000-0005-0000-0000-0000B6B00000}"/>
    <cellStyle name="Normal 81 2 2 4 4" xfId="12266" xr:uid="{00000000-0005-0000-0000-0000B7B00000}"/>
    <cellStyle name="Normal 81 2 2 4 4 2" xfId="42597" xr:uid="{00000000-0005-0000-0000-0000B8B00000}"/>
    <cellStyle name="Normal 81 2 2 4 4 3" xfId="27364" xr:uid="{00000000-0005-0000-0000-0000B9B00000}"/>
    <cellStyle name="Normal 81 2 2 4 5" xfId="7245" xr:uid="{00000000-0005-0000-0000-0000BAB00000}"/>
    <cellStyle name="Normal 81 2 2 4 5 2" xfId="37580" xr:uid="{00000000-0005-0000-0000-0000BBB00000}"/>
    <cellStyle name="Normal 81 2 2 4 5 3" xfId="22347" xr:uid="{00000000-0005-0000-0000-0000BCB00000}"/>
    <cellStyle name="Normal 81 2 2 4 6" xfId="32568" xr:uid="{00000000-0005-0000-0000-0000BDB00000}"/>
    <cellStyle name="Normal 81 2 2 4 7" xfId="17334" xr:uid="{00000000-0005-0000-0000-0000BEB00000}"/>
    <cellStyle name="Normal 81 2 2 5" xfId="3027" xr:uid="{00000000-0005-0000-0000-0000BFB00000}"/>
    <cellStyle name="Normal 81 2 2 5 2" xfId="13101" xr:uid="{00000000-0005-0000-0000-0000C0B00000}"/>
    <cellStyle name="Normal 81 2 2 5 2 2" xfId="43432" xr:uid="{00000000-0005-0000-0000-0000C1B00000}"/>
    <cellStyle name="Normal 81 2 2 5 2 3" xfId="28199" xr:uid="{00000000-0005-0000-0000-0000C2B00000}"/>
    <cellStyle name="Normal 81 2 2 5 3" xfId="8081" xr:uid="{00000000-0005-0000-0000-0000C3B00000}"/>
    <cellStyle name="Normal 81 2 2 5 3 2" xfId="38415" xr:uid="{00000000-0005-0000-0000-0000C4B00000}"/>
    <cellStyle name="Normal 81 2 2 5 3 3" xfId="23182" xr:uid="{00000000-0005-0000-0000-0000C5B00000}"/>
    <cellStyle name="Normal 81 2 2 5 4" xfId="33402" xr:uid="{00000000-0005-0000-0000-0000C6B00000}"/>
    <cellStyle name="Normal 81 2 2 5 5" xfId="18169" xr:uid="{00000000-0005-0000-0000-0000C7B00000}"/>
    <cellStyle name="Normal 81 2 2 6" xfId="4720" xr:uid="{00000000-0005-0000-0000-0000C8B00000}"/>
    <cellStyle name="Normal 81 2 2 6 2" xfId="14772" xr:uid="{00000000-0005-0000-0000-0000C9B00000}"/>
    <cellStyle name="Normal 81 2 2 6 2 2" xfId="45103" xr:uid="{00000000-0005-0000-0000-0000CAB00000}"/>
    <cellStyle name="Normal 81 2 2 6 2 3" xfId="29870" xr:uid="{00000000-0005-0000-0000-0000CBB00000}"/>
    <cellStyle name="Normal 81 2 2 6 3" xfId="9752" xr:uid="{00000000-0005-0000-0000-0000CCB00000}"/>
    <cellStyle name="Normal 81 2 2 6 3 2" xfId="40086" xr:uid="{00000000-0005-0000-0000-0000CDB00000}"/>
    <cellStyle name="Normal 81 2 2 6 3 3" xfId="24853" xr:uid="{00000000-0005-0000-0000-0000CEB00000}"/>
    <cellStyle name="Normal 81 2 2 6 4" xfId="35073" xr:uid="{00000000-0005-0000-0000-0000CFB00000}"/>
    <cellStyle name="Normal 81 2 2 6 5" xfId="19840" xr:uid="{00000000-0005-0000-0000-0000D0B00000}"/>
    <cellStyle name="Normal 81 2 2 7" xfId="11430" xr:uid="{00000000-0005-0000-0000-0000D1B00000}"/>
    <cellStyle name="Normal 81 2 2 7 2" xfId="41761" xr:uid="{00000000-0005-0000-0000-0000D2B00000}"/>
    <cellStyle name="Normal 81 2 2 7 3" xfId="26528" xr:uid="{00000000-0005-0000-0000-0000D3B00000}"/>
    <cellStyle name="Normal 81 2 2 8" xfId="6409" xr:uid="{00000000-0005-0000-0000-0000D4B00000}"/>
    <cellStyle name="Normal 81 2 2 8 2" xfId="36744" xr:uid="{00000000-0005-0000-0000-0000D5B00000}"/>
    <cellStyle name="Normal 81 2 2 8 3" xfId="21511" xr:uid="{00000000-0005-0000-0000-0000D6B00000}"/>
    <cellStyle name="Normal 81 2 2 9" xfId="31732" xr:uid="{00000000-0005-0000-0000-0000D7B00000}"/>
    <cellStyle name="Normal 81 2 3" xfId="1436" xr:uid="{00000000-0005-0000-0000-0000D8B00000}"/>
    <cellStyle name="Normal 81 2 3 2" xfId="1857" xr:uid="{00000000-0005-0000-0000-0000D9B00000}"/>
    <cellStyle name="Normal 81 2 3 2 2" xfId="2696" xr:uid="{00000000-0005-0000-0000-0000DAB00000}"/>
    <cellStyle name="Normal 81 2 3 2 2 2" xfId="4386" xr:uid="{00000000-0005-0000-0000-0000DBB00000}"/>
    <cellStyle name="Normal 81 2 3 2 2 2 2" xfId="14459" xr:uid="{00000000-0005-0000-0000-0000DCB00000}"/>
    <cellStyle name="Normal 81 2 3 2 2 2 2 2" xfId="44790" xr:uid="{00000000-0005-0000-0000-0000DDB00000}"/>
    <cellStyle name="Normal 81 2 3 2 2 2 2 3" xfId="29557" xr:uid="{00000000-0005-0000-0000-0000DEB00000}"/>
    <cellStyle name="Normal 81 2 3 2 2 2 3" xfId="9439" xr:uid="{00000000-0005-0000-0000-0000DFB00000}"/>
    <cellStyle name="Normal 81 2 3 2 2 2 3 2" xfId="39773" xr:uid="{00000000-0005-0000-0000-0000E0B00000}"/>
    <cellStyle name="Normal 81 2 3 2 2 2 3 3" xfId="24540" xr:uid="{00000000-0005-0000-0000-0000E1B00000}"/>
    <cellStyle name="Normal 81 2 3 2 2 2 4" xfId="34760" xr:uid="{00000000-0005-0000-0000-0000E2B00000}"/>
    <cellStyle name="Normal 81 2 3 2 2 2 5" xfId="19527" xr:uid="{00000000-0005-0000-0000-0000E3B00000}"/>
    <cellStyle name="Normal 81 2 3 2 2 3" xfId="6078" xr:uid="{00000000-0005-0000-0000-0000E4B00000}"/>
    <cellStyle name="Normal 81 2 3 2 2 3 2" xfId="16130" xr:uid="{00000000-0005-0000-0000-0000E5B00000}"/>
    <cellStyle name="Normal 81 2 3 2 2 3 2 2" xfId="46461" xr:uid="{00000000-0005-0000-0000-0000E6B00000}"/>
    <cellStyle name="Normal 81 2 3 2 2 3 2 3" xfId="31228" xr:uid="{00000000-0005-0000-0000-0000E7B00000}"/>
    <cellStyle name="Normal 81 2 3 2 2 3 3" xfId="11110" xr:uid="{00000000-0005-0000-0000-0000E8B00000}"/>
    <cellStyle name="Normal 81 2 3 2 2 3 3 2" xfId="41444" xr:uid="{00000000-0005-0000-0000-0000E9B00000}"/>
    <cellStyle name="Normal 81 2 3 2 2 3 3 3" xfId="26211" xr:uid="{00000000-0005-0000-0000-0000EAB00000}"/>
    <cellStyle name="Normal 81 2 3 2 2 3 4" xfId="36431" xr:uid="{00000000-0005-0000-0000-0000EBB00000}"/>
    <cellStyle name="Normal 81 2 3 2 2 3 5" xfId="21198" xr:uid="{00000000-0005-0000-0000-0000ECB00000}"/>
    <cellStyle name="Normal 81 2 3 2 2 4" xfId="12788" xr:uid="{00000000-0005-0000-0000-0000EDB00000}"/>
    <cellStyle name="Normal 81 2 3 2 2 4 2" xfId="43119" xr:uid="{00000000-0005-0000-0000-0000EEB00000}"/>
    <cellStyle name="Normal 81 2 3 2 2 4 3" xfId="27886" xr:uid="{00000000-0005-0000-0000-0000EFB00000}"/>
    <cellStyle name="Normal 81 2 3 2 2 5" xfId="7767" xr:uid="{00000000-0005-0000-0000-0000F0B00000}"/>
    <cellStyle name="Normal 81 2 3 2 2 5 2" xfId="38102" xr:uid="{00000000-0005-0000-0000-0000F1B00000}"/>
    <cellStyle name="Normal 81 2 3 2 2 5 3" xfId="22869" xr:uid="{00000000-0005-0000-0000-0000F2B00000}"/>
    <cellStyle name="Normal 81 2 3 2 2 6" xfId="33090" xr:uid="{00000000-0005-0000-0000-0000F3B00000}"/>
    <cellStyle name="Normal 81 2 3 2 2 7" xfId="17856" xr:uid="{00000000-0005-0000-0000-0000F4B00000}"/>
    <cellStyle name="Normal 81 2 3 2 3" xfId="3549" xr:uid="{00000000-0005-0000-0000-0000F5B00000}"/>
    <cellStyle name="Normal 81 2 3 2 3 2" xfId="13623" xr:uid="{00000000-0005-0000-0000-0000F6B00000}"/>
    <cellStyle name="Normal 81 2 3 2 3 2 2" xfId="43954" xr:uid="{00000000-0005-0000-0000-0000F7B00000}"/>
    <cellStyle name="Normal 81 2 3 2 3 2 3" xfId="28721" xr:uid="{00000000-0005-0000-0000-0000F8B00000}"/>
    <cellStyle name="Normal 81 2 3 2 3 3" xfId="8603" xr:uid="{00000000-0005-0000-0000-0000F9B00000}"/>
    <cellStyle name="Normal 81 2 3 2 3 3 2" xfId="38937" xr:uid="{00000000-0005-0000-0000-0000FAB00000}"/>
    <cellStyle name="Normal 81 2 3 2 3 3 3" xfId="23704" xr:uid="{00000000-0005-0000-0000-0000FBB00000}"/>
    <cellStyle name="Normal 81 2 3 2 3 4" xfId="33924" xr:uid="{00000000-0005-0000-0000-0000FCB00000}"/>
    <cellStyle name="Normal 81 2 3 2 3 5" xfId="18691" xr:uid="{00000000-0005-0000-0000-0000FDB00000}"/>
    <cellStyle name="Normal 81 2 3 2 4" xfId="5242" xr:uid="{00000000-0005-0000-0000-0000FEB00000}"/>
    <cellStyle name="Normal 81 2 3 2 4 2" xfId="15294" xr:uid="{00000000-0005-0000-0000-0000FFB00000}"/>
    <cellStyle name="Normal 81 2 3 2 4 2 2" xfId="45625" xr:uid="{00000000-0005-0000-0000-000000B10000}"/>
    <cellStyle name="Normal 81 2 3 2 4 2 3" xfId="30392" xr:uid="{00000000-0005-0000-0000-000001B10000}"/>
    <cellStyle name="Normal 81 2 3 2 4 3" xfId="10274" xr:uid="{00000000-0005-0000-0000-000002B10000}"/>
    <cellStyle name="Normal 81 2 3 2 4 3 2" xfId="40608" xr:uid="{00000000-0005-0000-0000-000003B10000}"/>
    <cellStyle name="Normal 81 2 3 2 4 3 3" xfId="25375" xr:uid="{00000000-0005-0000-0000-000004B10000}"/>
    <cellStyle name="Normal 81 2 3 2 4 4" xfId="35595" xr:uid="{00000000-0005-0000-0000-000005B10000}"/>
    <cellStyle name="Normal 81 2 3 2 4 5" xfId="20362" xr:uid="{00000000-0005-0000-0000-000006B10000}"/>
    <cellStyle name="Normal 81 2 3 2 5" xfId="11952" xr:uid="{00000000-0005-0000-0000-000007B10000}"/>
    <cellStyle name="Normal 81 2 3 2 5 2" xfId="42283" xr:uid="{00000000-0005-0000-0000-000008B10000}"/>
    <cellStyle name="Normal 81 2 3 2 5 3" xfId="27050" xr:uid="{00000000-0005-0000-0000-000009B10000}"/>
    <cellStyle name="Normal 81 2 3 2 6" xfId="6931" xr:uid="{00000000-0005-0000-0000-00000AB10000}"/>
    <cellStyle name="Normal 81 2 3 2 6 2" xfId="37266" xr:uid="{00000000-0005-0000-0000-00000BB10000}"/>
    <cellStyle name="Normal 81 2 3 2 6 3" xfId="22033" xr:uid="{00000000-0005-0000-0000-00000CB10000}"/>
    <cellStyle name="Normal 81 2 3 2 7" xfId="32254" xr:uid="{00000000-0005-0000-0000-00000DB10000}"/>
    <cellStyle name="Normal 81 2 3 2 8" xfId="17020" xr:uid="{00000000-0005-0000-0000-00000EB10000}"/>
    <cellStyle name="Normal 81 2 3 3" xfId="2278" xr:uid="{00000000-0005-0000-0000-00000FB10000}"/>
    <cellStyle name="Normal 81 2 3 3 2" xfId="3968" xr:uid="{00000000-0005-0000-0000-000010B10000}"/>
    <cellStyle name="Normal 81 2 3 3 2 2" xfId="14041" xr:uid="{00000000-0005-0000-0000-000011B10000}"/>
    <cellStyle name="Normal 81 2 3 3 2 2 2" xfId="44372" xr:uid="{00000000-0005-0000-0000-000012B10000}"/>
    <cellStyle name="Normal 81 2 3 3 2 2 3" xfId="29139" xr:uid="{00000000-0005-0000-0000-000013B10000}"/>
    <cellStyle name="Normal 81 2 3 3 2 3" xfId="9021" xr:uid="{00000000-0005-0000-0000-000014B10000}"/>
    <cellStyle name="Normal 81 2 3 3 2 3 2" xfId="39355" xr:uid="{00000000-0005-0000-0000-000015B10000}"/>
    <cellStyle name="Normal 81 2 3 3 2 3 3" xfId="24122" xr:uid="{00000000-0005-0000-0000-000016B10000}"/>
    <cellStyle name="Normal 81 2 3 3 2 4" xfId="34342" xr:uid="{00000000-0005-0000-0000-000017B10000}"/>
    <cellStyle name="Normal 81 2 3 3 2 5" xfId="19109" xr:uid="{00000000-0005-0000-0000-000018B10000}"/>
    <cellStyle name="Normal 81 2 3 3 3" xfId="5660" xr:uid="{00000000-0005-0000-0000-000019B10000}"/>
    <cellStyle name="Normal 81 2 3 3 3 2" xfId="15712" xr:uid="{00000000-0005-0000-0000-00001AB10000}"/>
    <cellStyle name="Normal 81 2 3 3 3 2 2" xfId="46043" xr:uid="{00000000-0005-0000-0000-00001BB10000}"/>
    <cellStyle name="Normal 81 2 3 3 3 2 3" xfId="30810" xr:uid="{00000000-0005-0000-0000-00001CB10000}"/>
    <cellStyle name="Normal 81 2 3 3 3 3" xfId="10692" xr:uid="{00000000-0005-0000-0000-00001DB10000}"/>
    <cellStyle name="Normal 81 2 3 3 3 3 2" xfId="41026" xr:uid="{00000000-0005-0000-0000-00001EB10000}"/>
    <cellStyle name="Normal 81 2 3 3 3 3 3" xfId="25793" xr:uid="{00000000-0005-0000-0000-00001FB10000}"/>
    <cellStyle name="Normal 81 2 3 3 3 4" xfId="36013" xr:uid="{00000000-0005-0000-0000-000020B10000}"/>
    <cellStyle name="Normal 81 2 3 3 3 5" xfId="20780" xr:uid="{00000000-0005-0000-0000-000021B10000}"/>
    <cellStyle name="Normal 81 2 3 3 4" xfId="12370" xr:uid="{00000000-0005-0000-0000-000022B10000}"/>
    <cellStyle name="Normal 81 2 3 3 4 2" xfId="42701" xr:uid="{00000000-0005-0000-0000-000023B10000}"/>
    <cellStyle name="Normal 81 2 3 3 4 3" xfId="27468" xr:uid="{00000000-0005-0000-0000-000024B10000}"/>
    <cellStyle name="Normal 81 2 3 3 5" xfId="7349" xr:uid="{00000000-0005-0000-0000-000025B10000}"/>
    <cellStyle name="Normal 81 2 3 3 5 2" xfId="37684" xr:uid="{00000000-0005-0000-0000-000026B10000}"/>
    <cellStyle name="Normal 81 2 3 3 5 3" xfId="22451" xr:uid="{00000000-0005-0000-0000-000027B10000}"/>
    <cellStyle name="Normal 81 2 3 3 6" xfId="32672" xr:uid="{00000000-0005-0000-0000-000028B10000}"/>
    <cellStyle name="Normal 81 2 3 3 7" xfId="17438" xr:uid="{00000000-0005-0000-0000-000029B10000}"/>
    <cellStyle name="Normal 81 2 3 4" xfId="3131" xr:uid="{00000000-0005-0000-0000-00002AB10000}"/>
    <cellStyle name="Normal 81 2 3 4 2" xfId="13205" xr:uid="{00000000-0005-0000-0000-00002BB10000}"/>
    <cellStyle name="Normal 81 2 3 4 2 2" xfId="43536" xr:uid="{00000000-0005-0000-0000-00002CB10000}"/>
    <cellStyle name="Normal 81 2 3 4 2 3" xfId="28303" xr:uid="{00000000-0005-0000-0000-00002DB10000}"/>
    <cellStyle name="Normal 81 2 3 4 3" xfId="8185" xr:uid="{00000000-0005-0000-0000-00002EB10000}"/>
    <cellStyle name="Normal 81 2 3 4 3 2" xfId="38519" xr:uid="{00000000-0005-0000-0000-00002FB10000}"/>
    <cellStyle name="Normal 81 2 3 4 3 3" xfId="23286" xr:uid="{00000000-0005-0000-0000-000030B10000}"/>
    <cellStyle name="Normal 81 2 3 4 4" xfId="33506" xr:uid="{00000000-0005-0000-0000-000031B10000}"/>
    <cellStyle name="Normal 81 2 3 4 5" xfId="18273" xr:uid="{00000000-0005-0000-0000-000032B10000}"/>
    <cellStyle name="Normal 81 2 3 5" xfId="4824" xr:uid="{00000000-0005-0000-0000-000033B10000}"/>
    <cellStyle name="Normal 81 2 3 5 2" xfId="14876" xr:uid="{00000000-0005-0000-0000-000034B10000}"/>
    <cellStyle name="Normal 81 2 3 5 2 2" xfId="45207" xr:uid="{00000000-0005-0000-0000-000035B10000}"/>
    <cellStyle name="Normal 81 2 3 5 2 3" xfId="29974" xr:uid="{00000000-0005-0000-0000-000036B10000}"/>
    <cellStyle name="Normal 81 2 3 5 3" xfId="9856" xr:uid="{00000000-0005-0000-0000-000037B10000}"/>
    <cellStyle name="Normal 81 2 3 5 3 2" xfId="40190" xr:uid="{00000000-0005-0000-0000-000038B10000}"/>
    <cellStyle name="Normal 81 2 3 5 3 3" xfId="24957" xr:uid="{00000000-0005-0000-0000-000039B10000}"/>
    <cellStyle name="Normal 81 2 3 5 4" xfId="35177" xr:uid="{00000000-0005-0000-0000-00003AB10000}"/>
    <cellStyle name="Normal 81 2 3 5 5" xfId="19944" xr:uid="{00000000-0005-0000-0000-00003BB10000}"/>
    <cellStyle name="Normal 81 2 3 6" xfId="11534" xr:uid="{00000000-0005-0000-0000-00003CB10000}"/>
    <cellStyle name="Normal 81 2 3 6 2" xfId="41865" xr:uid="{00000000-0005-0000-0000-00003DB10000}"/>
    <cellStyle name="Normal 81 2 3 6 3" xfId="26632" xr:uid="{00000000-0005-0000-0000-00003EB10000}"/>
    <cellStyle name="Normal 81 2 3 7" xfId="6513" xr:uid="{00000000-0005-0000-0000-00003FB10000}"/>
    <cellStyle name="Normal 81 2 3 7 2" xfId="36848" xr:uid="{00000000-0005-0000-0000-000040B10000}"/>
    <cellStyle name="Normal 81 2 3 7 3" xfId="21615" xr:uid="{00000000-0005-0000-0000-000041B10000}"/>
    <cellStyle name="Normal 81 2 3 8" xfId="31836" xr:uid="{00000000-0005-0000-0000-000042B10000}"/>
    <cellStyle name="Normal 81 2 3 9" xfId="16602" xr:uid="{00000000-0005-0000-0000-000043B10000}"/>
    <cellStyle name="Normal 81 2 4" xfId="1649" xr:uid="{00000000-0005-0000-0000-000044B10000}"/>
    <cellStyle name="Normal 81 2 4 2" xfId="2488" xr:uid="{00000000-0005-0000-0000-000045B10000}"/>
    <cellStyle name="Normal 81 2 4 2 2" xfId="4178" xr:uid="{00000000-0005-0000-0000-000046B10000}"/>
    <cellStyle name="Normal 81 2 4 2 2 2" xfId="14251" xr:uid="{00000000-0005-0000-0000-000047B10000}"/>
    <cellStyle name="Normal 81 2 4 2 2 2 2" xfId="44582" xr:uid="{00000000-0005-0000-0000-000048B10000}"/>
    <cellStyle name="Normal 81 2 4 2 2 2 3" xfId="29349" xr:uid="{00000000-0005-0000-0000-000049B10000}"/>
    <cellStyle name="Normal 81 2 4 2 2 3" xfId="9231" xr:uid="{00000000-0005-0000-0000-00004AB10000}"/>
    <cellStyle name="Normal 81 2 4 2 2 3 2" xfId="39565" xr:uid="{00000000-0005-0000-0000-00004BB10000}"/>
    <cellStyle name="Normal 81 2 4 2 2 3 3" xfId="24332" xr:uid="{00000000-0005-0000-0000-00004CB10000}"/>
    <cellStyle name="Normal 81 2 4 2 2 4" xfId="34552" xr:uid="{00000000-0005-0000-0000-00004DB10000}"/>
    <cellStyle name="Normal 81 2 4 2 2 5" xfId="19319" xr:uid="{00000000-0005-0000-0000-00004EB10000}"/>
    <cellStyle name="Normal 81 2 4 2 3" xfId="5870" xr:uid="{00000000-0005-0000-0000-00004FB10000}"/>
    <cellStyle name="Normal 81 2 4 2 3 2" xfId="15922" xr:uid="{00000000-0005-0000-0000-000050B10000}"/>
    <cellStyle name="Normal 81 2 4 2 3 2 2" xfId="46253" xr:uid="{00000000-0005-0000-0000-000051B10000}"/>
    <cellStyle name="Normal 81 2 4 2 3 2 3" xfId="31020" xr:uid="{00000000-0005-0000-0000-000052B10000}"/>
    <cellStyle name="Normal 81 2 4 2 3 3" xfId="10902" xr:uid="{00000000-0005-0000-0000-000053B10000}"/>
    <cellStyle name="Normal 81 2 4 2 3 3 2" xfId="41236" xr:uid="{00000000-0005-0000-0000-000054B10000}"/>
    <cellStyle name="Normal 81 2 4 2 3 3 3" xfId="26003" xr:uid="{00000000-0005-0000-0000-000055B10000}"/>
    <cellStyle name="Normal 81 2 4 2 3 4" xfId="36223" xr:uid="{00000000-0005-0000-0000-000056B10000}"/>
    <cellStyle name="Normal 81 2 4 2 3 5" xfId="20990" xr:uid="{00000000-0005-0000-0000-000057B10000}"/>
    <cellStyle name="Normal 81 2 4 2 4" xfId="12580" xr:uid="{00000000-0005-0000-0000-000058B10000}"/>
    <cellStyle name="Normal 81 2 4 2 4 2" xfId="42911" xr:uid="{00000000-0005-0000-0000-000059B10000}"/>
    <cellStyle name="Normal 81 2 4 2 4 3" xfId="27678" xr:uid="{00000000-0005-0000-0000-00005AB10000}"/>
    <cellStyle name="Normal 81 2 4 2 5" xfId="7559" xr:uid="{00000000-0005-0000-0000-00005BB10000}"/>
    <cellStyle name="Normal 81 2 4 2 5 2" xfId="37894" xr:uid="{00000000-0005-0000-0000-00005CB10000}"/>
    <cellStyle name="Normal 81 2 4 2 5 3" xfId="22661" xr:uid="{00000000-0005-0000-0000-00005DB10000}"/>
    <cellStyle name="Normal 81 2 4 2 6" xfId="32882" xr:uid="{00000000-0005-0000-0000-00005EB10000}"/>
    <cellStyle name="Normal 81 2 4 2 7" xfId="17648" xr:uid="{00000000-0005-0000-0000-00005FB10000}"/>
    <cellStyle name="Normal 81 2 4 3" xfId="3341" xr:uid="{00000000-0005-0000-0000-000060B10000}"/>
    <cellStyle name="Normal 81 2 4 3 2" xfId="13415" xr:uid="{00000000-0005-0000-0000-000061B10000}"/>
    <cellStyle name="Normal 81 2 4 3 2 2" xfId="43746" xr:uid="{00000000-0005-0000-0000-000062B10000}"/>
    <cellStyle name="Normal 81 2 4 3 2 3" xfId="28513" xr:uid="{00000000-0005-0000-0000-000063B10000}"/>
    <cellStyle name="Normal 81 2 4 3 3" xfId="8395" xr:uid="{00000000-0005-0000-0000-000064B10000}"/>
    <cellStyle name="Normal 81 2 4 3 3 2" xfId="38729" xr:uid="{00000000-0005-0000-0000-000065B10000}"/>
    <cellStyle name="Normal 81 2 4 3 3 3" xfId="23496" xr:uid="{00000000-0005-0000-0000-000066B10000}"/>
    <cellStyle name="Normal 81 2 4 3 4" xfId="33716" xr:uid="{00000000-0005-0000-0000-000067B10000}"/>
    <cellStyle name="Normal 81 2 4 3 5" xfId="18483" xr:uid="{00000000-0005-0000-0000-000068B10000}"/>
    <cellStyle name="Normal 81 2 4 4" xfId="5034" xr:uid="{00000000-0005-0000-0000-000069B10000}"/>
    <cellStyle name="Normal 81 2 4 4 2" xfId="15086" xr:uid="{00000000-0005-0000-0000-00006AB10000}"/>
    <cellStyle name="Normal 81 2 4 4 2 2" xfId="45417" xr:uid="{00000000-0005-0000-0000-00006BB10000}"/>
    <cellStyle name="Normal 81 2 4 4 2 3" xfId="30184" xr:uid="{00000000-0005-0000-0000-00006CB10000}"/>
    <cellStyle name="Normal 81 2 4 4 3" xfId="10066" xr:uid="{00000000-0005-0000-0000-00006DB10000}"/>
    <cellStyle name="Normal 81 2 4 4 3 2" xfId="40400" xr:uid="{00000000-0005-0000-0000-00006EB10000}"/>
    <cellStyle name="Normal 81 2 4 4 3 3" xfId="25167" xr:uid="{00000000-0005-0000-0000-00006FB10000}"/>
    <cellStyle name="Normal 81 2 4 4 4" xfId="35387" xr:uid="{00000000-0005-0000-0000-000070B10000}"/>
    <cellStyle name="Normal 81 2 4 4 5" xfId="20154" xr:uid="{00000000-0005-0000-0000-000071B10000}"/>
    <cellStyle name="Normal 81 2 4 5" xfId="11744" xr:uid="{00000000-0005-0000-0000-000072B10000}"/>
    <cellStyle name="Normal 81 2 4 5 2" xfId="42075" xr:uid="{00000000-0005-0000-0000-000073B10000}"/>
    <cellStyle name="Normal 81 2 4 5 3" xfId="26842" xr:uid="{00000000-0005-0000-0000-000074B10000}"/>
    <cellStyle name="Normal 81 2 4 6" xfId="6723" xr:uid="{00000000-0005-0000-0000-000075B10000}"/>
    <cellStyle name="Normal 81 2 4 6 2" xfId="37058" xr:uid="{00000000-0005-0000-0000-000076B10000}"/>
    <cellStyle name="Normal 81 2 4 6 3" xfId="21825" xr:uid="{00000000-0005-0000-0000-000077B10000}"/>
    <cellStyle name="Normal 81 2 4 7" xfId="32046" xr:uid="{00000000-0005-0000-0000-000078B10000}"/>
    <cellStyle name="Normal 81 2 4 8" xfId="16812" xr:uid="{00000000-0005-0000-0000-000079B10000}"/>
    <cellStyle name="Normal 81 2 5" xfId="2070" xr:uid="{00000000-0005-0000-0000-00007AB10000}"/>
    <cellStyle name="Normal 81 2 5 2" xfId="3760" xr:uid="{00000000-0005-0000-0000-00007BB10000}"/>
    <cellStyle name="Normal 81 2 5 2 2" xfId="13833" xr:uid="{00000000-0005-0000-0000-00007CB10000}"/>
    <cellStyle name="Normal 81 2 5 2 2 2" xfId="44164" xr:uid="{00000000-0005-0000-0000-00007DB10000}"/>
    <cellStyle name="Normal 81 2 5 2 2 3" xfId="28931" xr:uid="{00000000-0005-0000-0000-00007EB10000}"/>
    <cellStyle name="Normal 81 2 5 2 3" xfId="8813" xr:uid="{00000000-0005-0000-0000-00007FB10000}"/>
    <cellStyle name="Normal 81 2 5 2 3 2" xfId="39147" xr:uid="{00000000-0005-0000-0000-000080B10000}"/>
    <cellStyle name="Normal 81 2 5 2 3 3" xfId="23914" xr:uid="{00000000-0005-0000-0000-000081B10000}"/>
    <cellStyle name="Normal 81 2 5 2 4" xfId="34134" xr:uid="{00000000-0005-0000-0000-000082B10000}"/>
    <cellStyle name="Normal 81 2 5 2 5" xfId="18901" xr:uid="{00000000-0005-0000-0000-000083B10000}"/>
    <cellStyle name="Normal 81 2 5 3" xfId="5452" xr:uid="{00000000-0005-0000-0000-000084B10000}"/>
    <cellStyle name="Normal 81 2 5 3 2" xfId="15504" xr:uid="{00000000-0005-0000-0000-000085B10000}"/>
    <cellStyle name="Normal 81 2 5 3 2 2" xfId="45835" xr:uid="{00000000-0005-0000-0000-000086B10000}"/>
    <cellStyle name="Normal 81 2 5 3 2 3" xfId="30602" xr:uid="{00000000-0005-0000-0000-000087B10000}"/>
    <cellStyle name="Normal 81 2 5 3 3" xfId="10484" xr:uid="{00000000-0005-0000-0000-000088B10000}"/>
    <cellStyle name="Normal 81 2 5 3 3 2" xfId="40818" xr:uid="{00000000-0005-0000-0000-000089B10000}"/>
    <cellStyle name="Normal 81 2 5 3 3 3" xfId="25585" xr:uid="{00000000-0005-0000-0000-00008AB10000}"/>
    <cellStyle name="Normal 81 2 5 3 4" xfId="35805" xr:uid="{00000000-0005-0000-0000-00008BB10000}"/>
    <cellStyle name="Normal 81 2 5 3 5" xfId="20572" xr:uid="{00000000-0005-0000-0000-00008CB10000}"/>
    <cellStyle name="Normal 81 2 5 4" xfId="12162" xr:uid="{00000000-0005-0000-0000-00008DB10000}"/>
    <cellStyle name="Normal 81 2 5 4 2" xfId="42493" xr:uid="{00000000-0005-0000-0000-00008EB10000}"/>
    <cellStyle name="Normal 81 2 5 4 3" xfId="27260" xr:uid="{00000000-0005-0000-0000-00008FB10000}"/>
    <cellStyle name="Normal 81 2 5 5" xfId="7141" xr:uid="{00000000-0005-0000-0000-000090B10000}"/>
    <cellStyle name="Normal 81 2 5 5 2" xfId="37476" xr:uid="{00000000-0005-0000-0000-000091B10000}"/>
    <cellStyle name="Normal 81 2 5 5 3" xfId="22243" xr:uid="{00000000-0005-0000-0000-000092B10000}"/>
    <cellStyle name="Normal 81 2 5 6" xfId="32464" xr:uid="{00000000-0005-0000-0000-000093B10000}"/>
    <cellStyle name="Normal 81 2 5 7" xfId="17230" xr:uid="{00000000-0005-0000-0000-000094B10000}"/>
    <cellStyle name="Normal 81 2 6" xfId="2923" xr:uid="{00000000-0005-0000-0000-000095B10000}"/>
    <cellStyle name="Normal 81 2 6 2" xfId="12997" xr:uid="{00000000-0005-0000-0000-000096B10000}"/>
    <cellStyle name="Normal 81 2 6 2 2" xfId="43328" xr:uid="{00000000-0005-0000-0000-000097B10000}"/>
    <cellStyle name="Normal 81 2 6 2 3" xfId="28095" xr:uid="{00000000-0005-0000-0000-000098B10000}"/>
    <cellStyle name="Normal 81 2 6 3" xfId="7977" xr:uid="{00000000-0005-0000-0000-000099B10000}"/>
    <cellStyle name="Normal 81 2 6 3 2" xfId="38311" xr:uid="{00000000-0005-0000-0000-00009AB10000}"/>
    <cellStyle name="Normal 81 2 6 3 3" xfId="23078" xr:uid="{00000000-0005-0000-0000-00009BB10000}"/>
    <cellStyle name="Normal 81 2 6 4" xfId="33298" xr:uid="{00000000-0005-0000-0000-00009CB10000}"/>
    <cellStyle name="Normal 81 2 6 5" xfId="18065" xr:uid="{00000000-0005-0000-0000-00009DB10000}"/>
    <cellStyle name="Normal 81 2 7" xfId="4616" xr:uid="{00000000-0005-0000-0000-00009EB10000}"/>
    <cellStyle name="Normal 81 2 7 2" xfId="14668" xr:uid="{00000000-0005-0000-0000-00009FB10000}"/>
    <cellStyle name="Normal 81 2 7 2 2" xfId="44999" xr:uid="{00000000-0005-0000-0000-0000A0B10000}"/>
    <cellStyle name="Normal 81 2 7 2 3" xfId="29766" xr:uid="{00000000-0005-0000-0000-0000A1B10000}"/>
    <cellStyle name="Normal 81 2 7 3" xfId="9648" xr:uid="{00000000-0005-0000-0000-0000A2B10000}"/>
    <cellStyle name="Normal 81 2 7 3 2" xfId="39982" xr:uid="{00000000-0005-0000-0000-0000A3B10000}"/>
    <cellStyle name="Normal 81 2 7 3 3" xfId="24749" xr:uid="{00000000-0005-0000-0000-0000A4B10000}"/>
    <cellStyle name="Normal 81 2 7 4" xfId="34969" xr:uid="{00000000-0005-0000-0000-0000A5B10000}"/>
    <cellStyle name="Normal 81 2 7 5" xfId="19736" xr:uid="{00000000-0005-0000-0000-0000A6B10000}"/>
    <cellStyle name="Normal 81 2 8" xfId="11326" xr:uid="{00000000-0005-0000-0000-0000A7B10000}"/>
    <cellStyle name="Normal 81 2 8 2" xfId="41657" xr:uid="{00000000-0005-0000-0000-0000A8B10000}"/>
    <cellStyle name="Normal 81 2 8 3" xfId="26424" xr:uid="{00000000-0005-0000-0000-0000A9B10000}"/>
    <cellStyle name="Normal 81 2 9" xfId="6305" xr:uid="{00000000-0005-0000-0000-0000AAB10000}"/>
    <cellStyle name="Normal 81 2 9 2" xfId="36640" xr:uid="{00000000-0005-0000-0000-0000ABB10000}"/>
    <cellStyle name="Normal 81 2 9 3" xfId="21407" xr:uid="{00000000-0005-0000-0000-0000ACB10000}"/>
    <cellStyle name="Normal 81 3" xfId="1269" xr:uid="{00000000-0005-0000-0000-0000ADB10000}"/>
    <cellStyle name="Normal 81 3 10" xfId="16446" xr:uid="{00000000-0005-0000-0000-0000AEB10000}"/>
    <cellStyle name="Normal 81 3 2" xfId="1488" xr:uid="{00000000-0005-0000-0000-0000AFB10000}"/>
    <cellStyle name="Normal 81 3 2 2" xfId="1909" xr:uid="{00000000-0005-0000-0000-0000B0B10000}"/>
    <cellStyle name="Normal 81 3 2 2 2" xfId="2748" xr:uid="{00000000-0005-0000-0000-0000B1B10000}"/>
    <cellStyle name="Normal 81 3 2 2 2 2" xfId="4438" xr:uid="{00000000-0005-0000-0000-0000B2B10000}"/>
    <cellStyle name="Normal 81 3 2 2 2 2 2" xfId="14511" xr:uid="{00000000-0005-0000-0000-0000B3B10000}"/>
    <cellStyle name="Normal 81 3 2 2 2 2 2 2" xfId="44842" xr:uid="{00000000-0005-0000-0000-0000B4B10000}"/>
    <cellStyle name="Normal 81 3 2 2 2 2 2 3" xfId="29609" xr:uid="{00000000-0005-0000-0000-0000B5B10000}"/>
    <cellStyle name="Normal 81 3 2 2 2 2 3" xfId="9491" xr:uid="{00000000-0005-0000-0000-0000B6B10000}"/>
    <cellStyle name="Normal 81 3 2 2 2 2 3 2" xfId="39825" xr:uid="{00000000-0005-0000-0000-0000B7B10000}"/>
    <cellStyle name="Normal 81 3 2 2 2 2 3 3" xfId="24592" xr:uid="{00000000-0005-0000-0000-0000B8B10000}"/>
    <cellStyle name="Normal 81 3 2 2 2 2 4" xfId="34812" xr:uid="{00000000-0005-0000-0000-0000B9B10000}"/>
    <cellStyle name="Normal 81 3 2 2 2 2 5" xfId="19579" xr:uid="{00000000-0005-0000-0000-0000BAB10000}"/>
    <cellStyle name="Normal 81 3 2 2 2 3" xfId="6130" xr:uid="{00000000-0005-0000-0000-0000BBB10000}"/>
    <cellStyle name="Normal 81 3 2 2 2 3 2" xfId="16182" xr:uid="{00000000-0005-0000-0000-0000BCB10000}"/>
    <cellStyle name="Normal 81 3 2 2 2 3 2 2" xfId="46513" xr:uid="{00000000-0005-0000-0000-0000BDB10000}"/>
    <cellStyle name="Normal 81 3 2 2 2 3 2 3" xfId="31280" xr:uid="{00000000-0005-0000-0000-0000BEB10000}"/>
    <cellStyle name="Normal 81 3 2 2 2 3 3" xfId="11162" xr:uid="{00000000-0005-0000-0000-0000BFB10000}"/>
    <cellStyle name="Normal 81 3 2 2 2 3 3 2" xfId="41496" xr:uid="{00000000-0005-0000-0000-0000C0B10000}"/>
    <cellStyle name="Normal 81 3 2 2 2 3 3 3" xfId="26263" xr:uid="{00000000-0005-0000-0000-0000C1B10000}"/>
    <cellStyle name="Normal 81 3 2 2 2 3 4" xfId="36483" xr:uid="{00000000-0005-0000-0000-0000C2B10000}"/>
    <cellStyle name="Normal 81 3 2 2 2 3 5" xfId="21250" xr:uid="{00000000-0005-0000-0000-0000C3B10000}"/>
    <cellStyle name="Normal 81 3 2 2 2 4" xfId="12840" xr:uid="{00000000-0005-0000-0000-0000C4B10000}"/>
    <cellStyle name="Normal 81 3 2 2 2 4 2" xfId="43171" xr:uid="{00000000-0005-0000-0000-0000C5B10000}"/>
    <cellStyle name="Normal 81 3 2 2 2 4 3" xfId="27938" xr:uid="{00000000-0005-0000-0000-0000C6B10000}"/>
    <cellStyle name="Normal 81 3 2 2 2 5" xfId="7819" xr:uid="{00000000-0005-0000-0000-0000C7B10000}"/>
    <cellStyle name="Normal 81 3 2 2 2 5 2" xfId="38154" xr:uid="{00000000-0005-0000-0000-0000C8B10000}"/>
    <cellStyle name="Normal 81 3 2 2 2 5 3" xfId="22921" xr:uid="{00000000-0005-0000-0000-0000C9B10000}"/>
    <cellStyle name="Normal 81 3 2 2 2 6" xfId="33142" xr:uid="{00000000-0005-0000-0000-0000CAB10000}"/>
    <cellStyle name="Normal 81 3 2 2 2 7" xfId="17908" xr:uid="{00000000-0005-0000-0000-0000CBB10000}"/>
    <cellStyle name="Normal 81 3 2 2 3" xfId="3601" xr:uid="{00000000-0005-0000-0000-0000CCB10000}"/>
    <cellStyle name="Normal 81 3 2 2 3 2" xfId="13675" xr:uid="{00000000-0005-0000-0000-0000CDB10000}"/>
    <cellStyle name="Normal 81 3 2 2 3 2 2" xfId="44006" xr:uid="{00000000-0005-0000-0000-0000CEB10000}"/>
    <cellStyle name="Normal 81 3 2 2 3 2 3" xfId="28773" xr:uid="{00000000-0005-0000-0000-0000CFB10000}"/>
    <cellStyle name="Normal 81 3 2 2 3 3" xfId="8655" xr:uid="{00000000-0005-0000-0000-0000D0B10000}"/>
    <cellStyle name="Normal 81 3 2 2 3 3 2" xfId="38989" xr:uid="{00000000-0005-0000-0000-0000D1B10000}"/>
    <cellStyle name="Normal 81 3 2 2 3 3 3" xfId="23756" xr:uid="{00000000-0005-0000-0000-0000D2B10000}"/>
    <cellStyle name="Normal 81 3 2 2 3 4" xfId="33976" xr:uid="{00000000-0005-0000-0000-0000D3B10000}"/>
    <cellStyle name="Normal 81 3 2 2 3 5" xfId="18743" xr:uid="{00000000-0005-0000-0000-0000D4B10000}"/>
    <cellStyle name="Normal 81 3 2 2 4" xfId="5294" xr:uid="{00000000-0005-0000-0000-0000D5B10000}"/>
    <cellStyle name="Normal 81 3 2 2 4 2" xfId="15346" xr:uid="{00000000-0005-0000-0000-0000D6B10000}"/>
    <cellStyle name="Normal 81 3 2 2 4 2 2" xfId="45677" xr:uid="{00000000-0005-0000-0000-0000D7B10000}"/>
    <cellStyle name="Normal 81 3 2 2 4 2 3" xfId="30444" xr:uid="{00000000-0005-0000-0000-0000D8B10000}"/>
    <cellStyle name="Normal 81 3 2 2 4 3" xfId="10326" xr:uid="{00000000-0005-0000-0000-0000D9B10000}"/>
    <cellStyle name="Normal 81 3 2 2 4 3 2" xfId="40660" xr:uid="{00000000-0005-0000-0000-0000DAB10000}"/>
    <cellStyle name="Normal 81 3 2 2 4 3 3" xfId="25427" xr:uid="{00000000-0005-0000-0000-0000DBB10000}"/>
    <cellStyle name="Normal 81 3 2 2 4 4" xfId="35647" xr:uid="{00000000-0005-0000-0000-0000DCB10000}"/>
    <cellStyle name="Normal 81 3 2 2 4 5" xfId="20414" xr:uid="{00000000-0005-0000-0000-0000DDB10000}"/>
    <cellStyle name="Normal 81 3 2 2 5" xfId="12004" xr:uid="{00000000-0005-0000-0000-0000DEB10000}"/>
    <cellStyle name="Normal 81 3 2 2 5 2" xfId="42335" xr:uid="{00000000-0005-0000-0000-0000DFB10000}"/>
    <cellStyle name="Normal 81 3 2 2 5 3" xfId="27102" xr:uid="{00000000-0005-0000-0000-0000E0B10000}"/>
    <cellStyle name="Normal 81 3 2 2 6" xfId="6983" xr:uid="{00000000-0005-0000-0000-0000E1B10000}"/>
    <cellStyle name="Normal 81 3 2 2 6 2" xfId="37318" xr:uid="{00000000-0005-0000-0000-0000E2B10000}"/>
    <cellStyle name="Normal 81 3 2 2 6 3" xfId="22085" xr:uid="{00000000-0005-0000-0000-0000E3B10000}"/>
    <cellStyle name="Normal 81 3 2 2 7" xfId="32306" xr:uid="{00000000-0005-0000-0000-0000E4B10000}"/>
    <cellStyle name="Normal 81 3 2 2 8" xfId="17072" xr:uid="{00000000-0005-0000-0000-0000E5B10000}"/>
    <cellStyle name="Normal 81 3 2 3" xfId="2330" xr:uid="{00000000-0005-0000-0000-0000E6B10000}"/>
    <cellStyle name="Normal 81 3 2 3 2" xfId="4020" xr:uid="{00000000-0005-0000-0000-0000E7B10000}"/>
    <cellStyle name="Normal 81 3 2 3 2 2" xfId="14093" xr:uid="{00000000-0005-0000-0000-0000E8B10000}"/>
    <cellStyle name="Normal 81 3 2 3 2 2 2" xfId="44424" xr:uid="{00000000-0005-0000-0000-0000E9B10000}"/>
    <cellStyle name="Normal 81 3 2 3 2 2 3" xfId="29191" xr:uid="{00000000-0005-0000-0000-0000EAB10000}"/>
    <cellStyle name="Normal 81 3 2 3 2 3" xfId="9073" xr:uid="{00000000-0005-0000-0000-0000EBB10000}"/>
    <cellStyle name="Normal 81 3 2 3 2 3 2" xfId="39407" xr:uid="{00000000-0005-0000-0000-0000ECB10000}"/>
    <cellStyle name="Normal 81 3 2 3 2 3 3" xfId="24174" xr:uid="{00000000-0005-0000-0000-0000EDB10000}"/>
    <cellStyle name="Normal 81 3 2 3 2 4" xfId="34394" xr:uid="{00000000-0005-0000-0000-0000EEB10000}"/>
    <cellStyle name="Normal 81 3 2 3 2 5" xfId="19161" xr:uid="{00000000-0005-0000-0000-0000EFB10000}"/>
    <cellStyle name="Normal 81 3 2 3 3" xfId="5712" xr:uid="{00000000-0005-0000-0000-0000F0B10000}"/>
    <cellStyle name="Normal 81 3 2 3 3 2" xfId="15764" xr:uid="{00000000-0005-0000-0000-0000F1B10000}"/>
    <cellStyle name="Normal 81 3 2 3 3 2 2" xfId="46095" xr:uid="{00000000-0005-0000-0000-0000F2B10000}"/>
    <cellStyle name="Normal 81 3 2 3 3 2 3" xfId="30862" xr:uid="{00000000-0005-0000-0000-0000F3B10000}"/>
    <cellStyle name="Normal 81 3 2 3 3 3" xfId="10744" xr:uid="{00000000-0005-0000-0000-0000F4B10000}"/>
    <cellStyle name="Normal 81 3 2 3 3 3 2" xfId="41078" xr:uid="{00000000-0005-0000-0000-0000F5B10000}"/>
    <cellStyle name="Normal 81 3 2 3 3 3 3" xfId="25845" xr:uid="{00000000-0005-0000-0000-0000F6B10000}"/>
    <cellStyle name="Normal 81 3 2 3 3 4" xfId="36065" xr:uid="{00000000-0005-0000-0000-0000F7B10000}"/>
    <cellStyle name="Normal 81 3 2 3 3 5" xfId="20832" xr:uid="{00000000-0005-0000-0000-0000F8B10000}"/>
    <cellStyle name="Normal 81 3 2 3 4" xfId="12422" xr:uid="{00000000-0005-0000-0000-0000F9B10000}"/>
    <cellStyle name="Normal 81 3 2 3 4 2" xfId="42753" xr:uid="{00000000-0005-0000-0000-0000FAB10000}"/>
    <cellStyle name="Normal 81 3 2 3 4 3" xfId="27520" xr:uid="{00000000-0005-0000-0000-0000FBB10000}"/>
    <cellStyle name="Normal 81 3 2 3 5" xfId="7401" xr:uid="{00000000-0005-0000-0000-0000FCB10000}"/>
    <cellStyle name="Normal 81 3 2 3 5 2" xfId="37736" xr:uid="{00000000-0005-0000-0000-0000FDB10000}"/>
    <cellStyle name="Normal 81 3 2 3 5 3" xfId="22503" xr:uid="{00000000-0005-0000-0000-0000FEB10000}"/>
    <cellStyle name="Normal 81 3 2 3 6" xfId="32724" xr:uid="{00000000-0005-0000-0000-0000FFB10000}"/>
    <cellStyle name="Normal 81 3 2 3 7" xfId="17490" xr:uid="{00000000-0005-0000-0000-000000B20000}"/>
    <cellStyle name="Normal 81 3 2 4" xfId="3183" xr:uid="{00000000-0005-0000-0000-000001B20000}"/>
    <cellStyle name="Normal 81 3 2 4 2" xfId="13257" xr:uid="{00000000-0005-0000-0000-000002B20000}"/>
    <cellStyle name="Normal 81 3 2 4 2 2" xfId="43588" xr:uid="{00000000-0005-0000-0000-000003B20000}"/>
    <cellStyle name="Normal 81 3 2 4 2 3" xfId="28355" xr:uid="{00000000-0005-0000-0000-000004B20000}"/>
    <cellStyle name="Normal 81 3 2 4 3" xfId="8237" xr:uid="{00000000-0005-0000-0000-000005B20000}"/>
    <cellStyle name="Normal 81 3 2 4 3 2" xfId="38571" xr:uid="{00000000-0005-0000-0000-000006B20000}"/>
    <cellStyle name="Normal 81 3 2 4 3 3" xfId="23338" xr:uid="{00000000-0005-0000-0000-000007B20000}"/>
    <cellStyle name="Normal 81 3 2 4 4" xfId="33558" xr:uid="{00000000-0005-0000-0000-000008B20000}"/>
    <cellStyle name="Normal 81 3 2 4 5" xfId="18325" xr:uid="{00000000-0005-0000-0000-000009B20000}"/>
    <cellStyle name="Normal 81 3 2 5" xfId="4876" xr:uid="{00000000-0005-0000-0000-00000AB20000}"/>
    <cellStyle name="Normal 81 3 2 5 2" xfId="14928" xr:uid="{00000000-0005-0000-0000-00000BB20000}"/>
    <cellStyle name="Normal 81 3 2 5 2 2" xfId="45259" xr:uid="{00000000-0005-0000-0000-00000CB20000}"/>
    <cellStyle name="Normal 81 3 2 5 2 3" xfId="30026" xr:uid="{00000000-0005-0000-0000-00000DB20000}"/>
    <cellStyle name="Normal 81 3 2 5 3" xfId="9908" xr:uid="{00000000-0005-0000-0000-00000EB20000}"/>
    <cellStyle name="Normal 81 3 2 5 3 2" xfId="40242" xr:uid="{00000000-0005-0000-0000-00000FB20000}"/>
    <cellStyle name="Normal 81 3 2 5 3 3" xfId="25009" xr:uid="{00000000-0005-0000-0000-000010B20000}"/>
    <cellStyle name="Normal 81 3 2 5 4" xfId="35229" xr:uid="{00000000-0005-0000-0000-000011B20000}"/>
    <cellStyle name="Normal 81 3 2 5 5" xfId="19996" xr:uid="{00000000-0005-0000-0000-000012B20000}"/>
    <cellStyle name="Normal 81 3 2 6" xfId="11586" xr:uid="{00000000-0005-0000-0000-000013B20000}"/>
    <cellStyle name="Normal 81 3 2 6 2" xfId="41917" xr:uid="{00000000-0005-0000-0000-000014B20000}"/>
    <cellStyle name="Normal 81 3 2 6 3" xfId="26684" xr:uid="{00000000-0005-0000-0000-000015B20000}"/>
    <cellStyle name="Normal 81 3 2 7" xfId="6565" xr:uid="{00000000-0005-0000-0000-000016B20000}"/>
    <cellStyle name="Normal 81 3 2 7 2" xfId="36900" xr:uid="{00000000-0005-0000-0000-000017B20000}"/>
    <cellStyle name="Normal 81 3 2 7 3" xfId="21667" xr:uid="{00000000-0005-0000-0000-000018B20000}"/>
    <cellStyle name="Normal 81 3 2 8" xfId="31888" xr:uid="{00000000-0005-0000-0000-000019B20000}"/>
    <cellStyle name="Normal 81 3 2 9" xfId="16654" xr:uid="{00000000-0005-0000-0000-00001AB20000}"/>
    <cellStyle name="Normal 81 3 3" xfId="1701" xr:uid="{00000000-0005-0000-0000-00001BB20000}"/>
    <cellStyle name="Normal 81 3 3 2" xfId="2540" xr:uid="{00000000-0005-0000-0000-00001CB20000}"/>
    <cellStyle name="Normal 81 3 3 2 2" xfId="4230" xr:uid="{00000000-0005-0000-0000-00001DB20000}"/>
    <cellStyle name="Normal 81 3 3 2 2 2" xfId="14303" xr:uid="{00000000-0005-0000-0000-00001EB20000}"/>
    <cellStyle name="Normal 81 3 3 2 2 2 2" xfId="44634" xr:uid="{00000000-0005-0000-0000-00001FB20000}"/>
    <cellStyle name="Normal 81 3 3 2 2 2 3" xfId="29401" xr:uid="{00000000-0005-0000-0000-000020B20000}"/>
    <cellStyle name="Normal 81 3 3 2 2 3" xfId="9283" xr:uid="{00000000-0005-0000-0000-000021B20000}"/>
    <cellStyle name="Normal 81 3 3 2 2 3 2" xfId="39617" xr:uid="{00000000-0005-0000-0000-000022B20000}"/>
    <cellStyle name="Normal 81 3 3 2 2 3 3" xfId="24384" xr:uid="{00000000-0005-0000-0000-000023B20000}"/>
    <cellStyle name="Normal 81 3 3 2 2 4" xfId="34604" xr:uid="{00000000-0005-0000-0000-000024B20000}"/>
    <cellStyle name="Normal 81 3 3 2 2 5" xfId="19371" xr:uid="{00000000-0005-0000-0000-000025B20000}"/>
    <cellStyle name="Normal 81 3 3 2 3" xfId="5922" xr:uid="{00000000-0005-0000-0000-000026B20000}"/>
    <cellStyle name="Normal 81 3 3 2 3 2" xfId="15974" xr:uid="{00000000-0005-0000-0000-000027B20000}"/>
    <cellStyle name="Normal 81 3 3 2 3 2 2" xfId="46305" xr:uid="{00000000-0005-0000-0000-000028B20000}"/>
    <cellStyle name="Normal 81 3 3 2 3 2 3" xfId="31072" xr:uid="{00000000-0005-0000-0000-000029B20000}"/>
    <cellStyle name="Normal 81 3 3 2 3 3" xfId="10954" xr:uid="{00000000-0005-0000-0000-00002AB20000}"/>
    <cellStyle name="Normal 81 3 3 2 3 3 2" xfId="41288" xr:uid="{00000000-0005-0000-0000-00002BB20000}"/>
    <cellStyle name="Normal 81 3 3 2 3 3 3" xfId="26055" xr:uid="{00000000-0005-0000-0000-00002CB20000}"/>
    <cellStyle name="Normal 81 3 3 2 3 4" xfId="36275" xr:uid="{00000000-0005-0000-0000-00002DB20000}"/>
    <cellStyle name="Normal 81 3 3 2 3 5" xfId="21042" xr:uid="{00000000-0005-0000-0000-00002EB20000}"/>
    <cellStyle name="Normal 81 3 3 2 4" xfId="12632" xr:uid="{00000000-0005-0000-0000-00002FB20000}"/>
    <cellStyle name="Normal 81 3 3 2 4 2" xfId="42963" xr:uid="{00000000-0005-0000-0000-000030B20000}"/>
    <cellStyle name="Normal 81 3 3 2 4 3" xfId="27730" xr:uid="{00000000-0005-0000-0000-000031B20000}"/>
    <cellStyle name="Normal 81 3 3 2 5" xfId="7611" xr:uid="{00000000-0005-0000-0000-000032B20000}"/>
    <cellStyle name="Normal 81 3 3 2 5 2" xfId="37946" xr:uid="{00000000-0005-0000-0000-000033B20000}"/>
    <cellStyle name="Normal 81 3 3 2 5 3" xfId="22713" xr:uid="{00000000-0005-0000-0000-000034B20000}"/>
    <cellStyle name="Normal 81 3 3 2 6" xfId="32934" xr:uid="{00000000-0005-0000-0000-000035B20000}"/>
    <cellStyle name="Normal 81 3 3 2 7" xfId="17700" xr:uid="{00000000-0005-0000-0000-000036B20000}"/>
    <cellStyle name="Normal 81 3 3 3" xfId="3393" xr:uid="{00000000-0005-0000-0000-000037B20000}"/>
    <cellStyle name="Normal 81 3 3 3 2" xfId="13467" xr:uid="{00000000-0005-0000-0000-000038B20000}"/>
    <cellStyle name="Normal 81 3 3 3 2 2" xfId="43798" xr:uid="{00000000-0005-0000-0000-000039B20000}"/>
    <cellStyle name="Normal 81 3 3 3 2 3" xfId="28565" xr:uid="{00000000-0005-0000-0000-00003AB20000}"/>
    <cellStyle name="Normal 81 3 3 3 3" xfId="8447" xr:uid="{00000000-0005-0000-0000-00003BB20000}"/>
    <cellStyle name="Normal 81 3 3 3 3 2" xfId="38781" xr:uid="{00000000-0005-0000-0000-00003CB20000}"/>
    <cellStyle name="Normal 81 3 3 3 3 3" xfId="23548" xr:uid="{00000000-0005-0000-0000-00003DB20000}"/>
    <cellStyle name="Normal 81 3 3 3 4" xfId="33768" xr:uid="{00000000-0005-0000-0000-00003EB20000}"/>
    <cellStyle name="Normal 81 3 3 3 5" xfId="18535" xr:uid="{00000000-0005-0000-0000-00003FB20000}"/>
    <cellStyle name="Normal 81 3 3 4" xfId="5086" xr:uid="{00000000-0005-0000-0000-000040B20000}"/>
    <cellStyle name="Normal 81 3 3 4 2" xfId="15138" xr:uid="{00000000-0005-0000-0000-000041B20000}"/>
    <cellStyle name="Normal 81 3 3 4 2 2" xfId="45469" xr:uid="{00000000-0005-0000-0000-000042B20000}"/>
    <cellStyle name="Normal 81 3 3 4 2 3" xfId="30236" xr:uid="{00000000-0005-0000-0000-000043B20000}"/>
    <cellStyle name="Normal 81 3 3 4 3" xfId="10118" xr:uid="{00000000-0005-0000-0000-000044B20000}"/>
    <cellStyle name="Normal 81 3 3 4 3 2" xfId="40452" xr:uid="{00000000-0005-0000-0000-000045B20000}"/>
    <cellStyle name="Normal 81 3 3 4 3 3" xfId="25219" xr:uid="{00000000-0005-0000-0000-000046B20000}"/>
    <cellStyle name="Normal 81 3 3 4 4" xfId="35439" xr:uid="{00000000-0005-0000-0000-000047B20000}"/>
    <cellStyle name="Normal 81 3 3 4 5" xfId="20206" xr:uid="{00000000-0005-0000-0000-000048B20000}"/>
    <cellStyle name="Normal 81 3 3 5" xfId="11796" xr:uid="{00000000-0005-0000-0000-000049B20000}"/>
    <cellStyle name="Normal 81 3 3 5 2" xfId="42127" xr:uid="{00000000-0005-0000-0000-00004AB20000}"/>
    <cellStyle name="Normal 81 3 3 5 3" xfId="26894" xr:uid="{00000000-0005-0000-0000-00004BB20000}"/>
    <cellStyle name="Normal 81 3 3 6" xfId="6775" xr:uid="{00000000-0005-0000-0000-00004CB20000}"/>
    <cellStyle name="Normal 81 3 3 6 2" xfId="37110" xr:uid="{00000000-0005-0000-0000-00004DB20000}"/>
    <cellStyle name="Normal 81 3 3 6 3" xfId="21877" xr:uid="{00000000-0005-0000-0000-00004EB20000}"/>
    <cellStyle name="Normal 81 3 3 7" xfId="32098" xr:uid="{00000000-0005-0000-0000-00004FB20000}"/>
    <cellStyle name="Normal 81 3 3 8" xfId="16864" xr:uid="{00000000-0005-0000-0000-000050B20000}"/>
    <cellStyle name="Normal 81 3 4" xfId="2122" xr:uid="{00000000-0005-0000-0000-000051B20000}"/>
    <cellStyle name="Normal 81 3 4 2" xfId="3812" xr:uid="{00000000-0005-0000-0000-000052B20000}"/>
    <cellStyle name="Normal 81 3 4 2 2" xfId="13885" xr:uid="{00000000-0005-0000-0000-000053B20000}"/>
    <cellStyle name="Normal 81 3 4 2 2 2" xfId="44216" xr:uid="{00000000-0005-0000-0000-000054B20000}"/>
    <cellStyle name="Normal 81 3 4 2 2 3" xfId="28983" xr:uid="{00000000-0005-0000-0000-000055B20000}"/>
    <cellStyle name="Normal 81 3 4 2 3" xfId="8865" xr:uid="{00000000-0005-0000-0000-000056B20000}"/>
    <cellStyle name="Normal 81 3 4 2 3 2" xfId="39199" xr:uid="{00000000-0005-0000-0000-000057B20000}"/>
    <cellStyle name="Normal 81 3 4 2 3 3" xfId="23966" xr:uid="{00000000-0005-0000-0000-000058B20000}"/>
    <cellStyle name="Normal 81 3 4 2 4" xfId="34186" xr:uid="{00000000-0005-0000-0000-000059B20000}"/>
    <cellStyle name="Normal 81 3 4 2 5" xfId="18953" xr:uid="{00000000-0005-0000-0000-00005AB20000}"/>
    <cellStyle name="Normal 81 3 4 3" xfId="5504" xr:uid="{00000000-0005-0000-0000-00005BB20000}"/>
    <cellStyle name="Normal 81 3 4 3 2" xfId="15556" xr:uid="{00000000-0005-0000-0000-00005CB20000}"/>
    <cellStyle name="Normal 81 3 4 3 2 2" xfId="45887" xr:uid="{00000000-0005-0000-0000-00005DB20000}"/>
    <cellStyle name="Normal 81 3 4 3 2 3" xfId="30654" xr:uid="{00000000-0005-0000-0000-00005EB20000}"/>
    <cellStyle name="Normal 81 3 4 3 3" xfId="10536" xr:uid="{00000000-0005-0000-0000-00005FB20000}"/>
    <cellStyle name="Normal 81 3 4 3 3 2" xfId="40870" xr:uid="{00000000-0005-0000-0000-000060B20000}"/>
    <cellStyle name="Normal 81 3 4 3 3 3" xfId="25637" xr:uid="{00000000-0005-0000-0000-000061B20000}"/>
    <cellStyle name="Normal 81 3 4 3 4" xfId="35857" xr:uid="{00000000-0005-0000-0000-000062B20000}"/>
    <cellStyle name="Normal 81 3 4 3 5" xfId="20624" xr:uid="{00000000-0005-0000-0000-000063B20000}"/>
    <cellStyle name="Normal 81 3 4 4" xfId="12214" xr:uid="{00000000-0005-0000-0000-000064B20000}"/>
    <cellStyle name="Normal 81 3 4 4 2" xfId="42545" xr:uid="{00000000-0005-0000-0000-000065B20000}"/>
    <cellStyle name="Normal 81 3 4 4 3" xfId="27312" xr:uid="{00000000-0005-0000-0000-000066B20000}"/>
    <cellStyle name="Normal 81 3 4 5" xfId="7193" xr:uid="{00000000-0005-0000-0000-000067B20000}"/>
    <cellStyle name="Normal 81 3 4 5 2" xfId="37528" xr:uid="{00000000-0005-0000-0000-000068B20000}"/>
    <cellStyle name="Normal 81 3 4 5 3" xfId="22295" xr:uid="{00000000-0005-0000-0000-000069B20000}"/>
    <cellStyle name="Normal 81 3 4 6" xfId="32516" xr:uid="{00000000-0005-0000-0000-00006AB20000}"/>
    <cellStyle name="Normal 81 3 4 7" xfId="17282" xr:uid="{00000000-0005-0000-0000-00006BB20000}"/>
    <cellStyle name="Normal 81 3 5" xfId="2975" xr:uid="{00000000-0005-0000-0000-00006CB20000}"/>
    <cellStyle name="Normal 81 3 5 2" xfId="13049" xr:uid="{00000000-0005-0000-0000-00006DB20000}"/>
    <cellStyle name="Normal 81 3 5 2 2" xfId="43380" xr:uid="{00000000-0005-0000-0000-00006EB20000}"/>
    <cellStyle name="Normal 81 3 5 2 3" xfId="28147" xr:uid="{00000000-0005-0000-0000-00006FB20000}"/>
    <cellStyle name="Normal 81 3 5 3" xfId="8029" xr:uid="{00000000-0005-0000-0000-000070B20000}"/>
    <cellStyle name="Normal 81 3 5 3 2" xfId="38363" xr:uid="{00000000-0005-0000-0000-000071B20000}"/>
    <cellStyle name="Normal 81 3 5 3 3" xfId="23130" xr:uid="{00000000-0005-0000-0000-000072B20000}"/>
    <cellStyle name="Normal 81 3 5 4" xfId="33350" xr:uid="{00000000-0005-0000-0000-000073B20000}"/>
    <cellStyle name="Normal 81 3 5 5" xfId="18117" xr:uid="{00000000-0005-0000-0000-000074B20000}"/>
    <cellStyle name="Normal 81 3 6" xfId="4668" xr:uid="{00000000-0005-0000-0000-000075B20000}"/>
    <cellStyle name="Normal 81 3 6 2" xfId="14720" xr:uid="{00000000-0005-0000-0000-000076B20000}"/>
    <cellStyle name="Normal 81 3 6 2 2" xfId="45051" xr:uid="{00000000-0005-0000-0000-000077B20000}"/>
    <cellStyle name="Normal 81 3 6 2 3" xfId="29818" xr:uid="{00000000-0005-0000-0000-000078B20000}"/>
    <cellStyle name="Normal 81 3 6 3" xfId="9700" xr:uid="{00000000-0005-0000-0000-000079B20000}"/>
    <cellStyle name="Normal 81 3 6 3 2" xfId="40034" xr:uid="{00000000-0005-0000-0000-00007AB20000}"/>
    <cellStyle name="Normal 81 3 6 3 3" xfId="24801" xr:uid="{00000000-0005-0000-0000-00007BB20000}"/>
    <cellStyle name="Normal 81 3 6 4" xfId="35021" xr:uid="{00000000-0005-0000-0000-00007CB20000}"/>
    <cellStyle name="Normal 81 3 6 5" xfId="19788" xr:uid="{00000000-0005-0000-0000-00007DB20000}"/>
    <cellStyle name="Normal 81 3 7" xfId="11378" xr:uid="{00000000-0005-0000-0000-00007EB20000}"/>
    <cellStyle name="Normal 81 3 7 2" xfId="41709" xr:uid="{00000000-0005-0000-0000-00007FB20000}"/>
    <cellStyle name="Normal 81 3 7 3" xfId="26476" xr:uid="{00000000-0005-0000-0000-000080B20000}"/>
    <cellStyle name="Normal 81 3 8" xfId="6357" xr:uid="{00000000-0005-0000-0000-000081B20000}"/>
    <cellStyle name="Normal 81 3 8 2" xfId="36692" xr:uid="{00000000-0005-0000-0000-000082B20000}"/>
    <cellStyle name="Normal 81 3 8 3" xfId="21459" xr:uid="{00000000-0005-0000-0000-000083B20000}"/>
    <cellStyle name="Normal 81 3 9" xfId="31681" xr:uid="{00000000-0005-0000-0000-000084B20000}"/>
    <cellStyle name="Normal 81 4" xfId="1382" xr:uid="{00000000-0005-0000-0000-000085B20000}"/>
    <cellStyle name="Normal 81 4 2" xfId="1805" xr:uid="{00000000-0005-0000-0000-000086B20000}"/>
    <cellStyle name="Normal 81 4 2 2" xfId="2644" xr:uid="{00000000-0005-0000-0000-000087B20000}"/>
    <cellStyle name="Normal 81 4 2 2 2" xfId="4334" xr:uid="{00000000-0005-0000-0000-000088B20000}"/>
    <cellStyle name="Normal 81 4 2 2 2 2" xfId="14407" xr:uid="{00000000-0005-0000-0000-000089B20000}"/>
    <cellStyle name="Normal 81 4 2 2 2 2 2" xfId="44738" xr:uid="{00000000-0005-0000-0000-00008AB20000}"/>
    <cellStyle name="Normal 81 4 2 2 2 2 3" xfId="29505" xr:uid="{00000000-0005-0000-0000-00008BB20000}"/>
    <cellStyle name="Normal 81 4 2 2 2 3" xfId="9387" xr:uid="{00000000-0005-0000-0000-00008CB20000}"/>
    <cellStyle name="Normal 81 4 2 2 2 3 2" xfId="39721" xr:uid="{00000000-0005-0000-0000-00008DB20000}"/>
    <cellStyle name="Normal 81 4 2 2 2 3 3" xfId="24488" xr:uid="{00000000-0005-0000-0000-00008EB20000}"/>
    <cellStyle name="Normal 81 4 2 2 2 4" xfId="34708" xr:uid="{00000000-0005-0000-0000-00008FB20000}"/>
    <cellStyle name="Normal 81 4 2 2 2 5" xfId="19475" xr:uid="{00000000-0005-0000-0000-000090B20000}"/>
    <cellStyle name="Normal 81 4 2 2 3" xfId="6026" xr:uid="{00000000-0005-0000-0000-000091B20000}"/>
    <cellStyle name="Normal 81 4 2 2 3 2" xfId="16078" xr:uid="{00000000-0005-0000-0000-000092B20000}"/>
    <cellStyle name="Normal 81 4 2 2 3 2 2" xfId="46409" xr:uid="{00000000-0005-0000-0000-000093B20000}"/>
    <cellStyle name="Normal 81 4 2 2 3 2 3" xfId="31176" xr:uid="{00000000-0005-0000-0000-000094B20000}"/>
    <cellStyle name="Normal 81 4 2 2 3 3" xfId="11058" xr:uid="{00000000-0005-0000-0000-000095B20000}"/>
    <cellStyle name="Normal 81 4 2 2 3 3 2" xfId="41392" xr:uid="{00000000-0005-0000-0000-000096B20000}"/>
    <cellStyle name="Normal 81 4 2 2 3 3 3" xfId="26159" xr:uid="{00000000-0005-0000-0000-000097B20000}"/>
    <cellStyle name="Normal 81 4 2 2 3 4" xfId="36379" xr:uid="{00000000-0005-0000-0000-000098B20000}"/>
    <cellStyle name="Normal 81 4 2 2 3 5" xfId="21146" xr:uid="{00000000-0005-0000-0000-000099B20000}"/>
    <cellStyle name="Normal 81 4 2 2 4" xfId="12736" xr:uid="{00000000-0005-0000-0000-00009AB20000}"/>
    <cellStyle name="Normal 81 4 2 2 4 2" xfId="43067" xr:uid="{00000000-0005-0000-0000-00009BB20000}"/>
    <cellStyle name="Normal 81 4 2 2 4 3" xfId="27834" xr:uid="{00000000-0005-0000-0000-00009CB20000}"/>
    <cellStyle name="Normal 81 4 2 2 5" xfId="7715" xr:uid="{00000000-0005-0000-0000-00009DB20000}"/>
    <cellStyle name="Normal 81 4 2 2 5 2" xfId="38050" xr:uid="{00000000-0005-0000-0000-00009EB20000}"/>
    <cellStyle name="Normal 81 4 2 2 5 3" xfId="22817" xr:uid="{00000000-0005-0000-0000-00009FB20000}"/>
    <cellStyle name="Normal 81 4 2 2 6" xfId="33038" xr:uid="{00000000-0005-0000-0000-0000A0B20000}"/>
    <cellStyle name="Normal 81 4 2 2 7" xfId="17804" xr:uid="{00000000-0005-0000-0000-0000A1B20000}"/>
    <cellStyle name="Normal 81 4 2 3" xfId="3497" xr:uid="{00000000-0005-0000-0000-0000A2B20000}"/>
    <cellStyle name="Normal 81 4 2 3 2" xfId="13571" xr:uid="{00000000-0005-0000-0000-0000A3B20000}"/>
    <cellStyle name="Normal 81 4 2 3 2 2" xfId="43902" xr:uid="{00000000-0005-0000-0000-0000A4B20000}"/>
    <cellStyle name="Normal 81 4 2 3 2 3" xfId="28669" xr:uid="{00000000-0005-0000-0000-0000A5B20000}"/>
    <cellStyle name="Normal 81 4 2 3 3" xfId="8551" xr:uid="{00000000-0005-0000-0000-0000A6B20000}"/>
    <cellStyle name="Normal 81 4 2 3 3 2" xfId="38885" xr:uid="{00000000-0005-0000-0000-0000A7B20000}"/>
    <cellStyle name="Normal 81 4 2 3 3 3" xfId="23652" xr:uid="{00000000-0005-0000-0000-0000A8B20000}"/>
    <cellStyle name="Normal 81 4 2 3 4" xfId="33872" xr:uid="{00000000-0005-0000-0000-0000A9B20000}"/>
    <cellStyle name="Normal 81 4 2 3 5" xfId="18639" xr:uid="{00000000-0005-0000-0000-0000AAB20000}"/>
    <cellStyle name="Normal 81 4 2 4" xfId="5190" xr:uid="{00000000-0005-0000-0000-0000ABB20000}"/>
    <cellStyle name="Normal 81 4 2 4 2" xfId="15242" xr:uid="{00000000-0005-0000-0000-0000ACB20000}"/>
    <cellStyle name="Normal 81 4 2 4 2 2" xfId="45573" xr:uid="{00000000-0005-0000-0000-0000ADB20000}"/>
    <cellStyle name="Normal 81 4 2 4 2 3" xfId="30340" xr:uid="{00000000-0005-0000-0000-0000AEB20000}"/>
    <cellStyle name="Normal 81 4 2 4 3" xfId="10222" xr:uid="{00000000-0005-0000-0000-0000AFB20000}"/>
    <cellStyle name="Normal 81 4 2 4 3 2" xfId="40556" xr:uid="{00000000-0005-0000-0000-0000B0B20000}"/>
    <cellStyle name="Normal 81 4 2 4 3 3" xfId="25323" xr:uid="{00000000-0005-0000-0000-0000B1B20000}"/>
    <cellStyle name="Normal 81 4 2 4 4" xfId="35543" xr:uid="{00000000-0005-0000-0000-0000B2B20000}"/>
    <cellStyle name="Normal 81 4 2 4 5" xfId="20310" xr:uid="{00000000-0005-0000-0000-0000B3B20000}"/>
    <cellStyle name="Normal 81 4 2 5" xfId="11900" xr:uid="{00000000-0005-0000-0000-0000B4B20000}"/>
    <cellStyle name="Normal 81 4 2 5 2" xfId="42231" xr:uid="{00000000-0005-0000-0000-0000B5B20000}"/>
    <cellStyle name="Normal 81 4 2 5 3" xfId="26998" xr:uid="{00000000-0005-0000-0000-0000B6B20000}"/>
    <cellStyle name="Normal 81 4 2 6" xfId="6879" xr:uid="{00000000-0005-0000-0000-0000B7B20000}"/>
    <cellStyle name="Normal 81 4 2 6 2" xfId="37214" xr:uid="{00000000-0005-0000-0000-0000B8B20000}"/>
    <cellStyle name="Normal 81 4 2 6 3" xfId="21981" xr:uid="{00000000-0005-0000-0000-0000B9B20000}"/>
    <cellStyle name="Normal 81 4 2 7" xfId="32202" xr:uid="{00000000-0005-0000-0000-0000BAB20000}"/>
    <cellStyle name="Normal 81 4 2 8" xfId="16968" xr:uid="{00000000-0005-0000-0000-0000BBB20000}"/>
    <cellStyle name="Normal 81 4 3" xfId="2226" xr:uid="{00000000-0005-0000-0000-0000BCB20000}"/>
    <cellStyle name="Normal 81 4 3 2" xfId="3916" xr:uid="{00000000-0005-0000-0000-0000BDB20000}"/>
    <cellStyle name="Normal 81 4 3 2 2" xfId="13989" xr:uid="{00000000-0005-0000-0000-0000BEB20000}"/>
    <cellStyle name="Normal 81 4 3 2 2 2" xfId="44320" xr:uid="{00000000-0005-0000-0000-0000BFB20000}"/>
    <cellStyle name="Normal 81 4 3 2 2 3" xfId="29087" xr:uid="{00000000-0005-0000-0000-0000C0B20000}"/>
    <cellStyle name="Normal 81 4 3 2 3" xfId="8969" xr:uid="{00000000-0005-0000-0000-0000C1B20000}"/>
    <cellStyle name="Normal 81 4 3 2 3 2" xfId="39303" xr:uid="{00000000-0005-0000-0000-0000C2B20000}"/>
    <cellStyle name="Normal 81 4 3 2 3 3" xfId="24070" xr:uid="{00000000-0005-0000-0000-0000C3B20000}"/>
    <cellStyle name="Normal 81 4 3 2 4" xfId="34290" xr:uid="{00000000-0005-0000-0000-0000C4B20000}"/>
    <cellStyle name="Normal 81 4 3 2 5" xfId="19057" xr:uid="{00000000-0005-0000-0000-0000C5B20000}"/>
    <cellStyle name="Normal 81 4 3 3" xfId="5608" xr:uid="{00000000-0005-0000-0000-0000C6B20000}"/>
    <cellStyle name="Normal 81 4 3 3 2" xfId="15660" xr:uid="{00000000-0005-0000-0000-0000C7B20000}"/>
    <cellStyle name="Normal 81 4 3 3 2 2" xfId="45991" xr:uid="{00000000-0005-0000-0000-0000C8B20000}"/>
    <cellStyle name="Normal 81 4 3 3 2 3" xfId="30758" xr:uid="{00000000-0005-0000-0000-0000C9B20000}"/>
    <cellStyle name="Normal 81 4 3 3 3" xfId="10640" xr:uid="{00000000-0005-0000-0000-0000CAB20000}"/>
    <cellStyle name="Normal 81 4 3 3 3 2" xfId="40974" xr:uid="{00000000-0005-0000-0000-0000CBB20000}"/>
    <cellStyle name="Normal 81 4 3 3 3 3" xfId="25741" xr:uid="{00000000-0005-0000-0000-0000CCB20000}"/>
    <cellStyle name="Normal 81 4 3 3 4" xfId="35961" xr:uid="{00000000-0005-0000-0000-0000CDB20000}"/>
    <cellStyle name="Normal 81 4 3 3 5" xfId="20728" xr:uid="{00000000-0005-0000-0000-0000CEB20000}"/>
    <cellStyle name="Normal 81 4 3 4" xfId="12318" xr:uid="{00000000-0005-0000-0000-0000CFB20000}"/>
    <cellStyle name="Normal 81 4 3 4 2" xfId="42649" xr:uid="{00000000-0005-0000-0000-0000D0B20000}"/>
    <cellStyle name="Normal 81 4 3 4 3" xfId="27416" xr:uid="{00000000-0005-0000-0000-0000D1B20000}"/>
    <cellStyle name="Normal 81 4 3 5" xfId="7297" xr:uid="{00000000-0005-0000-0000-0000D2B20000}"/>
    <cellStyle name="Normal 81 4 3 5 2" xfId="37632" xr:uid="{00000000-0005-0000-0000-0000D3B20000}"/>
    <cellStyle name="Normal 81 4 3 5 3" xfId="22399" xr:uid="{00000000-0005-0000-0000-0000D4B20000}"/>
    <cellStyle name="Normal 81 4 3 6" xfId="32620" xr:uid="{00000000-0005-0000-0000-0000D5B20000}"/>
    <cellStyle name="Normal 81 4 3 7" xfId="17386" xr:uid="{00000000-0005-0000-0000-0000D6B20000}"/>
    <cellStyle name="Normal 81 4 4" xfId="3079" xr:uid="{00000000-0005-0000-0000-0000D7B20000}"/>
    <cellStyle name="Normal 81 4 4 2" xfId="13153" xr:uid="{00000000-0005-0000-0000-0000D8B20000}"/>
    <cellStyle name="Normal 81 4 4 2 2" xfId="43484" xr:uid="{00000000-0005-0000-0000-0000D9B20000}"/>
    <cellStyle name="Normal 81 4 4 2 3" xfId="28251" xr:uid="{00000000-0005-0000-0000-0000DAB20000}"/>
    <cellStyle name="Normal 81 4 4 3" xfId="8133" xr:uid="{00000000-0005-0000-0000-0000DBB20000}"/>
    <cellStyle name="Normal 81 4 4 3 2" xfId="38467" xr:uid="{00000000-0005-0000-0000-0000DCB20000}"/>
    <cellStyle name="Normal 81 4 4 3 3" xfId="23234" xr:uid="{00000000-0005-0000-0000-0000DDB20000}"/>
    <cellStyle name="Normal 81 4 4 4" xfId="33454" xr:uid="{00000000-0005-0000-0000-0000DEB20000}"/>
    <cellStyle name="Normal 81 4 4 5" xfId="18221" xr:uid="{00000000-0005-0000-0000-0000DFB20000}"/>
    <cellStyle name="Normal 81 4 5" xfId="4772" xr:uid="{00000000-0005-0000-0000-0000E0B20000}"/>
    <cellStyle name="Normal 81 4 5 2" xfId="14824" xr:uid="{00000000-0005-0000-0000-0000E1B20000}"/>
    <cellStyle name="Normal 81 4 5 2 2" xfId="45155" xr:uid="{00000000-0005-0000-0000-0000E2B20000}"/>
    <cellStyle name="Normal 81 4 5 2 3" xfId="29922" xr:uid="{00000000-0005-0000-0000-0000E3B20000}"/>
    <cellStyle name="Normal 81 4 5 3" xfId="9804" xr:uid="{00000000-0005-0000-0000-0000E4B20000}"/>
    <cellStyle name="Normal 81 4 5 3 2" xfId="40138" xr:uid="{00000000-0005-0000-0000-0000E5B20000}"/>
    <cellStyle name="Normal 81 4 5 3 3" xfId="24905" xr:uid="{00000000-0005-0000-0000-0000E6B20000}"/>
    <cellStyle name="Normal 81 4 5 4" xfId="35125" xr:uid="{00000000-0005-0000-0000-0000E7B20000}"/>
    <cellStyle name="Normal 81 4 5 5" xfId="19892" xr:uid="{00000000-0005-0000-0000-0000E8B20000}"/>
    <cellStyle name="Normal 81 4 6" xfId="11482" xr:uid="{00000000-0005-0000-0000-0000E9B20000}"/>
    <cellStyle name="Normal 81 4 6 2" xfId="41813" xr:uid="{00000000-0005-0000-0000-0000EAB20000}"/>
    <cellStyle name="Normal 81 4 6 3" xfId="26580" xr:uid="{00000000-0005-0000-0000-0000EBB20000}"/>
    <cellStyle name="Normal 81 4 7" xfId="6461" xr:uid="{00000000-0005-0000-0000-0000ECB20000}"/>
    <cellStyle name="Normal 81 4 7 2" xfId="36796" xr:uid="{00000000-0005-0000-0000-0000EDB20000}"/>
    <cellStyle name="Normal 81 4 7 3" xfId="21563" xr:uid="{00000000-0005-0000-0000-0000EEB20000}"/>
    <cellStyle name="Normal 81 4 8" xfId="31784" xr:uid="{00000000-0005-0000-0000-0000EFB20000}"/>
    <cellStyle name="Normal 81 4 9" xfId="16550" xr:uid="{00000000-0005-0000-0000-0000F0B20000}"/>
    <cellStyle name="Normal 81 5" xfId="1595" xr:uid="{00000000-0005-0000-0000-0000F1B20000}"/>
    <cellStyle name="Normal 81 5 2" xfId="2436" xr:uid="{00000000-0005-0000-0000-0000F2B20000}"/>
    <cellStyle name="Normal 81 5 2 2" xfId="4126" xr:uid="{00000000-0005-0000-0000-0000F3B20000}"/>
    <cellStyle name="Normal 81 5 2 2 2" xfId="14199" xr:uid="{00000000-0005-0000-0000-0000F4B20000}"/>
    <cellStyle name="Normal 81 5 2 2 2 2" xfId="44530" xr:uid="{00000000-0005-0000-0000-0000F5B20000}"/>
    <cellStyle name="Normal 81 5 2 2 2 3" xfId="29297" xr:uid="{00000000-0005-0000-0000-0000F6B20000}"/>
    <cellStyle name="Normal 81 5 2 2 3" xfId="9179" xr:uid="{00000000-0005-0000-0000-0000F7B20000}"/>
    <cellStyle name="Normal 81 5 2 2 3 2" xfId="39513" xr:uid="{00000000-0005-0000-0000-0000F8B20000}"/>
    <cellStyle name="Normal 81 5 2 2 3 3" xfId="24280" xr:uid="{00000000-0005-0000-0000-0000F9B20000}"/>
    <cellStyle name="Normal 81 5 2 2 4" xfId="34500" xr:uid="{00000000-0005-0000-0000-0000FAB20000}"/>
    <cellStyle name="Normal 81 5 2 2 5" xfId="19267" xr:uid="{00000000-0005-0000-0000-0000FBB20000}"/>
    <cellStyle name="Normal 81 5 2 3" xfId="5818" xr:uid="{00000000-0005-0000-0000-0000FCB20000}"/>
    <cellStyle name="Normal 81 5 2 3 2" xfId="15870" xr:uid="{00000000-0005-0000-0000-0000FDB20000}"/>
    <cellStyle name="Normal 81 5 2 3 2 2" xfId="46201" xr:uid="{00000000-0005-0000-0000-0000FEB20000}"/>
    <cellStyle name="Normal 81 5 2 3 2 3" xfId="30968" xr:uid="{00000000-0005-0000-0000-0000FFB20000}"/>
    <cellStyle name="Normal 81 5 2 3 3" xfId="10850" xr:uid="{00000000-0005-0000-0000-000000B30000}"/>
    <cellStyle name="Normal 81 5 2 3 3 2" xfId="41184" xr:uid="{00000000-0005-0000-0000-000001B30000}"/>
    <cellStyle name="Normal 81 5 2 3 3 3" xfId="25951" xr:uid="{00000000-0005-0000-0000-000002B30000}"/>
    <cellStyle name="Normal 81 5 2 3 4" xfId="36171" xr:uid="{00000000-0005-0000-0000-000003B30000}"/>
    <cellStyle name="Normal 81 5 2 3 5" xfId="20938" xr:uid="{00000000-0005-0000-0000-000004B30000}"/>
    <cellStyle name="Normal 81 5 2 4" xfId="12528" xr:uid="{00000000-0005-0000-0000-000005B30000}"/>
    <cellStyle name="Normal 81 5 2 4 2" xfId="42859" xr:uid="{00000000-0005-0000-0000-000006B30000}"/>
    <cellStyle name="Normal 81 5 2 4 3" xfId="27626" xr:uid="{00000000-0005-0000-0000-000007B30000}"/>
    <cellStyle name="Normal 81 5 2 5" xfId="7507" xr:uid="{00000000-0005-0000-0000-000008B30000}"/>
    <cellStyle name="Normal 81 5 2 5 2" xfId="37842" xr:uid="{00000000-0005-0000-0000-000009B30000}"/>
    <cellStyle name="Normal 81 5 2 5 3" xfId="22609" xr:uid="{00000000-0005-0000-0000-00000AB30000}"/>
    <cellStyle name="Normal 81 5 2 6" xfId="32830" xr:uid="{00000000-0005-0000-0000-00000BB30000}"/>
    <cellStyle name="Normal 81 5 2 7" xfId="17596" xr:uid="{00000000-0005-0000-0000-00000CB30000}"/>
    <cellStyle name="Normal 81 5 3" xfId="3289" xr:uid="{00000000-0005-0000-0000-00000DB30000}"/>
    <cellStyle name="Normal 81 5 3 2" xfId="13363" xr:uid="{00000000-0005-0000-0000-00000EB30000}"/>
    <cellStyle name="Normal 81 5 3 2 2" xfId="43694" xr:uid="{00000000-0005-0000-0000-00000FB30000}"/>
    <cellStyle name="Normal 81 5 3 2 3" xfId="28461" xr:uid="{00000000-0005-0000-0000-000010B30000}"/>
    <cellStyle name="Normal 81 5 3 3" xfId="8343" xr:uid="{00000000-0005-0000-0000-000011B30000}"/>
    <cellStyle name="Normal 81 5 3 3 2" xfId="38677" xr:uid="{00000000-0005-0000-0000-000012B30000}"/>
    <cellStyle name="Normal 81 5 3 3 3" xfId="23444" xr:uid="{00000000-0005-0000-0000-000013B30000}"/>
    <cellStyle name="Normal 81 5 3 4" xfId="33664" xr:uid="{00000000-0005-0000-0000-000014B30000}"/>
    <cellStyle name="Normal 81 5 3 5" xfId="18431" xr:uid="{00000000-0005-0000-0000-000015B30000}"/>
    <cellStyle name="Normal 81 5 4" xfId="4982" xr:uid="{00000000-0005-0000-0000-000016B30000}"/>
    <cellStyle name="Normal 81 5 4 2" xfId="15034" xr:uid="{00000000-0005-0000-0000-000017B30000}"/>
    <cellStyle name="Normal 81 5 4 2 2" xfId="45365" xr:uid="{00000000-0005-0000-0000-000018B30000}"/>
    <cellStyle name="Normal 81 5 4 2 3" xfId="30132" xr:uid="{00000000-0005-0000-0000-000019B30000}"/>
    <cellStyle name="Normal 81 5 4 3" xfId="10014" xr:uid="{00000000-0005-0000-0000-00001AB30000}"/>
    <cellStyle name="Normal 81 5 4 3 2" xfId="40348" xr:uid="{00000000-0005-0000-0000-00001BB30000}"/>
    <cellStyle name="Normal 81 5 4 3 3" xfId="25115" xr:uid="{00000000-0005-0000-0000-00001CB30000}"/>
    <cellStyle name="Normal 81 5 4 4" xfId="35335" xr:uid="{00000000-0005-0000-0000-00001DB30000}"/>
    <cellStyle name="Normal 81 5 4 5" xfId="20102" xr:uid="{00000000-0005-0000-0000-00001EB30000}"/>
    <cellStyle name="Normal 81 5 5" xfId="11692" xr:uid="{00000000-0005-0000-0000-00001FB30000}"/>
    <cellStyle name="Normal 81 5 5 2" xfId="42023" xr:uid="{00000000-0005-0000-0000-000020B30000}"/>
    <cellStyle name="Normal 81 5 5 3" xfId="26790" xr:uid="{00000000-0005-0000-0000-000021B30000}"/>
    <cellStyle name="Normal 81 5 6" xfId="6671" xr:uid="{00000000-0005-0000-0000-000022B30000}"/>
    <cellStyle name="Normal 81 5 6 2" xfId="37006" xr:uid="{00000000-0005-0000-0000-000023B30000}"/>
    <cellStyle name="Normal 81 5 6 3" xfId="21773" xr:uid="{00000000-0005-0000-0000-000024B30000}"/>
    <cellStyle name="Normal 81 5 7" xfId="31994" xr:uid="{00000000-0005-0000-0000-000025B30000}"/>
    <cellStyle name="Normal 81 5 8" xfId="16760" xr:uid="{00000000-0005-0000-0000-000026B30000}"/>
    <cellStyle name="Normal 81 6" xfId="2016" xr:uid="{00000000-0005-0000-0000-000027B30000}"/>
    <cellStyle name="Normal 81 6 2" xfId="3708" xr:uid="{00000000-0005-0000-0000-000028B30000}"/>
    <cellStyle name="Normal 81 6 2 2" xfId="13781" xr:uid="{00000000-0005-0000-0000-000029B30000}"/>
    <cellStyle name="Normal 81 6 2 2 2" xfId="44112" xr:uid="{00000000-0005-0000-0000-00002AB30000}"/>
    <cellStyle name="Normal 81 6 2 2 3" xfId="28879" xr:uid="{00000000-0005-0000-0000-00002BB30000}"/>
    <cellStyle name="Normal 81 6 2 3" xfId="8761" xr:uid="{00000000-0005-0000-0000-00002CB30000}"/>
    <cellStyle name="Normal 81 6 2 3 2" xfId="39095" xr:uid="{00000000-0005-0000-0000-00002DB30000}"/>
    <cellStyle name="Normal 81 6 2 3 3" xfId="23862" xr:uid="{00000000-0005-0000-0000-00002EB30000}"/>
    <cellStyle name="Normal 81 6 2 4" xfId="34082" xr:uid="{00000000-0005-0000-0000-00002FB30000}"/>
    <cellStyle name="Normal 81 6 2 5" xfId="18849" xr:uid="{00000000-0005-0000-0000-000030B30000}"/>
    <cellStyle name="Normal 81 6 3" xfId="5400" xr:uid="{00000000-0005-0000-0000-000031B30000}"/>
    <cellStyle name="Normal 81 6 3 2" xfId="15452" xr:uid="{00000000-0005-0000-0000-000032B30000}"/>
    <cellStyle name="Normal 81 6 3 2 2" xfId="45783" xr:uid="{00000000-0005-0000-0000-000033B30000}"/>
    <cellStyle name="Normal 81 6 3 2 3" xfId="30550" xr:uid="{00000000-0005-0000-0000-000034B30000}"/>
    <cellStyle name="Normal 81 6 3 3" xfId="10432" xr:uid="{00000000-0005-0000-0000-000035B30000}"/>
    <cellStyle name="Normal 81 6 3 3 2" xfId="40766" xr:uid="{00000000-0005-0000-0000-000036B30000}"/>
    <cellStyle name="Normal 81 6 3 3 3" xfId="25533" xr:uid="{00000000-0005-0000-0000-000037B30000}"/>
    <cellStyle name="Normal 81 6 3 4" xfId="35753" xr:uid="{00000000-0005-0000-0000-000038B30000}"/>
    <cellStyle name="Normal 81 6 3 5" xfId="20520" xr:uid="{00000000-0005-0000-0000-000039B30000}"/>
    <cellStyle name="Normal 81 6 4" xfId="12110" xr:uid="{00000000-0005-0000-0000-00003AB30000}"/>
    <cellStyle name="Normal 81 6 4 2" xfId="42441" xr:uid="{00000000-0005-0000-0000-00003BB30000}"/>
    <cellStyle name="Normal 81 6 4 3" xfId="27208" xr:uid="{00000000-0005-0000-0000-00003CB30000}"/>
    <cellStyle name="Normal 81 6 5" xfId="7089" xr:uid="{00000000-0005-0000-0000-00003DB30000}"/>
    <cellStyle name="Normal 81 6 5 2" xfId="37424" xr:uid="{00000000-0005-0000-0000-00003EB30000}"/>
    <cellStyle name="Normal 81 6 5 3" xfId="22191" xr:uid="{00000000-0005-0000-0000-00003FB30000}"/>
    <cellStyle name="Normal 81 6 6" xfId="32412" xr:uid="{00000000-0005-0000-0000-000040B30000}"/>
    <cellStyle name="Normal 81 6 7" xfId="17178" xr:uid="{00000000-0005-0000-0000-000041B30000}"/>
    <cellStyle name="Normal 81 7" xfId="2869" xr:uid="{00000000-0005-0000-0000-000042B30000}"/>
    <cellStyle name="Normal 81 7 2" xfId="12945" xr:uid="{00000000-0005-0000-0000-000043B30000}"/>
    <cellStyle name="Normal 81 7 2 2" xfId="43276" xr:uid="{00000000-0005-0000-0000-000044B30000}"/>
    <cellStyle name="Normal 81 7 2 3" xfId="28043" xr:uid="{00000000-0005-0000-0000-000045B30000}"/>
    <cellStyle name="Normal 81 7 3" xfId="7925" xr:uid="{00000000-0005-0000-0000-000046B30000}"/>
    <cellStyle name="Normal 81 7 3 2" xfId="38259" xr:uid="{00000000-0005-0000-0000-000047B30000}"/>
    <cellStyle name="Normal 81 7 3 3" xfId="23026" xr:uid="{00000000-0005-0000-0000-000048B30000}"/>
    <cellStyle name="Normal 81 7 4" xfId="33246" xr:uid="{00000000-0005-0000-0000-000049B30000}"/>
    <cellStyle name="Normal 81 7 5" xfId="18013" xr:uid="{00000000-0005-0000-0000-00004AB30000}"/>
    <cellStyle name="Normal 81 8" xfId="4562" xr:uid="{00000000-0005-0000-0000-00004BB30000}"/>
    <cellStyle name="Normal 81 8 2" xfId="14616" xr:uid="{00000000-0005-0000-0000-00004CB30000}"/>
    <cellStyle name="Normal 81 8 2 2" xfId="44947" xr:uid="{00000000-0005-0000-0000-00004DB30000}"/>
    <cellStyle name="Normal 81 8 2 3" xfId="29714" xr:uid="{00000000-0005-0000-0000-00004EB30000}"/>
    <cellStyle name="Normal 81 8 3" xfId="9596" xr:uid="{00000000-0005-0000-0000-00004FB30000}"/>
    <cellStyle name="Normal 81 8 3 2" xfId="39930" xr:uid="{00000000-0005-0000-0000-000050B30000}"/>
    <cellStyle name="Normal 81 8 3 3" xfId="24697" xr:uid="{00000000-0005-0000-0000-000051B30000}"/>
    <cellStyle name="Normal 81 8 4" xfId="34917" xr:uid="{00000000-0005-0000-0000-000052B30000}"/>
    <cellStyle name="Normal 81 8 5" xfId="19684" xr:uid="{00000000-0005-0000-0000-000053B30000}"/>
    <cellStyle name="Normal 81 9" xfId="11272" xr:uid="{00000000-0005-0000-0000-000054B30000}"/>
    <cellStyle name="Normal 81 9 2" xfId="41605" xr:uid="{00000000-0005-0000-0000-000055B30000}"/>
    <cellStyle name="Normal 81 9 3" xfId="26372" xr:uid="{00000000-0005-0000-0000-000056B30000}"/>
    <cellStyle name="Normal 82" xfId="1162" xr:uid="{00000000-0005-0000-0000-000057B30000}"/>
    <cellStyle name="Normal 83" xfId="1169" xr:uid="{00000000-0005-0000-0000-000058B30000}"/>
    <cellStyle name="Normal 84" xfId="1217" xr:uid="{00000000-0005-0000-0000-000059B30000}"/>
    <cellStyle name="Normal 85" xfId="1216" xr:uid="{00000000-0005-0000-0000-00005AB30000}"/>
    <cellStyle name="Normal 86" xfId="1324" xr:uid="{00000000-0005-0000-0000-00005BB30000}"/>
    <cellStyle name="Normal 87" xfId="1326" xr:uid="{00000000-0005-0000-0000-00005CB30000}"/>
    <cellStyle name="Normal 88" xfId="1325" xr:uid="{00000000-0005-0000-0000-00005DB30000}"/>
    <cellStyle name="Normal 89" xfId="1542" xr:uid="{00000000-0005-0000-0000-00005EB30000}"/>
    <cellStyle name="Normal 9" xfId="181" xr:uid="{00000000-0005-0000-0000-00005FB30000}"/>
    <cellStyle name="Normal 9 2" xfId="918" xr:uid="{00000000-0005-0000-0000-000060B30000}"/>
    <cellStyle name="Normal 9 3" xfId="919" xr:uid="{00000000-0005-0000-0000-000061B30000}"/>
    <cellStyle name="Normal 9 4" xfId="920" xr:uid="{00000000-0005-0000-0000-000062B30000}"/>
    <cellStyle name="Normal 9 5" xfId="31484" xr:uid="{00000000-0005-0000-0000-000063B30000}"/>
    <cellStyle name="Normal 9 6" xfId="31384" xr:uid="{00000000-0005-0000-0000-000064B30000}"/>
    <cellStyle name="Normal 9 7" xfId="46805" xr:uid="{00000000-0005-0000-0000-000065B30000}"/>
    <cellStyle name="Normal 90" xfId="1541" xr:uid="{00000000-0005-0000-0000-000066B30000}"/>
    <cellStyle name="Normal 90 2" xfId="2383" xr:uid="{00000000-0005-0000-0000-000067B30000}"/>
    <cellStyle name="Normal 90 2 2" xfId="4073" xr:uid="{00000000-0005-0000-0000-000068B30000}"/>
    <cellStyle name="Normal 90 2 2 2" xfId="14146" xr:uid="{00000000-0005-0000-0000-000069B30000}"/>
    <cellStyle name="Normal 90 2 2 2 2" xfId="44477" xr:uid="{00000000-0005-0000-0000-00006AB30000}"/>
    <cellStyle name="Normal 90 2 2 2 3" xfId="29244" xr:uid="{00000000-0005-0000-0000-00006BB30000}"/>
    <cellStyle name="Normal 90 2 2 3" xfId="9126" xr:uid="{00000000-0005-0000-0000-00006CB30000}"/>
    <cellStyle name="Normal 90 2 2 3 2" xfId="39460" xr:uid="{00000000-0005-0000-0000-00006DB30000}"/>
    <cellStyle name="Normal 90 2 2 3 3" xfId="24227" xr:uid="{00000000-0005-0000-0000-00006EB30000}"/>
    <cellStyle name="Normal 90 2 2 4" xfId="34447" xr:uid="{00000000-0005-0000-0000-00006FB30000}"/>
    <cellStyle name="Normal 90 2 2 5" xfId="19214" xr:uid="{00000000-0005-0000-0000-000070B30000}"/>
    <cellStyle name="Normal 90 2 3" xfId="5765" xr:uid="{00000000-0005-0000-0000-000071B30000}"/>
    <cellStyle name="Normal 90 2 3 2" xfId="15817" xr:uid="{00000000-0005-0000-0000-000072B30000}"/>
    <cellStyle name="Normal 90 2 3 2 2" xfId="46148" xr:uid="{00000000-0005-0000-0000-000073B30000}"/>
    <cellStyle name="Normal 90 2 3 2 3" xfId="30915" xr:uid="{00000000-0005-0000-0000-000074B30000}"/>
    <cellStyle name="Normal 90 2 3 3" xfId="10797" xr:uid="{00000000-0005-0000-0000-000075B30000}"/>
    <cellStyle name="Normal 90 2 3 3 2" xfId="41131" xr:uid="{00000000-0005-0000-0000-000076B30000}"/>
    <cellStyle name="Normal 90 2 3 3 3" xfId="25898" xr:uid="{00000000-0005-0000-0000-000077B30000}"/>
    <cellStyle name="Normal 90 2 3 4" xfId="36118" xr:uid="{00000000-0005-0000-0000-000078B30000}"/>
    <cellStyle name="Normal 90 2 3 5" xfId="20885" xr:uid="{00000000-0005-0000-0000-000079B30000}"/>
    <cellStyle name="Normal 90 2 4" xfId="12475" xr:uid="{00000000-0005-0000-0000-00007AB30000}"/>
    <cellStyle name="Normal 90 2 4 2" xfId="42806" xr:uid="{00000000-0005-0000-0000-00007BB30000}"/>
    <cellStyle name="Normal 90 2 4 3" xfId="27573" xr:uid="{00000000-0005-0000-0000-00007CB30000}"/>
    <cellStyle name="Normal 90 2 5" xfId="7454" xr:uid="{00000000-0005-0000-0000-00007DB30000}"/>
    <cellStyle name="Normal 90 2 5 2" xfId="37789" xr:uid="{00000000-0005-0000-0000-00007EB30000}"/>
    <cellStyle name="Normal 90 2 5 3" xfId="22556" xr:uid="{00000000-0005-0000-0000-00007FB30000}"/>
    <cellStyle name="Normal 90 2 6" xfId="32777" xr:uid="{00000000-0005-0000-0000-000080B30000}"/>
    <cellStyle name="Normal 90 2 7" xfId="17543" xr:uid="{00000000-0005-0000-0000-000081B30000}"/>
    <cellStyle name="Normal 90 3" xfId="3236" xr:uid="{00000000-0005-0000-0000-000082B30000}"/>
    <cellStyle name="Normal 90 3 2" xfId="13310" xr:uid="{00000000-0005-0000-0000-000083B30000}"/>
    <cellStyle name="Normal 90 3 2 2" xfId="43641" xr:uid="{00000000-0005-0000-0000-000084B30000}"/>
    <cellStyle name="Normal 90 3 2 3" xfId="28408" xr:uid="{00000000-0005-0000-0000-000085B30000}"/>
    <cellStyle name="Normal 90 3 3" xfId="8290" xr:uid="{00000000-0005-0000-0000-000086B30000}"/>
    <cellStyle name="Normal 90 3 3 2" xfId="38624" xr:uid="{00000000-0005-0000-0000-000087B30000}"/>
    <cellStyle name="Normal 90 3 3 3" xfId="23391" xr:uid="{00000000-0005-0000-0000-000088B30000}"/>
    <cellStyle name="Normal 90 3 4" xfId="33611" xr:uid="{00000000-0005-0000-0000-000089B30000}"/>
    <cellStyle name="Normal 90 3 5" xfId="18378" xr:uid="{00000000-0005-0000-0000-00008AB30000}"/>
    <cellStyle name="Normal 90 4" xfId="4929" xr:uid="{00000000-0005-0000-0000-00008BB30000}"/>
    <cellStyle name="Normal 90 4 2" xfId="14981" xr:uid="{00000000-0005-0000-0000-00008CB30000}"/>
    <cellStyle name="Normal 90 4 2 2" xfId="45312" xr:uid="{00000000-0005-0000-0000-00008DB30000}"/>
    <cellStyle name="Normal 90 4 2 3" xfId="30079" xr:uid="{00000000-0005-0000-0000-00008EB30000}"/>
    <cellStyle name="Normal 90 4 3" xfId="9961" xr:uid="{00000000-0005-0000-0000-00008FB30000}"/>
    <cellStyle name="Normal 90 4 3 2" xfId="40295" xr:uid="{00000000-0005-0000-0000-000090B30000}"/>
    <cellStyle name="Normal 90 4 3 3" xfId="25062" xr:uid="{00000000-0005-0000-0000-000091B30000}"/>
    <cellStyle name="Normal 90 4 4" xfId="35282" xr:uid="{00000000-0005-0000-0000-000092B30000}"/>
    <cellStyle name="Normal 90 4 5" xfId="20049" xr:uid="{00000000-0005-0000-0000-000093B30000}"/>
    <cellStyle name="Normal 90 5" xfId="11639" xr:uid="{00000000-0005-0000-0000-000094B30000}"/>
    <cellStyle name="Normal 90 5 2" xfId="41970" xr:uid="{00000000-0005-0000-0000-000095B30000}"/>
    <cellStyle name="Normal 90 5 3" xfId="26737" xr:uid="{00000000-0005-0000-0000-000096B30000}"/>
    <cellStyle name="Normal 90 6" xfId="6618" xr:uid="{00000000-0005-0000-0000-000097B30000}"/>
    <cellStyle name="Normal 90 6 2" xfId="36953" xr:uid="{00000000-0005-0000-0000-000098B30000}"/>
    <cellStyle name="Normal 90 6 3" xfId="21720" xr:uid="{00000000-0005-0000-0000-000099B30000}"/>
    <cellStyle name="Normal 90 7" xfId="31941" xr:uid="{00000000-0005-0000-0000-00009AB30000}"/>
    <cellStyle name="Normal 90 8" xfId="16707" xr:uid="{00000000-0005-0000-0000-00009BB30000}"/>
    <cellStyle name="Normal 91" xfId="1544" xr:uid="{00000000-0005-0000-0000-00009CB30000}"/>
    <cellStyle name="Normal 91 2" xfId="2385" xr:uid="{00000000-0005-0000-0000-00009DB30000}"/>
    <cellStyle name="Normal 91 2 2" xfId="4075" xr:uid="{00000000-0005-0000-0000-00009EB30000}"/>
    <cellStyle name="Normal 91 2 2 2" xfId="14148" xr:uid="{00000000-0005-0000-0000-00009FB30000}"/>
    <cellStyle name="Normal 91 2 2 2 2" xfId="44479" xr:uid="{00000000-0005-0000-0000-0000A0B30000}"/>
    <cellStyle name="Normal 91 2 2 2 3" xfId="29246" xr:uid="{00000000-0005-0000-0000-0000A1B30000}"/>
    <cellStyle name="Normal 91 2 2 2 4" xfId="46746" xr:uid="{00000000-0005-0000-0000-0000A2B30000}"/>
    <cellStyle name="Normal 91 2 2 3" xfId="9128" xr:uid="{00000000-0005-0000-0000-0000A3B30000}"/>
    <cellStyle name="Normal 91 2 2 3 2" xfId="39462" xr:uid="{00000000-0005-0000-0000-0000A4B30000}"/>
    <cellStyle name="Normal 91 2 2 3 3" xfId="24229" xr:uid="{00000000-0005-0000-0000-0000A5B30000}"/>
    <cellStyle name="Normal 91 2 2 4" xfId="34449" xr:uid="{00000000-0005-0000-0000-0000A6B30000}"/>
    <cellStyle name="Normal 91 2 2 5" xfId="19216" xr:uid="{00000000-0005-0000-0000-0000A7B30000}"/>
    <cellStyle name="Normal 91 2 3" xfId="5767" xr:uid="{00000000-0005-0000-0000-0000A8B30000}"/>
    <cellStyle name="Normal 91 2 3 2" xfId="15819" xr:uid="{00000000-0005-0000-0000-0000A9B30000}"/>
    <cellStyle name="Normal 91 2 3 2 2" xfId="46150" xr:uid="{00000000-0005-0000-0000-0000AAB30000}"/>
    <cellStyle name="Normal 91 2 3 2 3" xfId="30917" xr:uid="{00000000-0005-0000-0000-0000ABB30000}"/>
    <cellStyle name="Normal 91 2 3 3" xfId="10799" xr:uid="{00000000-0005-0000-0000-0000ACB30000}"/>
    <cellStyle name="Normal 91 2 3 3 2" xfId="41133" xr:uid="{00000000-0005-0000-0000-0000ADB30000}"/>
    <cellStyle name="Normal 91 2 3 3 3" xfId="25900" xr:uid="{00000000-0005-0000-0000-0000AEB30000}"/>
    <cellStyle name="Normal 91 2 3 4" xfId="36120" xr:uid="{00000000-0005-0000-0000-0000AFB30000}"/>
    <cellStyle name="Normal 91 2 3 5" xfId="20887" xr:uid="{00000000-0005-0000-0000-0000B0B30000}"/>
    <cellStyle name="Normal 91 2 4" xfId="12477" xr:uid="{00000000-0005-0000-0000-0000B1B30000}"/>
    <cellStyle name="Normal 91 2 4 2" xfId="42808" xr:uid="{00000000-0005-0000-0000-0000B2B30000}"/>
    <cellStyle name="Normal 91 2 4 3" xfId="27575" xr:uid="{00000000-0005-0000-0000-0000B3B30000}"/>
    <cellStyle name="Normal 91 2 5" xfId="7456" xr:uid="{00000000-0005-0000-0000-0000B4B30000}"/>
    <cellStyle name="Normal 91 2 5 2" xfId="37791" xr:uid="{00000000-0005-0000-0000-0000B5B30000}"/>
    <cellStyle name="Normal 91 2 5 3" xfId="22558" xr:uid="{00000000-0005-0000-0000-0000B6B30000}"/>
    <cellStyle name="Normal 91 2 6" xfId="32779" xr:uid="{00000000-0005-0000-0000-0000B7B30000}"/>
    <cellStyle name="Normal 91 2 7" xfId="17545" xr:uid="{00000000-0005-0000-0000-0000B8B30000}"/>
    <cellStyle name="Normal 91 3" xfId="3238" xr:uid="{00000000-0005-0000-0000-0000B9B30000}"/>
    <cellStyle name="Normal 91 3 2" xfId="13312" xr:uid="{00000000-0005-0000-0000-0000BAB30000}"/>
    <cellStyle name="Normal 91 3 2 2" xfId="43643" xr:uid="{00000000-0005-0000-0000-0000BBB30000}"/>
    <cellStyle name="Normal 91 3 2 3" xfId="28410" xr:uid="{00000000-0005-0000-0000-0000BCB30000}"/>
    <cellStyle name="Normal 91 3 3" xfId="8292" xr:uid="{00000000-0005-0000-0000-0000BDB30000}"/>
    <cellStyle name="Normal 91 3 3 2" xfId="38626" xr:uid="{00000000-0005-0000-0000-0000BEB30000}"/>
    <cellStyle name="Normal 91 3 3 3" xfId="23393" xr:uid="{00000000-0005-0000-0000-0000BFB30000}"/>
    <cellStyle name="Normal 91 3 4" xfId="33613" xr:uid="{00000000-0005-0000-0000-0000C0B30000}"/>
    <cellStyle name="Normal 91 3 5" xfId="18380" xr:uid="{00000000-0005-0000-0000-0000C1B30000}"/>
    <cellStyle name="Normal 91 4" xfId="4931" xr:uid="{00000000-0005-0000-0000-0000C2B30000}"/>
    <cellStyle name="Normal 91 4 2" xfId="14983" xr:uid="{00000000-0005-0000-0000-0000C3B30000}"/>
    <cellStyle name="Normal 91 4 2 2" xfId="45314" xr:uid="{00000000-0005-0000-0000-0000C4B30000}"/>
    <cellStyle name="Normal 91 4 2 3" xfId="30081" xr:uid="{00000000-0005-0000-0000-0000C5B30000}"/>
    <cellStyle name="Normal 91 4 3" xfId="9963" xr:uid="{00000000-0005-0000-0000-0000C6B30000}"/>
    <cellStyle name="Normal 91 4 3 2" xfId="40297" xr:uid="{00000000-0005-0000-0000-0000C7B30000}"/>
    <cellStyle name="Normal 91 4 3 3" xfId="25064" xr:uid="{00000000-0005-0000-0000-0000C8B30000}"/>
    <cellStyle name="Normal 91 4 4" xfId="35284" xr:uid="{00000000-0005-0000-0000-0000C9B30000}"/>
    <cellStyle name="Normal 91 4 5" xfId="20051" xr:uid="{00000000-0005-0000-0000-0000CAB30000}"/>
    <cellStyle name="Normal 91 5" xfId="11641" xr:uid="{00000000-0005-0000-0000-0000CBB30000}"/>
    <cellStyle name="Normal 91 5 2" xfId="41972" xr:uid="{00000000-0005-0000-0000-0000CCB30000}"/>
    <cellStyle name="Normal 91 5 3" xfId="26739" xr:uid="{00000000-0005-0000-0000-0000CDB30000}"/>
    <cellStyle name="Normal 91 6" xfId="6620" xr:uid="{00000000-0005-0000-0000-0000CEB30000}"/>
    <cellStyle name="Normal 91 6 2" xfId="36955" xr:uid="{00000000-0005-0000-0000-0000CFB30000}"/>
    <cellStyle name="Normal 91 6 3" xfId="21722" xr:uid="{00000000-0005-0000-0000-0000D0B30000}"/>
    <cellStyle name="Normal 91 7" xfId="31943" xr:uid="{00000000-0005-0000-0000-0000D1B30000}"/>
    <cellStyle name="Normal 91 8" xfId="16709" xr:uid="{00000000-0005-0000-0000-0000D2B30000}"/>
    <cellStyle name="Normal 92" xfId="1963" xr:uid="{00000000-0005-0000-0000-0000D3B30000}"/>
    <cellStyle name="Normal 92 2" xfId="3655" xr:uid="{00000000-0005-0000-0000-0000D4B30000}"/>
    <cellStyle name="Normal 93" xfId="2801" xr:uid="{00000000-0005-0000-0000-0000D5B30000}"/>
    <cellStyle name="Normal 93 2" xfId="4491" xr:uid="{00000000-0005-0000-0000-0000D6B30000}"/>
    <cellStyle name="Normal 94" xfId="2806" xr:uid="{00000000-0005-0000-0000-0000D7B30000}"/>
    <cellStyle name="Normal 95" xfId="1962" xr:uid="{00000000-0005-0000-0000-0000D8B30000}"/>
    <cellStyle name="Normal 95 2" xfId="3654" xr:uid="{00000000-0005-0000-0000-0000D9B30000}"/>
    <cellStyle name="Normal 95 2 2" xfId="13728" xr:uid="{00000000-0005-0000-0000-0000DAB30000}"/>
    <cellStyle name="Normal 95 2 2 2" xfId="44059" xr:uid="{00000000-0005-0000-0000-0000DBB30000}"/>
    <cellStyle name="Normal 95 2 2 3" xfId="28826" xr:uid="{00000000-0005-0000-0000-0000DCB30000}"/>
    <cellStyle name="Normal 95 2 3" xfId="8708" xr:uid="{00000000-0005-0000-0000-0000DDB30000}"/>
    <cellStyle name="Normal 95 2 3 2" xfId="39042" xr:uid="{00000000-0005-0000-0000-0000DEB30000}"/>
    <cellStyle name="Normal 95 2 3 3" xfId="23809" xr:uid="{00000000-0005-0000-0000-0000DFB30000}"/>
    <cellStyle name="Normal 95 2 4" xfId="34029" xr:uid="{00000000-0005-0000-0000-0000E0B30000}"/>
    <cellStyle name="Normal 95 2 5" xfId="18796" xr:uid="{00000000-0005-0000-0000-0000E1B30000}"/>
    <cellStyle name="Normal 95 3" xfId="5347" xr:uid="{00000000-0005-0000-0000-0000E2B30000}"/>
    <cellStyle name="Normal 95 3 2" xfId="15399" xr:uid="{00000000-0005-0000-0000-0000E3B30000}"/>
    <cellStyle name="Normal 95 3 2 2" xfId="45730" xr:uid="{00000000-0005-0000-0000-0000E4B30000}"/>
    <cellStyle name="Normal 95 3 2 3" xfId="30497" xr:uid="{00000000-0005-0000-0000-0000E5B30000}"/>
    <cellStyle name="Normal 95 3 3" xfId="10379" xr:uid="{00000000-0005-0000-0000-0000E6B30000}"/>
    <cellStyle name="Normal 95 3 3 2" xfId="40713" xr:uid="{00000000-0005-0000-0000-0000E7B30000}"/>
    <cellStyle name="Normal 95 3 3 3" xfId="25480" xr:uid="{00000000-0005-0000-0000-0000E8B30000}"/>
    <cellStyle name="Normal 95 3 4" xfId="35700" xr:uid="{00000000-0005-0000-0000-0000E9B30000}"/>
    <cellStyle name="Normal 95 3 5" xfId="20467" xr:uid="{00000000-0005-0000-0000-0000EAB30000}"/>
    <cellStyle name="Normal 95 4" xfId="12057" xr:uid="{00000000-0005-0000-0000-0000EBB30000}"/>
    <cellStyle name="Normal 95 4 2" xfId="42388" xr:uid="{00000000-0005-0000-0000-0000ECB30000}"/>
    <cellStyle name="Normal 95 4 3" xfId="27155" xr:uid="{00000000-0005-0000-0000-0000EDB30000}"/>
    <cellStyle name="Normal 95 5" xfId="7036" xr:uid="{00000000-0005-0000-0000-0000EEB30000}"/>
    <cellStyle name="Normal 95 5 2" xfId="37371" xr:uid="{00000000-0005-0000-0000-0000EFB30000}"/>
    <cellStyle name="Normal 95 5 3" xfId="22138" xr:uid="{00000000-0005-0000-0000-0000F0B30000}"/>
    <cellStyle name="Normal 95 6" xfId="32359" xr:uid="{00000000-0005-0000-0000-0000F1B30000}"/>
    <cellStyle name="Normal 95 7" xfId="17125" xr:uid="{00000000-0005-0000-0000-0000F2B30000}"/>
    <cellStyle name="Normal 96" xfId="1965" xr:uid="{00000000-0005-0000-0000-0000F3B30000}"/>
    <cellStyle name="Normal 96 2" xfId="3657" xr:uid="{00000000-0005-0000-0000-0000F4B30000}"/>
    <cellStyle name="Normal 96 2 2" xfId="13730" xr:uid="{00000000-0005-0000-0000-0000F5B30000}"/>
    <cellStyle name="Normal 96 2 2 2" xfId="44061" xr:uid="{00000000-0005-0000-0000-0000F6B30000}"/>
    <cellStyle name="Normal 96 2 2 3" xfId="28828" xr:uid="{00000000-0005-0000-0000-0000F7B30000}"/>
    <cellStyle name="Normal 96 2 3" xfId="8710" xr:uid="{00000000-0005-0000-0000-0000F8B30000}"/>
    <cellStyle name="Normal 96 2 3 2" xfId="39044" xr:uid="{00000000-0005-0000-0000-0000F9B30000}"/>
    <cellStyle name="Normal 96 2 3 3" xfId="23811" xr:uid="{00000000-0005-0000-0000-0000FAB30000}"/>
    <cellStyle name="Normal 96 2 4" xfId="34031" xr:uid="{00000000-0005-0000-0000-0000FBB30000}"/>
    <cellStyle name="Normal 96 2 5" xfId="18798" xr:uid="{00000000-0005-0000-0000-0000FCB30000}"/>
    <cellStyle name="Normal 96 3" xfId="5349" xr:uid="{00000000-0005-0000-0000-0000FDB30000}"/>
    <cellStyle name="Normal 96 3 2" xfId="15401" xr:uid="{00000000-0005-0000-0000-0000FEB30000}"/>
    <cellStyle name="Normal 96 3 2 2" xfId="45732" xr:uid="{00000000-0005-0000-0000-0000FFB30000}"/>
    <cellStyle name="Normal 96 3 2 3" xfId="30499" xr:uid="{00000000-0005-0000-0000-000000B40000}"/>
    <cellStyle name="Normal 96 3 3" xfId="10381" xr:uid="{00000000-0005-0000-0000-000001B40000}"/>
    <cellStyle name="Normal 96 3 3 2" xfId="40715" xr:uid="{00000000-0005-0000-0000-000002B40000}"/>
    <cellStyle name="Normal 96 3 3 3" xfId="25482" xr:uid="{00000000-0005-0000-0000-000003B40000}"/>
    <cellStyle name="Normal 96 3 4" xfId="35702" xr:uid="{00000000-0005-0000-0000-000004B40000}"/>
    <cellStyle name="Normal 96 3 5" xfId="20469" xr:uid="{00000000-0005-0000-0000-000005B40000}"/>
    <cellStyle name="Normal 96 4" xfId="12059" xr:uid="{00000000-0005-0000-0000-000006B40000}"/>
    <cellStyle name="Normal 96 4 2" xfId="42390" xr:uid="{00000000-0005-0000-0000-000007B40000}"/>
    <cellStyle name="Normal 96 4 3" xfId="27157" xr:uid="{00000000-0005-0000-0000-000008B40000}"/>
    <cellStyle name="Normal 96 5" xfId="7038" xr:uid="{00000000-0005-0000-0000-000009B40000}"/>
    <cellStyle name="Normal 96 5 2" xfId="37373" xr:uid="{00000000-0005-0000-0000-00000AB40000}"/>
    <cellStyle name="Normal 96 5 3" xfId="22140" xr:uid="{00000000-0005-0000-0000-00000BB40000}"/>
    <cellStyle name="Normal 96 6" xfId="32361" xr:uid="{00000000-0005-0000-0000-00000CB40000}"/>
    <cellStyle name="Normal 96 7" xfId="17127" xr:uid="{00000000-0005-0000-0000-00000DB40000}"/>
    <cellStyle name="Normal 97" xfId="11217" xr:uid="{00000000-0005-0000-0000-00000EB40000}"/>
    <cellStyle name="Normal 98" xfId="16236" xr:uid="{00000000-0005-0000-0000-00000FB40000}"/>
    <cellStyle name="Normal 99" xfId="2809" xr:uid="{00000000-0005-0000-0000-000010B40000}"/>
    <cellStyle name="Normal_6_16 Final Participation Table" xfId="3" xr:uid="{00000000-0005-0000-0000-000011B40000}"/>
    <cellStyle name="Normal_PY 06-07 CARE Attach 3  4" xfId="4" xr:uid="{00000000-0005-0000-0000-000012B40000}"/>
    <cellStyle name="Normal_SCG Attach B1" xfId="5" xr:uid="{00000000-0005-0000-0000-000013B40000}"/>
    <cellStyle name="Note 2" xfId="182" xr:uid="{00000000-0005-0000-0000-000014B40000}"/>
    <cellStyle name="Note 2 2" xfId="922" xr:uid="{00000000-0005-0000-0000-000015B40000}"/>
    <cellStyle name="Note 2 2 2" xfId="46662" xr:uid="{00000000-0005-0000-0000-000016B40000}"/>
    <cellStyle name="Note 2 3" xfId="923" xr:uid="{00000000-0005-0000-0000-000017B40000}"/>
    <cellStyle name="Note 2 4" xfId="924" xr:uid="{00000000-0005-0000-0000-000018B40000}"/>
    <cellStyle name="Note 2 5" xfId="925" xr:uid="{00000000-0005-0000-0000-000019B40000}"/>
    <cellStyle name="Note 2 6" xfId="926" xr:uid="{00000000-0005-0000-0000-00001AB40000}"/>
    <cellStyle name="Note 2 7" xfId="921" xr:uid="{00000000-0005-0000-0000-00001BB40000}"/>
    <cellStyle name="Note 2 8" xfId="409" xr:uid="{00000000-0005-0000-0000-00001CB40000}"/>
    <cellStyle name="Note 2 9" xfId="31485" xr:uid="{00000000-0005-0000-0000-00001DB40000}"/>
    <cellStyle name="Note 3" xfId="31371" xr:uid="{00000000-0005-0000-0000-00001EB40000}"/>
    <cellStyle name="Note 3 2" xfId="46735" xr:uid="{00000000-0005-0000-0000-00001FB40000}"/>
    <cellStyle name="Note 4" xfId="46671" xr:uid="{00000000-0005-0000-0000-000020B40000}"/>
    <cellStyle name="Output 2" xfId="183" xr:uid="{00000000-0005-0000-0000-000021B40000}"/>
    <cellStyle name="Output 2 2" xfId="928" xr:uid="{00000000-0005-0000-0000-000022B40000}"/>
    <cellStyle name="Output 2 2 2" xfId="46653" xr:uid="{00000000-0005-0000-0000-000023B40000}"/>
    <cellStyle name="Output 2 3" xfId="929" xr:uid="{00000000-0005-0000-0000-000024B40000}"/>
    <cellStyle name="Output 2 4" xfId="930" xr:uid="{00000000-0005-0000-0000-000025B40000}"/>
    <cellStyle name="Output 2 5" xfId="931" xr:uid="{00000000-0005-0000-0000-000026B40000}"/>
    <cellStyle name="Output 2 6" xfId="932" xr:uid="{00000000-0005-0000-0000-000027B40000}"/>
    <cellStyle name="Output 2 7" xfId="927" xr:uid="{00000000-0005-0000-0000-000028B40000}"/>
    <cellStyle name="Output 2 8" xfId="410" xr:uid="{00000000-0005-0000-0000-000029B40000}"/>
    <cellStyle name="Output 2 9" xfId="31436" xr:uid="{00000000-0005-0000-0000-00002AB40000}"/>
    <cellStyle name="Output 3" xfId="31372" xr:uid="{00000000-0005-0000-0000-00002BB40000}"/>
    <cellStyle name="Output 3 2" xfId="46595" xr:uid="{00000000-0005-0000-0000-00002CB40000}"/>
    <cellStyle name="Percent" xfId="46881" builtinId="5"/>
    <cellStyle name="Percent [2]" xfId="184" xr:uid="{00000000-0005-0000-0000-00002DB40000}"/>
    <cellStyle name="Percent [2] 10" xfId="935" xr:uid="{00000000-0005-0000-0000-00002EB40000}"/>
    <cellStyle name="Percent [2] 10 2" xfId="936" xr:uid="{00000000-0005-0000-0000-00002FB40000}"/>
    <cellStyle name="Percent [2] 11" xfId="934" xr:uid="{00000000-0005-0000-0000-000030B40000}"/>
    <cellStyle name="Percent [2] 2" xfId="185" xr:uid="{00000000-0005-0000-0000-000031B40000}"/>
    <cellStyle name="Percent [2] 2 2" xfId="186" xr:uid="{00000000-0005-0000-0000-000032B40000}"/>
    <cellStyle name="Percent [2] 2 2 2" xfId="533" xr:uid="{00000000-0005-0000-0000-000033B40000}"/>
    <cellStyle name="Percent [2] 2 3" xfId="532" xr:uid="{00000000-0005-0000-0000-000034B40000}"/>
    <cellStyle name="Percent [2] 3" xfId="187" xr:uid="{00000000-0005-0000-0000-000035B40000}"/>
    <cellStyle name="Percent [2] 3 2" xfId="534" xr:uid="{00000000-0005-0000-0000-000036B40000}"/>
    <cellStyle name="Percent [2] 4" xfId="937" xr:uid="{00000000-0005-0000-0000-000037B40000}"/>
    <cellStyle name="Percent [2] 5" xfId="938" xr:uid="{00000000-0005-0000-0000-000038B40000}"/>
    <cellStyle name="Percent [2] 5 2" xfId="939" xr:uid="{00000000-0005-0000-0000-000039B40000}"/>
    <cellStyle name="Percent [2] 5 3" xfId="940" xr:uid="{00000000-0005-0000-0000-00003AB40000}"/>
    <cellStyle name="Percent [2] 6" xfId="941" xr:uid="{00000000-0005-0000-0000-00003BB40000}"/>
    <cellStyle name="Percent [2] 6 2" xfId="942" xr:uid="{00000000-0005-0000-0000-00003CB40000}"/>
    <cellStyle name="Percent [2] 7" xfId="943" xr:uid="{00000000-0005-0000-0000-00003DB40000}"/>
    <cellStyle name="Percent [2] 7 2" xfId="944" xr:uid="{00000000-0005-0000-0000-00003EB40000}"/>
    <cellStyle name="Percent [2] 8" xfId="945" xr:uid="{00000000-0005-0000-0000-00003FB40000}"/>
    <cellStyle name="Percent [2] 9" xfId="946" xr:uid="{00000000-0005-0000-0000-000040B40000}"/>
    <cellStyle name="Percent [2] 9 2" xfId="947" xr:uid="{00000000-0005-0000-0000-000041B40000}"/>
    <cellStyle name="Percent 10" xfId="188" xr:uid="{00000000-0005-0000-0000-000042B40000}"/>
    <cellStyle name="Percent 10 2" xfId="189" xr:uid="{00000000-0005-0000-0000-000043B40000}"/>
    <cellStyle name="Percent 100" xfId="16267" xr:uid="{00000000-0005-0000-0000-000044B40000}"/>
    <cellStyle name="Percent 101" xfId="16251" xr:uid="{00000000-0005-0000-0000-000045B40000}"/>
    <cellStyle name="Percent 102" xfId="16256" xr:uid="{00000000-0005-0000-0000-000046B40000}"/>
    <cellStyle name="Percent 103" xfId="16249" xr:uid="{00000000-0005-0000-0000-000047B40000}"/>
    <cellStyle name="Percent 104" xfId="16269" xr:uid="{00000000-0005-0000-0000-000048B40000}"/>
    <cellStyle name="Percent 105" xfId="16282" xr:uid="{00000000-0005-0000-0000-000049B40000}"/>
    <cellStyle name="Percent 106" xfId="16247" xr:uid="{00000000-0005-0000-0000-00004AB40000}"/>
    <cellStyle name="Percent 107" xfId="16255" xr:uid="{00000000-0005-0000-0000-00004BB40000}"/>
    <cellStyle name="Percent 108" xfId="16279" xr:uid="{00000000-0005-0000-0000-00004CB40000}"/>
    <cellStyle name="Percent 109" xfId="6197" xr:uid="{00000000-0005-0000-0000-00004DB40000}"/>
    <cellStyle name="Percent 11" xfId="190" xr:uid="{00000000-0005-0000-0000-00004EB40000}"/>
    <cellStyle name="Percent 110" xfId="16286" xr:uid="{00000000-0005-0000-0000-00004FB40000}"/>
    <cellStyle name="Percent 111" xfId="31581" xr:uid="{00000000-0005-0000-0000-000050B40000}"/>
    <cellStyle name="Percent 112" xfId="46576" xr:uid="{00000000-0005-0000-0000-000051B40000}"/>
    <cellStyle name="Percent 113" xfId="46570" xr:uid="{00000000-0005-0000-0000-000052B40000}"/>
    <cellStyle name="Percent 114" xfId="46578" xr:uid="{00000000-0005-0000-0000-000053B40000}"/>
    <cellStyle name="Percent 115" xfId="46579" xr:uid="{00000000-0005-0000-0000-000054B40000}"/>
    <cellStyle name="Percent 116" xfId="46572" xr:uid="{00000000-0005-0000-0000-000055B40000}"/>
    <cellStyle name="Percent 117" xfId="16342" xr:uid="{00000000-0005-0000-0000-000056B40000}"/>
    <cellStyle name="Percent 118" xfId="46584" xr:uid="{00000000-0005-0000-0000-000057B40000}"/>
    <cellStyle name="Percent 119" xfId="46780" xr:uid="{00000000-0005-0000-0000-000058B40000}"/>
    <cellStyle name="Percent 12" xfId="191" xr:uid="{00000000-0005-0000-0000-000059B40000}"/>
    <cellStyle name="Percent 120" xfId="46781" xr:uid="{00000000-0005-0000-0000-00005AB40000}"/>
    <cellStyle name="Percent 121" xfId="46777" xr:uid="{00000000-0005-0000-0000-00005BB40000}"/>
    <cellStyle name="Percent 122" xfId="46751" xr:uid="{00000000-0005-0000-0000-00005CB40000}"/>
    <cellStyle name="Percent 123" xfId="46773" xr:uid="{00000000-0005-0000-0000-00005DB40000}"/>
    <cellStyle name="Percent 124" xfId="46755" xr:uid="{00000000-0005-0000-0000-00005EB40000}"/>
    <cellStyle name="Percent 125" xfId="46771" xr:uid="{00000000-0005-0000-0000-00005FB40000}"/>
    <cellStyle name="Percent 126" xfId="46756" xr:uid="{00000000-0005-0000-0000-000060B40000}"/>
    <cellStyle name="Percent 127" xfId="46769" xr:uid="{00000000-0005-0000-0000-000061B40000}"/>
    <cellStyle name="Percent 128" xfId="46758" xr:uid="{00000000-0005-0000-0000-000062B40000}"/>
    <cellStyle name="Percent 129" xfId="46767" xr:uid="{00000000-0005-0000-0000-000063B40000}"/>
    <cellStyle name="Percent 13" xfId="192" xr:uid="{00000000-0005-0000-0000-000064B40000}"/>
    <cellStyle name="Percent 130" xfId="46760" xr:uid="{00000000-0005-0000-0000-000065B40000}"/>
    <cellStyle name="Percent 131" xfId="46765" xr:uid="{00000000-0005-0000-0000-000066B40000}"/>
    <cellStyle name="Percent 132" xfId="46774" xr:uid="{00000000-0005-0000-0000-000067B40000}"/>
    <cellStyle name="Percent 133" xfId="46753" xr:uid="{00000000-0005-0000-0000-000068B40000}"/>
    <cellStyle name="Percent 134" xfId="46763" xr:uid="{00000000-0005-0000-0000-000069B40000}"/>
    <cellStyle name="Percent 135" xfId="46782" xr:uid="{00000000-0005-0000-0000-00006AB40000}"/>
    <cellStyle name="Percent 136" xfId="46784" xr:uid="{00000000-0005-0000-0000-00006BB40000}"/>
    <cellStyle name="Percent 137" xfId="46806" xr:uid="{00000000-0005-0000-0000-00006CB40000}"/>
    <cellStyle name="Percent 138" xfId="46809" xr:uid="{00000000-0005-0000-0000-00006DB40000}"/>
    <cellStyle name="Percent 139" xfId="46802" xr:uid="{00000000-0005-0000-0000-00006EB40000}"/>
    <cellStyle name="Percent 14" xfId="193" xr:uid="{00000000-0005-0000-0000-00006FB40000}"/>
    <cellStyle name="Percent 140" xfId="46808" xr:uid="{00000000-0005-0000-0000-000070B40000}"/>
    <cellStyle name="Percent 141" xfId="46798" xr:uid="{00000000-0005-0000-0000-000071B40000}"/>
    <cellStyle name="Percent 142" xfId="46807" xr:uid="{00000000-0005-0000-0000-000072B40000}"/>
    <cellStyle name="Percent 143" xfId="1161" xr:uid="{00000000-0005-0000-0000-000073B40000}"/>
    <cellStyle name="Percent 144" xfId="46818" xr:uid="{00000000-0005-0000-0000-000074B40000}"/>
    <cellStyle name="Percent 145" xfId="46831" xr:uid="{FB9667BB-0140-45FB-9F2F-2A8D553D3B6A}"/>
    <cellStyle name="Percent 146" xfId="46834" xr:uid="{0DD3964E-2E4F-4CCE-AB68-0213B56D96DD}"/>
    <cellStyle name="Percent 147" xfId="46837" xr:uid="{5F62A119-5DF0-4EBF-9080-242E057157D5}"/>
    <cellStyle name="Percent 148" xfId="46840" xr:uid="{FBE3C500-1230-479F-8DF1-B071793D9882}"/>
    <cellStyle name="Percent 149" xfId="46843" xr:uid="{8128EF11-56C1-434E-9C74-259A4A54F585}"/>
    <cellStyle name="Percent 15" xfId="194" xr:uid="{00000000-0005-0000-0000-000075B40000}"/>
    <cellStyle name="Percent 150" xfId="46846" xr:uid="{AB06C62F-8FE2-48CE-9F6D-EACC7A480BB6}"/>
    <cellStyle name="Percent 151" xfId="46849" xr:uid="{32BB97D3-58C0-47B5-A03D-75D36B0EE333}"/>
    <cellStyle name="Percent 152" xfId="46852" xr:uid="{B3D8BFF1-F76B-44BC-ACB5-C5522DE9B556}"/>
    <cellStyle name="Percent 153" xfId="46855" xr:uid="{1491E4E6-5EE7-4699-88C6-EA708326E493}"/>
    <cellStyle name="Percent 154" xfId="46858" xr:uid="{1E304D5A-D848-4319-AEEB-16478C849684}"/>
    <cellStyle name="Percent 155" xfId="46861" xr:uid="{CB646800-89E9-41A3-8108-BDD43383D164}"/>
    <cellStyle name="Percent 156" xfId="46864" xr:uid="{1AECF4DA-5120-441E-934C-B6ACE0AF5CA3}"/>
    <cellStyle name="Percent 157" xfId="46867" xr:uid="{CBF46174-01E1-49A9-B794-2E944FD204CA}"/>
    <cellStyle name="Percent 158" xfId="46870" xr:uid="{AA561B89-28EA-45F9-B956-E3BF1820EE52}"/>
    <cellStyle name="Percent 159" xfId="46873" xr:uid="{B7395590-5F70-4DC5-ADF7-23CF9750EF0C}"/>
    <cellStyle name="Percent 16" xfId="195" xr:uid="{00000000-0005-0000-0000-000076B40000}"/>
    <cellStyle name="Percent 160" xfId="46876" xr:uid="{4FB0C3BF-DFE8-4806-A7BE-C900743002DE}"/>
    <cellStyle name="Percent 161" xfId="46879" xr:uid="{87B52C41-AFDD-49BD-B5C8-0BB42A86F986}"/>
    <cellStyle name="Percent 17" xfId="948" xr:uid="{00000000-0005-0000-0000-000077B40000}"/>
    <cellStyle name="Percent 18" xfId="949" xr:uid="{00000000-0005-0000-0000-000078B40000}"/>
    <cellStyle name="Percent 19" xfId="950" xr:uid="{00000000-0005-0000-0000-000079B40000}"/>
    <cellStyle name="Percent 19 2" xfId="951" xr:uid="{00000000-0005-0000-0000-00007AB40000}"/>
    <cellStyle name="Percent 19 3" xfId="952" xr:uid="{00000000-0005-0000-0000-00007BB40000}"/>
    <cellStyle name="Percent 2" xfId="196" xr:uid="{00000000-0005-0000-0000-00007CB40000}"/>
    <cellStyle name="Percent 2 2" xfId="197" xr:uid="{00000000-0005-0000-0000-00007DB40000}"/>
    <cellStyle name="Percent 2 2 2" xfId="536" xr:uid="{00000000-0005-0000-0000-00007EB40000}"/>
    <cellStyle name="Percent 2 3" xfId="535" xr:uid="{00000000-0005-0000-0000-00007FB40000}"/>
    <cellStyle name="Percent 20" xfId="953" xr:uid="{00000000-0005-0000-0000-000080B40000}"/>
    <cellStyle name="Percent 21" xfId="954" xr:uid="{00000000-0005-0000-0000-000081B40000}"/>
    <cellStyle name="Percent 22" xfId="955" xr:uid="{00000000-0005-0000-0000-000082B40000}"/>
    <cellStyle name="Percent 23" xfId="956" xr:uid="{00000000-0005-0000-0000-000083B40000}"/>
    <cellStyle name="Percent 24" xfId="957" xr:uid="{00000000-0005-0000-0000-000084B40000}"/>
    <cellStyle name="Percent 25" xfId="958" xr:uid="{00000000-0005-0000-0000-000085B40000}"/>
    <cellStyle name="Percent 26" xfId="959" xr:uid="{00000000-0005-0000-0000-000086B40000}"/>
    <cellStyle name="Percent 27" xfId="960" xr:uid="{00000000-0005-0000-0000-000087B40000}"/>
    <cellStyle name="Percent 28" xfId="961" xr:uid="{00000000-0005-0000-0000-000088B40000}"/>
    <cellStyle name="Percent 28 2" xfId="962" xr:uid="{00000000-0005-0000-0000-000089B40000}"/>
    <cellStyle name="Percent 29" xfId="963" xr:uid="{00000000-0005-0000-0000-00008AB40000}"/>
    <cellStyle name="Percent 3" xfId="198" xr:uid="{00000000-0005-0000-0000-00008BB40000}"/>
    <cellStyle name="Percent 3 2" xfId="199" xr:uid="{00000000-0005-0000-0000-00008CB40000}"/>
    <cellStyle name="Percent 3 2 2" xfId="538" xr:uid="{00000000-0005-0000-0000-00008DB40000}"/>
    <cellStyle name="Percent 3 3" xfId="537" xr:uid="{00000000-0005-0000-0000-00008EB40000}"/>
    <cellStyle name="Percent 30" xfId="964" xr:uid="{00000000-0005-0000-0000-00008FB40000}"/>
    <cellStyle name="Percent 31" xfId="965" xr:uid="{00000000-0005-0000-0000-000090B40000}"/>
    <cellStyle name="Percent 32" xfId="966" xr:uid="{00000000-0005-0000-0000-000091B40000}"/>
    <cellStyle name="Percent 33" xfId="967" xr:uid="{00000000-0005-0000-0000-000092B40000}"/>
    <cellStyle name="Percent 34" xfId="968" xr:uid="{00000000-0005-0000-0000-000093B40000}"/>
    <cellStyle name="Percent 35" xfId="969" xr:uid="{00000000-0005-0000-0000-000094B40000}"/>
    <cellStyle name="Percent 36" xfId="970" xr:uid="{00000000-0005-0000-0000-000095B40000}"/>
    <cellStyle name="Percent 37" xfId="971" xr:uid="{00000000-0005-0000-0000-000096B40000}"/>
    <cellStyle name="Percent 38" xfId="972" xr:uid="{00000000-0005-0000-0000-000097B40000}"/>
    <cellStyle name="Percent 38 2" xfId="973" xr:uid="{00000000-0005-0000-0000-000098B40000}"/>
    <cellStyle name="Percent 39" xfId="974" xr:uid="{00000000-0005-0000-0000-000099B40000}"/>
    <cellStyle name="Percent 39 2" xfId="975" xr:uid="{00000000-0005-0000-0000-00009AB40000}"/>
    <cellStyle name="Percent 4" xfId="200" xr:uid="{00000000-0005-0000-0000-00009BB40000}"/>
    <cellStyle name="Percent 4 2" xfId="434" xr:uid="{00000000-0005-0000-0000-00009CB40000}"/>
    <cellStyle name="Percent 4 2 2" xfId="540" xr:uid="{00000000-0005-0000-0000-00009DB40000}"/>
    <cellStyle name="Percent 4 3" xfId="539" xr:uid="{00000000-0005-0000-0000-00009EB40000}"/>
    <cellStyle name="Percent 40" xfId="976" xr:uid="{00000000-0005-0000-0000-00009FB40000}"/>
    <cellStyle name="Percent 40 2" xfId="977" xr:uid="{00000000-0005-0000-0000-0000A0B40000}"/>
    <cellStyle name="Percent 41" xfId="978" xr:uid="{00000000-0005-0000-0000-0000A1B40000}"/>
    <cellStyle name="Percent 41 2" xfId="979" xr:uid="{00000000-0005-0000-0000-0000A2B40000}"/>
    <cellStyle name="Percent 42" xfId="980" xr:uid="{00000000-0005-0000-0000-0000A3B40000}"/>
    <cellStyle name="Percent 42 2" xfId="981" xr:uid="{00000000-0005-0000-0000-0000A4B40000}"/>
    <cellStyle name="Percent 43" xfId="982" xr:uid="{00000000-0005-0000-0000-0000A5B40000}"/>
    <cellStyle name="Percent 43 2" xfId="983" xr:uid="{00000000-0005-0000-0000-0000A6B40000}"/>
    <cellStyle name="Percent 44" xfId="984" xr:uid="{00000000-0005-0000-0000-0000A7B40000}"/>
    <cellStyle name="Percent 44 2" xfId="985" xr:uid="{00000000-0005-0000-0000-0000A8B40000}"/>
    <cellStyle name="Percent 45" xfId="986" xr:uid="{00000000-0005-0000-0000-0000A9B40000}"/>
    <cellStyle name="Percent 45 2" xfId="987" xr:uid="{00000000-0005-0000-0000-0000AAB40000}"/>
    <cellStyle name="Percent 46" xfId="988" xr:uid="{00000000-0005-0000-0000-0000ABB40000}"/>
    <cellStyle name="Percent 47" xfId="989" xr:uid="{00000000-0005-0000-0000-0000ACB40000}"/>
    <cellStyle name="Percent 48" xfId="990" xr:uid="{00000000-0005-0000-0000-0000ADB40000}"/>
    <cellStyle name="Percent 49" xfId="991" xr:uid="{00000000-0005-0000-0000-0000AEB40000}"/>
    <cellStyle name="Percent 49 2" xfId="992" xr:uid="{00000000-0005-0000-0000-0000AFB40000}"/>
    <cellStyle name="Percent 5" xfId="201" xr:uid="{00000000-0005-0000-0000-0000B0B40000}"/>
    <cellStyle name="Percent 5 2" xfId="541" xr:uid="{00000000-0005-0000-0000-0000B1B40000}"/>
    <cellStyle name="Percent 50" xfId="993" xr:uid="{00000000-0005-0000-0000-0000B2B40000}"/>
    <cellStyle name="Percent 51" xfId="994" xr:uid="{00000000-0005-0000-0000-0000B3B40000}"/>
    <cellStyle name="Percent 52" xfId="995" xr:uid="{00000000-0005-0000-0000-0000B4B40000}"/>
    <cellStyle name="Percent 53" xfId="996" xr:uid="{00000000-0005-0000-0000-0000B5B40000}"/>
    <cellStyle name="Percent 53 2" xfId="997" xr:uid="{00000000-0005-0000-0000-0000B6B40000}"/>
    <cellStyle name="Percent 54" xfId="998" xr:uid="{00000000-0005-0000-0000-0000B7B40000}"/>
    <cellStyle name="Percent 54 2" xfId="999" xr:uid="{00000000-0005-0000-0000-0000B8B40000}"/>
    <cellStyle name="Percent 55" xfId="1000" xr:uid="{00000000-0005-0000-0000-0000B9B40000}"/>
    <cellStyle name="Percent 55 2" xfId="1001" xr:uid="{00000000-0005-0000-0000-0000BAB40000}"/>
    <cellStyle name="Percent 56" xfId="1002" xr:uid="{00000000-0005-0000-0000-0000BBB40000}"/>
    <cellStyle name="Percent 56 2" xfId="1003" xr:uid="{00000000-0005-0000-0000-0000BCB40000}"/>
    <cellStyle name="Percent 57" xfId="1004" xr:uid="{00000000-0005-0000-0000-0000BDB40000}"/>
    <cellStyle name="Percent 58" xfId="1005" xr:uid="{00000000-0005-0000-0000-0000BEB40000}"/>
    <cellStyle name="Percent 59" xfId="1006" xr:uid="{00000000-0005-0000-0000-0000BFB40000}"/>
    <cellStyle name="Percent 6" xfId="202" xr:uid="{00000000-0005-0000-0000-0000C0B40000}"/>
    <cellStyle name="Percent 60" xfId="1007" xr:uid="{00000000-0005-0000-0000-0000C1B40000}"/>
    <cellStyle name="Percent 61" xfId="933" xr:uid="{00000000-0005-0000-0000-0000C2B40000}"/>
    <cellStyle name="Percent 62" xfId="1271" xr:uid="{00000000-0005-0000-0000-0000C3B40000}"/>
    <cellStyle name="Percent 63" xfId="1328" xr:uid="{00000000-0005-0000-0000-0000C4B40000}"/>
    <cellStyle name="Percent 64" xfId="1330" xr:uid="{00000000-0005-0000-0000-0000C5B40000}"/>
    <cellStyle name="Percent 65" xfId="1384" xr:uid="{00000000-0005-0000-0000-0000C6B40000}"/>
    <cellStyle name="Percent 66" xfId="1597" xr:uid="{00000000-0005-0000-0000-0000C7B40000}"/>
    <cellStyle name="Percent 67" xfId="2018" xr:uid="{00000000-0005-0000-0000-0000C8B40000}"/>
    <cellStyle name="Percent 68" xfId="2808" xr:uid="{00000000-0005-0000-0000-0000C9B40000}"/>
    <cellStyle name="Percent 69" xfId="2803" xr:uid="{00000000-0005-0000-0000-0000CAB40000}"/>
    <cellStyle name="Percent 7" xfId="203" xr:uid="{00000000-0005-0000-0000-0000CBB40000}"/>
    <cellStyle name="Percent 7 2" xfId="1009" xr:uid="{00000000-0005-0000-0000-0000CCB40000}"/>
    <cellStyle name="Percent 7 3" xfId="1010" xr:uid="{00000000-0005-0000-0000-0000CDB40000}"/>
    <cellStyle name="Percent 7 4" xfId="1011" xr:uid="{00000000-0005-0000-0000-0000CEB40000}"/>
    <cellStyle name="Percent 7 5" xfId="1012" xr:uid="{00000000-0005-0000-0000-0000CFB40000}"/>
    <cellStyle name="Percent 7 6" xfId="1013" xr:uid="{00000000-0005-0000-0000-0000D0B40000}"/>
    <cellStyle name="Percent 7 7" xfId="1008" xr:uid="{00000000-0005-0000-0000-0000D1B40000}"/>
    <cellStyle name="Percent 7 8" xfId="411" xr:uid="{00000000-0005-0000-0000-0000D2B40000}"/>
    <cellStyle name="Percent 7 9" xfId="31435" xr:uid="{00000000-0005-0000-0000-0000D3B40000}"/>
    <cellStyle name="Percent 70" xfId="2871" xr:uid="{00000000-0005-0000-0000-0000D4B40000}"/>
    <cellStyle name="Percent 71" xfId="4494" xr:uid="{00000000-0005-0000-0000-0000D5B40000}"/>
    <cellStyle name="Percent 72" xfId="4497" xr:uid="{00000000-0005-0000-0000-0000D6B40000}"/>
    <cellStyle name="Percent 73" xfId="4505" xr:uid="{00000000-0005-0000-0000-0000D7B40000}"/>
    <cellStyle name="Percent 74" xfId="2823" xr:uid="{00000000-0005-0000-0000-0000D8B40000}"/>
    <cellStyle name="Percent 75" xfId="4508" xr:uid="{00000000-0005-0000-0000-0000D9B40000}"/>
    <cellStyle name="Percent 76" xfId="2856" xr:uid="{00000000-0005-0000-0000-0000DAB40000}"/>
    <cellStyle name="Percent 77" xfId="4507" xr:uid="{00000000-0005-0000-0000-0000DBB40000}"/>
    <cellStyle name="Percent 78" xfId="2815" xr:uid="{00000000-0005-0000-0000-0000DCB40000}"/>
    <cellStyle name="Percent 79" xfId="2819" xr:uid="{00000000-0005-0000-0000-0000DDB40000}"/>
    <cellStyle name="Percent 8" xfId="204" xr:uid="{00000000-0005-0000-0000-0000DEB40000}"/>
    <cellStyle name="Percent 8 2" xfId="1014" xr:uid="{00000000-0005-0000-0000-0000DFB40000}"/>
    <cellStyle name="Percent 8 3" xfId="1015" xr:uid="{00000000-0005-0000-0000-0000E0B40000}"/>
    <cellStyle name="Percent 8 4" xfId="1016" xr:uid="{00000000-0005-0000-0000-0000E1B40000}"/>
    <cellStyle name="Percent 8 5" xfId="31483" xr:uid="{00000000-0005-0000-0000-0000E2B40000}"/>
    <cellStyle name="Percent 80" xfId="2810" xr:uid="{00000000-0005-0000-0000-0000E3B40000}"/>
    <cellStyle name="Percent 81" xfId="2816" xr:uid="{00000000-0005-0000-0000-0000E4B40000}"/>
    <cellStyle name="Percent 82" xfId="2868" xr:uid="{00000000-0005-0000-0000-0000E5B40000}"/>
    <cellStyle name="Percent 83" xfId="4564" xr:uid="{00000000-0005-0000-0000-0000E6B40000}"/>
    <cellStyle name="Percent 84" xfId="6185" xr:uid="{00000000-0005-0000-0000-0000E7B40000}"/>
    <cellStyle name="Percent 85" xfId="6186" xr:uid="{00000000-0005-0000-0000-0000E8B40000}"/>
    <cellStyle name="Percent 86" xfId="6192" xr:uid="{00000000-0005-0000-0000-0000E9B40000}"/>
    <cellStyle name="Percent 87" xfId="4518" xr:uid="{00000000-0005-0000-0000-0000EAB40000}"/>
    <cellStyle name="Percent 88" xfId="6193" xr:uid="{00000000-0005-0000-0000-0000EBB40000}"/>
    <cellStyle name="Percent 89" xfId="4550" xr:uid="{00000000-0005-0000-0000-0000ECB40000}"/>
    <cellStyle name="Percent 9" xfId="205" xr:uid="{00000000-0005-0000-0000-0000EDB40000}"/>
    <cellStyle name="Percent 9 2" xfId="1017" xr:uid="{00000000-0005-0000-0000-0000EEB40000}"/>
    <cellStyle name="Percent 9 3" xfId="1018" xr:uid="{00000000-0005-0000-0000-0000EFB40000}"/>
    <cellStyle name="Percent 9 4" xfId="31434" xr:uid="{00000000-0005-0000-0000-0000F0B40000}"/>
    <cellStyle name="Percent 90" xfId="11274" xr:uid="{00000000-0005-0000-0000-0000F1B40000}"/>
    <cellStyle name="Percent 91" xfId="16246" xr:uid="{00000000-0005-0000-0000-0000F2B40000}"/>
    <cellStyle name="Percent 92" xfId="16240" xr:uid="{00000000-0005-0000-0000-0000F3B40000}"/>
    <cellStyle name="Percent 93" xfId="16237" xr:uid="{00000000-0005-0000-0000-0000F4B40000}"/>
    <cellStyle name="Percent 94" xfId="6253" xr:uid="{00000000-0005-0000-0000-0000F5B40000}"/>
    <cellStyle name="Percent 95" xfId="6195" xr:uid="{00000000-0005-0000-0000-0000F6B40000}"/>
    <cellStyle name="Percent 96" xfId="16283" xr:uid="{00000000-0005-0000-0000-0000F7B40000}"/>
    <cellStyle name="Percent 97" xfId="16257" xr:uid="{00000000-0005-0000-0000-0000F8B40000}"/>
    <cellStyle name="Percent 98" xfId="16287" xr:uid="{00000000-0005-0000-0000-0000F9B40000}"/>
    <cellStyle name="Percent 99" xfId="16253" xr:uid="{00000000-0005-0000-0000-0000FAB40000}"/>
    <cellStyle name="SAPBEXaggData" xfId="206" xr:uid="{00000000-0005-0000-0000-0000FBB40000}"/>
    <cellStyle name="SAPBEXaggData 2" xfId="207" xr:uid="{00000000-0005-0000-0000-0000FCB40000}"/>
    <cellStyle name="SAPBEXaggData 2 2" xfId="208" xr:uid="{00000000-0005-0000-0000-0000FDB40000}"/>
    <cellStyle name="SAPBEXaggData 3" xfId="209" xr:uid="{00000000-0005-0000-0000-0000FEB40000}"/>
    <cellStyle name="SAPBEXaggData 4" xfId="435" xr:uid="{00000000-0005-0000-0000-0000FFB40000}"/>
    <cellStyle name="SAPBEXaggData 4 2" xfId="46670" xr:uid="{00000000-0005-0000-0000-000000B50000}"/>
    <cellStyle name="SAPBEXaggData 5" xfId="31482" xr:uid="{00000000-0005-0000-0000-000001B50000}"/>
    <cellStyle name="SAPBEXaggData_Sept 2011 Total BW Data" xfId="210" xr:uid="{00000000-0005-0000-0000-000002B50000}"/>
    <cellStyle name="SAPBEXaggDataEmph" xfId="211" xr:uid="{00000000-0005-0000-0000-000003B50000}"/>
    <cellStyle name="SAPBEXaggDataEmph 2" xfId="436" xr:uid="{00000000-0005-0000-0000-000004B50000}"/>
    <cellStyle name="SAPBEXaggDataEmph 2 2" xfId="46729" xr:uid="{00000000-0005-0000-0000-000005B50000}"/>
    <cellStyle name="SAPBEXaggDataEmph 3" xfId="31510" xr:uid="{00000000-0005-0000-0000-000006B50000}"/>
    <cellStyle name="SAPBEXaggExc1" xfId="212" xr:uid="{00000000-0005-0000-0000-000007B50000}"/>
    <cellStyle name="SAPBEXaggExc1Emph" xfId="213" xr:uid="{00000000-0005-0000-0000-000008B50000}"/>
    <cellStyle name="SAPBEXaggExc2" xfId="214" xr:uid="{00000000-0005-0000-0000-000009B50000}"/>
    <cellStyle name="SAPBEXaggExc2Emph" xfId="215" xr:uid="{00000000-0005-0000-0000-00000AB50000}"/>
    <cellStyle name="SAPBEXaggItem" xfId="216" xr:uid="{00000000-0005-0000-0000-00000BB50000}"/>
    <cellStyle name="SAPBEXaggItem 2" xfId="217" xr:uid="{00000000-0005-0000-0000-00000CB50000}"/>
    <cellStyle name="SAPBEXaggItem 2 2" xfId="218" xr:uid="{00000000-0005-0000-0000-00000DB50000}"/>
    <cellStyle name="SAPBEXaggItem 3" xfId="219" xr:uid="{00000000-0005-0000-0000-00000EB50000}"/>
    <cellStyle name="SAPBEXaggItem 4" xfId="437" xr:uid="{00000000-0005-0000-0000-00000FB50000}"/>
    <cellStyle name="SAPBEXaggItem 4 2" xfId="46609" xr:uid="{00000000-0005-0000-0000-000010B50000}"/>
    <cellStyle name="SAPBEXaggItem 5" xfId="31433" xr:uid="{00000000-0005-0000-0000-000011B50000}"/>
    <cellStyle name="SAPBEXaggItem_Sept 2011 Total BW Data" xfId="220" xr:uid="{00000000-0005-0000-0000-000012B50000}"/>
    <cellStyle name="SAPBEXaggItemX" xfId="221" xr:uid="{00000000-0005-0000-0000-000013B50000}"/>
    <cellStyle name="SAPBEXaggItemX 2" xfId="438" xr:uid="{00000000-0005-0000-0000-000014B50000}"/>
    <cellStyle name="SAPBEXaggItemX 2 2" xfId="46669" xr:uid="{00000000-0005-0000-0000-000015B50000}"/>
    <cellStyle name="SAPBEXaggItemX 3" xfId="31412" xr:uid="{00000000-0005-0000-0000-000016B50000}"/>
    <cellStyle name="SAPBEXchaText" xfId="222" xr:uid="{00000000-0005-0000-0000-000017B50000}"/>
    <cellStyle name="SAPBEXchaText 2" xfId="439" xr:uid="{00000000-0005-0000-0000-000018B50000}"/>
    <cellStyle name="SAPBEXchaText 2 2" xfId="46668" xr:uid="{00000000-0005-0000-0000-000019B50000}"/>
    <cellStyle name="SAPBEXchaText 3" xfId="31432" xr:uid="{00000000-0005-0000-0000-00001AB50000}"/>
    <cellStyle name="SAPBEXColoum_Header_SA" xfId="223" xr:uid="{00000000-0005-0000-0000-00001BB50000}"/>
    <cellStyle name="SAPBEXexcBad" xfId="440" xr:uid="{00000000-0005-0000-0000-00001CB50000}"/>
    <cellStyle name="SAPBEXexcBad7" xfId="224" xr:uid="{00000000-0005-0000-0000-00001DB50000}"/>
    <cellStyle name="SAPBEXexcBad7 2" xfId="225" xr:uid="{00000000-0005-0000-0000-00001EB50000}"/>
    <cellStyle name="SAPBEXexcBad8" xfId="226" xr:uid="{00000000-0005-0000-0000-00001FB50000}"/>
    <cellStyle name="SAPBEXexcBad8 2" xfId="227" xr:uid="{00000000-0005-0000-0000-000020B50000}"/>
    <cellStyle name="SAPBEXexcBad9" xfId="228" xr:uid="{00000000-0005-0000-0000-000021B50000}"/>
    <cellStyle name="SAPBEXexcBad9 2" xfId="229" xr:uid="{00000000-0005-0000-0000-000022B50000}"/>
    <cellStyle name="SAPBEXexcCritical" xfId="441" xr:uid="{00000000-0005-0000-0000-000023B50000}"/>
    <cellStyle name="SAPBEXexcCritical4" xfId="230" xr:uid="{00000000-0005-0000-0000-000024B50000}"/>
    <cellStyle name="SAPBEXexcCritical4 2" xfId="231" xr:uid="{00000000-0005-0000-0000-000025B50000}"/>
    <cellStyle name="SAPBEXexcCritical5" xfId="232" xr:uid="{00000000-0005-0000-0000-000026B50000}"/>
    <cellStyle name="SAPBEXexcCritical5 2" xfId="233" xr:uid="{00000000-0005-0000-0000-000027B50000}"/>
    <cellStyle name="SAPBEXexcCritical6" xfId="234" xr:uid="{00000000-0005-0000-0000-000028B50000}"/>
    <cellStyle name="SAPBEXexcCritical6 2" xfId="235" xr:uid="{00000000-0005-0000-0000-000029B50000}"/>
    <cellStyle name="SAPBEXexcGood" xfId="442" xr:uid="{00000000-0005-0000-0000-00002AB50000}"/>
    <cellStyle name="SAPBEXexcGood1" xfId="236" xr:uid="{00000000-0005-0000-0000-00002BB50000}"/>
    <cellStyle name="SAPBEXexcGood1 2" xfId="237" xr:uid="{00000000-0005-0000-0000-00002CB50000}"/>
    <cellStyle name="SAPBEXexcGood2" xfId="238" xr:uid="{00000000-0005-0000-0000-00002DB50000}"/>
    <cellStyle name="SAPBEXexcGood2 2" xfId="239" xr:uid="{00000000-0005-0000-0000-00002EB50000}"/>
    <cellStyle name="SAPBEXexcGood3" xfId="240" xr:uid="{00000000-0005-0000-0000-00002FB50000}"/>
    <cellStyle name="SAPBEXexcGood3 2" xfId="241" xr:uid="{00000000-0005-0000-0000-000030B50000}"/>
    <cellStyle name="SAPBEXexcVeryBad" xfId="443" xr:uid="{00000000-0005-0000-0000-000031B50000}"/>
    <cellStyle name="SAPBEXfilterDrill" xfId="242" xr:uid="{00000000-0005-0000-0000-000032B50000}"/>
    <cellStyle name="SAPBEXfilterDrill 2" xfId="444" xr:uid="{00000000-0005-0000-0000-000033B50000}"/>
    <cellStyle name="SAPBEXfilterDrill 2 2" xfId="46667" xr:uid="{00000000-0005-0000-0000-000034B50000}"/>
    <cellStyle name="SAPBEXfilterDrill 3" xfId="31431" xr:uid="{00000000-0005-0000-0000-000035B50000}"/>
    <cellStyle name="SAPBEXfilterItem" xfId="243" xr:uid="{00000000-0005-0000-0000-000036B50000}"/>
    <cellStyle name="SAPBEXfilterItem 2" xfId="244" xr:uid="{00000000-0005-0000-0000-000037B50000}"/>
    <cellStyle name="SAPBEXfilterItem 3" xfId="445" xr:uid="{00000000-0005-0000-0000-000038B50000}"/>
    <cellStyle name="SAPBEXfilterItem 3 2" xfId="46666" xr:uid="{00000000-0005-0000-0000-000039B50000}"/>
    <cellStyle name="SAPBEXfilterItem 4" xfId="31430" xr:uid="{00000000-0005-0000-0000-00003AB50000}"/>
    <cellStyle name="SAPBEXfilterItem_2011-10 LIEE Table 6 (2)" xfId="245" xr:uid="{00000000-0005-0000-0000-00003BB50000}"/>
    <cellStyle name="SAPBEXfilterText" xfId="246" xr:uid="{00000000-0005-0000-0000-00003CB50000}"/>
    <cellStyle name="SAPBEXfilterText 2" xfId="247" xr:uid="{00000000-0005-0000-0000-00003DB50000}"/>
    <cellStyle name="SAPBEXfilterText 2 2" xfId="248" xr:uid="{00000000-0005-0000-0000-00003EB50000}"/>
    <cellStyle name="SAPBEXfilterText 3" xfId="446" xr:uid="{00000000-0005-0000-0000-00003FB50000}"/>
    <cellStyle name="SAPBEXfilterText 3 2" xfId="46617" xr:uid="{00000000-0005-0000-0000-000040B50000}"/>
    <cellStyle name="SAPBEXfilterText 4" xfId="31429" xr:uid="{00000000-0005-0000-0000-000041B50000}"/>
    <cellStyle name="SAPBEXfilterText_2011-12 LIEE Table 1 Updated budget" xfId="249" xr:uid="{00000000-0005-0000-0000-000042B50000}"/>
    <cellStyle name="SAPBEXformats" xfId="250" xr:uid="{00000000-0005-0000-0000-000043B50000}"/>
    <cellStyle name="SAPBEXformats 2" xfId="447" xr:uid="{00000000-0005-0000-0000-000044B50000}"/>
    <cellStyle name="SAPBEXformats 2 2" xfId="46610" xr:uid="{00000000-0005-0000-0000-000045B50000}"/>
    <cellStyle name="SAPBEXformats 3" xfId="31428" xr:uid="{00000000-0005-0000-0000-000046B50000}"/>
    <cellStyle name="SAPBEXheaderData" xfId="251" xr:uid="{00000000-0005-0000-0000-000047B50000}"/>
    <cellStyle name="SAPBEXheaderData 2" xfId="448" xr:uid="{00000000-0005-0000-0000-000048B50000}"/>
    <cellStyle name="SAPBEXheaderData 3" xfId="31427" xr:uid="{00000000-0005-0000-0000-000049B50000}"/>
    <cellStyle name="SAPBEXheaderItem" xfId="252" xr:uid="{00000000-0005-0000-0000-00004AB50000}"/>
    <cellStyle name="SAPBEXheaderItem 2" xfId="253" xr:uid="{00000000-0005-0000-0000-00004BB50000}"/>
    <cellStyle name="SAPBEXheaderItem 2 2" xfId="254" xr:uid="{00000000-0005-0000-0000-00004CB50000}"/>
    <cellStyle name="SAPBEXheaderItem 3" xfId="449" xr:uid="{00000000-0005-0000-0000-00004DB50000}"/>
    <cellStyle name="SAPBEXheaderItem 3 2" xfId="46665" xr:uid="{00000000-0005-0000-0000-00004EB50000}"/>
    <cellStyle name="SAPBEXheaderItem 4" xfId="31426" xr:uid="{00000000-0005-0000-0000-00004FB50000}"/>
    <cellStyle name="SAPBEXheaderItem_2011-10 LIEE Table 6 (2)" xfId="255" xr:uid="{00000000-0005-0000-0000-000050B50000}"/>
    <cellStyle name="SAPBEXheaderText" xfId="256" xr:uid="{00000000-0005-0000-0000-000051B50000}"/>
    <cellStyle name="SAPBEXheaderText 2" xfId="257" xr:uid="{00000000-0005-0000-0000-000052B50000}"/>
    <cellStyle name="SAPBEXheaderText 2 2" xfId="258" xr:uid="{00000000-0005-0000-0000-000053B50000}"/>
    <cellStyle name="SAPBEXheaderText 3" xfId="450" xr:uid="{00000000-0005-0000-0000-000054B50000}"/>
    <cellStyle name="SAPBEXheaderText 3 2" xfId="46604" xr:uid="{00000000-0005-0000-0000-000055B50000}"/>
    <cellStyle name="SAPBEXheaderText 4" xfId="31481" xr:uid="{00000000-0005-0000-0000-000056B50000}"/>
    <cellStyle name="SAPBEXheaderText_2011-10 LIEE Table 6 (2)" xfId="259" xr:uid="{00000000-0005-0000-0000-000057B50000}"/>
    <cellStyle name="SAPBEXHLevel0" xfId="260" xr:uid="{00000000-0005-0000-0000-000058B50000}"/>
    <cellStyle name="SAPBEXHLevel0 10" xfId="1020" xr:uid="{00000000-0005-0000-0000-000059B50000}"/>
    <cellStyle name="SAPBEXHLevel0 10 2" xfId="1021" xr:uid="{00000000-0005-0000-0000-00005AB50000}"/>
    <cellStyle name="SAPBEXHLevel0 11" xfId="1019" xr:uid="{00000000-0005-0000-0000-00005BB50000}"/>
    <cellStyle name="SAPBEXHLevel0 12" xfId="451" xr:uid="{00000000-0005-0000-0000-00005CB50000}"/>
    <cellStyle name="SAPBEXHLevel0 13" xfId="31425" xr:uid="{00000000-0005-0000-0000-00005DB50000}"/>
    <cellStyle name="SAPBEXHLevel0 2" xfId="261" xr:uid="{00000000-0005-0000-0000-00005EB50000}"/>
    <cellStyle name="SAPBEXHLevel0 2 2" xfId="262" xr:uid="{00000000-0005-0000-0000-00005FB50000}"/>
    <cellStyle name="SAPBEXHLevel0 2 2 2" xfId="543" xr:uid="{00000000-0005-0000-0000-000060B50000}"/>
    <cellStyle name="SAPBEXHLevel0 2 2 3" xfId="453" xr:uid="{00000000-0005-0000-0000-000061B50000}"/>
    <cellStyle name="SAPBEXHLevel0 2 2 4" xfId="31480" xr:uid="{00000000-0005-0000-0000-000062B50000}"/>
    <cellStyle name="SAPBEXHLevel0 2 3" xfId="542" xr:uid="{00000000-0005-0000-0000-000063B50000}"/>
    <cellStyle name="SAPBEXHLevel0 2 4" xfId="452" xr:uid="{00000000-0005-0000-0000-000064B50000}"/>
    <cellStyle name="SAPBEXHLevel0 2 5" xfId="31479" xr:uid="{00000000-0005-0000-0000-000065B50000}"/>
    <cellStyle name="SAPBEXHLevel0 3" xfId="454" xr:uid="{00000000-0005-0000-0000-000066B50000}"/>
    <cellStyle name="SAPBEXHLevel0 3 2" xfId="544" xr:uid="{00000000-0005-0000-0000-000067B50000}"/>
    <cellStyle name="SAPBEXHLevel0 3 3" xfId="46624" xr:uid="{00000000-0005-0000-0000-000068B50000}"/>
    <cellStyle name="SAPBEXHLevel0 4" xfId="1022" xr:uid="{00000000-0005-0000-0000-000069B50000}"/>
    <cellStyle name="SAPBEXHLevel0 5" xfId="1023" xr:uid="{00000000-0005-0000-0000-00006AB50000}"/>
    <cellStyle name="SAPBEXHLevel0 5 2" xfId="1024" xr:uid="{00000000-0005-0000-0000-00006BB50000}"/>
    <cellStyle name="SAPBEXHLevel0 5 3" xfId="1025" xr:uid="{00000000-0005-0000-0000-00006CB50000}"/>
    <cellStyle name="SAPBEXHLevel0 6" xfId="1026" xr:uid="{00000000-0005-0000-0000-00006DB50000}"/>
    <cellStyle name="SAPBEXHLevel0 6 2" xfId="1027" xr:uid="{00000000-0005-0000-0000-00006EB50000}"/>
    <cellStyle name="SAPBEXHLevel0 7" xfId="1028" xr:uid="{00000000-0005-0000-0000-00006FB50000}"/>
    <cellStyle name="SAPBEXHLevel0 7 2" xfId="1029" xr:uid="{00000000-0005-0000-0000-000070B50000}"/>
    <cellStyle name="SAPBEXHLevel0 8" xfId="1030" xr:uid="{00000000-0005-0000-0000-000071B50000}"/>
    <cellStyle name="SAPBEXHLevel0 9" xfId="1031" xr:uid="{00000000-0005-0000-0000-000072B50000}"/>
    <cellStyle name="SAPBEXHLevel0 9 2" xfId="1032" xr:uid="{00000000-0005-0000-0000-000073B50000}"/>
    <cellStyle name="SAPBEXHLevel0_2011-10 LIEE Table 6 (2)" xfId="263" xr:uid="{00000000-0005-0000-0000-000074B50000}"/>
    <cellStyle name="SAPBEXHLevel0X" xfId="264" xr:uid="{00000000-0005-0000-0000-000075B50000}"/>
    <cellStyle name="SAPBEXHLevel0X 10" xfId="1034" xr:uid="{00000000-0005-0000-0000-000076B50000}"/>
    <cellStyle name="SAPBEXHLevel0X 10 2" xfId="1035" xr:uid="{00000000-0005-0000-0000-000077B50000}"/>
    <cellStyle name="SAPBEXHLevel0X 11" xfId="1033" xr:uid="{00000000-0005-0000-0000-000078B50000}"/>
    <cellStyle name="SAPBEXHLevel0X 12" xfId="455" xr:uid="{00000000-0005-0000-0000-000079B50000}"/>
    <cellStyle name="SAPBEXHLevel0X 13" xfId="31424" xr:uid="{00000000-0005-0000-0000-00007AB50000}"/>
    <cellStyle name="SAPBEXHLevel0X 2" xfId="265" xr:uid="{00000000-0005-0000-0000-00007BB50000}"/>
    <cellStyle name="SAPBEXHLevel0X 2 2" xfId="266" xr:uid="{00000000-0005-0000-0000-00007CB50000}"/>
    <cellStyle name="SAPBEXHLevel0X 2 2 2" xfId="546" xr:uid="{00000000-0005-0000-0000-00007DB50000}"/>
    <cellStyle name="SAPBEXHLevel0X 2 2 3" xfId="457" xr:uid="{00000000-0005-0000-0000-00007EB50000}"/>
    <cellStyle name="SAPBEXHLevel0X 2 2 4" xfId="31509" xr:uid="{00000000-0005-0000-0000-00007FB50000}"/>
    <cellStyle name="SAPBEXHLevel0X 2 3" xfId="545" xr:uid="{00000000-0005-0000-0000-000080B50000}"/>
    <cellStyle name="SAPBEXHLevel0X 2 4" xfId="456" xr:uid="{00000000-0005-0000-0000-000081B50000}"/>
    <cellStyle name="SAPBEXHLevel0X 2 5" xfId="31423" xr:uid="{00000000-0005-0000-0000-000082B50000}"/>
    <cellStyle name="SAPBEXHLevel0X 3" xfId="267" xr:uid="{00000000-0005-0000-0000-000083B50000}"/>
    <cellStyle name="SAPBEXHLevel0X 3 2" xfId="268" xr:uid="{00000000-0005-0000-0000-000084B50000}"/>
    <cellStyle name="SAPBEXHLevel0X 3 2 2" xfId="547" xr:uid="{00000000-0005-0000-0000-000085B50000}"/>
    <cellStyle name="SAPBEXHLevel0X 3 2 3" xfId="31478" xr:uid="{00000000-0005-0000-0000-000086B50000}"/>
    <cellStyle name="SAPBEXHLevel0X 3 3" xfId="458" xr:uid="{00000000-0005-0000-0000-000087B50000}"/>
    <cellStyle name="SAPBEXHLevel0X 3 4" xfId="31420" xr:uid="{00000000-0005-0000-0000-000088B50000}"/>
    <cellStyle name="SAPBEXHLevel0X 4" xfId="269" xr:uid="{00000000-0005-0000-0000-000089B50000}"/>
    <cellStyle name="SAPBEXHLevel0X 4 2" xfId="1036" xr:uid="{00000000-0005-0000-0000-00008AB50000}"/>
    <cellStyle name="SAPBEXHLevel0X 5" xfId="1037" xr:uid="{00000000-0005-0000-0000-00008BB50000}"/>
    <cellStyle name="SAPBEXHLevel0X 5 2" xfId="1038" xr:uid="{00000000-0005-0000-0000-00008CB50000}"/>
    <cellStyle name="SAPBEXHLevel0X 5 3" xfId="1039" xr:uid="{00000000-0005-0000-0000-00008DB50000}"/>
    <cellStyle name="SAPBEXHLevel0X 5 4" xfId="46597" xr:uid="{00000000-0005-0000-0000-00008EB50000}"/>
    <cellStyle name="SAPBEXHLevel0X 6" xfId="1040" xr:uid="{00000000-0005-0000-0000-00008FB50000}"/>
    <cellStyle name="SAPBEXHLevel0X 6 2" xfId="1041" xr:uid="{00000000-0005-0000-0000-000090B50000}"/>
    <cellStyle name="SAPBEXHLevel0X 7" xfId="1042" xr:uid="{00000000-0005-0000-0000-000091B50000}"/>
    <cellStyle name="SAPBEXHLevel0X 7 2" xfId="1043" xr:uid="{00000000-0005-0000-0000-000092B50000}"/>
    <cellStyle name="SAPBEXHLevel0X 8" xfId="1044" xr:uid="{00000000-0005-0000-0000-000093B50000}"/>
    <cellStyle name="SAPBEXHLevel0X 9" xfId="1045" xr:uid="{00000000-0005-0000-0000-000094B50000}"/>
    <cellStyle name="SAPBEXHLevel0X 9 2" xfId="1046" xr:uid="{00000000-0005-0000-0000-000095B50000}"/>
    <cellStyle name="SAPBEXHLevel1" xfId="270" xr:uid="{00000000-0005-0000-0000-000096B50000}"/>
    <cellStyle name="SAPBEXHLevel1 10" xfId="1048" xr:uid="{00000000-0005-0000-0000-000097B50000}"/>
    <cellStyle name="SAPBEXHLevel1 10 2" xfId="1049" xr:uid="{00000000-0005-0000-0000-000098B50000}"/>
    <cellStyle name="SAPBEXHLevel1 11" xfId="1047" xr:uid="{00000000-0005-0000-0000-000099B50000}"/>
    <cellStyle name="SAPBEXHLevel1 12" xfId="459" xr:uid="{00000000-0005-0000-0000-00009AB50000}"/>
    <cellStyle name="SAPBEXHLevel1 13" xfId="31422" xr:uid="{00000000-0005-0000-0000-00009BB50000}"/>
    <cellStyle name="SAPBEXHLevel1 2" xfId="271" xr:uid="{00000000-0005-0000-0000-00009CB50000}"/>
    <cellStyle name="SAPBEXHLevel1 2 2" xfId="272" xr:uid="{00000000-0005-0000-0000-00009DB50000}"/>
    <cellStyle name="SAPBEXHLevel1 2 2 2" xfId="549" xr:uid="{00000000-0005-0000-0000-00009EB50000}"/>
    <cellStyle name="SAPBEXHLevel1 2 2 3" xfId="461" xr:uid="{00000000-0005-0000-0000-00009FB50000}"/>
    <cellStyle name="SAPBEXHLevel1 2 2 4" xfId="31411" xr:uid="{00000000-0005-0000-0000-0000A0B50000}"/>
    <cellStyle name="SAPBEXHLevel1 2 3" xfId="548" xr:uid="{00000000-0005-0000-0000-0000A1B50000}"/>
    <cellStyle name="SAPBEXHLevel1 2 4" xfId="460" xr:uid="{00000000-0005-0000-0000-0000A2B50000}"/>
    <cellStyle name="SAPBEXHLevel1 2 5" xfId="31421" xr:uid="{00000000-0005-0000-0000-0000A3B50000}"/>
    <cellStyle name="SAPBEXHLevel1 3" xfId="462" xr:uid="{00000000-0005-0000-0000-0000A4B50000}"/>
    <cellStyle name="SAPBEXHLevel1 3 2" xfId="550" xr:uid="{00000000-0005-0000-0000-0000A5B50000}"/>
    <cellStyle name="SAPBEXHLevel1 3 3" xfId="46589" xr:uid="{00000000-0005-0000-0000-0000A6B50000}"/>
    <cellStyle name="SAPBEXHLevel1 4" xfId="1050" xr:uid="{00000000-0005-0000-0000-0000A7B50000}"/>
    <cellStyle name="SAPBEXHLevel1 5" xfId="1051" xr:uid="{00000000-0005-0000-0000-0000A8B50000}"/>
    <cellStyle name="SAPBEXHLevel1 5 2" xfId="1052" xr:uid="{00000000-0005-0000-0000-0000A9B50000}"/>
    <cellStyle name="SAPBEXHLevel1 5 3" xfId="1053" xr:uid="{00000000-0005-0000-0000-0000AAB50000}"/>
    <cellStyle name="SAPBEXHLevel1 6" xfId="1054" xr:uid="{00000000-0005-0000-0000-0000ABB50000}"/>
    <cellStyle name="SAPBEXHLevel1 6 2" xfId="1055" xr:uid="{00000000-0005-0000-0000-0000ACB50000}"/>
    <cellStyle name="SAPBEXHLevel1 7" xfId="1056" xr:uid="{00000000-0005-0000-0000-0000ADB50000}"/>
    <cellStyle name="SAPBEXHLevel1 7 2" xfId="1057" xr:uid="{00000000-0005-0000-0000-0000AEB50000}"/>
    <cellStyle name="SAPBEXHLevel1 8" xfId="1058" xr:uid="{00000000-0005-0000-0000-0000AFB50000}"/>
    <cellStyle name="SAPBEXHLevel1 9" xfId="1059" xr:uid="{00000000-0005-0000-0000-0000B0B50000}"/>
    <cellStyle name="SAPBEXHLevel1 9 2" xfId="1060" xr:uid="{00000000-0005-0000-0000-0000B1B50000}"/>
    <cellStyle name="SAPBEXHLevel1_2011-12 LIEE Table 1 Updated budget" xfId="273" xr:uid="{00000000-0005-0000-0000-0000B2B50000}"/>
    <cellStyle name="SAPBEXHLevel1X" xfId="274" xr:uid="{00000000-0005-0000-0000-0000B3B50000}"/>
    <cellStyle name="SAPBEXHLevel1X 10" xfId="1062" xr:uid="{00000000-0005-0000-0000-0000B4B50000}"/>
    <cellStyle name="SAPBEXHLevel1X 10 2" xfId="1063" xr:uid="{00000000-0005-0000-0000-0000B5B50000}"/>
    <cellStyle name="SAPBEXHLevel1X 11" xfId="1061" xr:uid="{00000000-0005-0000-0000-0000B6B50000}"/>
    <cellStyle name="SAPBEXHLevel1X 12" xfId="463" xr:uid="{00000000-0005-0000-0000-0000B7B50000}"/>
    <cellStyle name="SAPBEXHLevel1X 13" xfId="31410" xr:uid="{00000000-0005-0000-0000-0000B8B50000}"/>
    <cellStyle name="SAPBEXHLevel1X 2" xfId="275" xr:uid="{00000000-0005-0000-0000-0000B9B50000}"/>
    <cellStyle name="SAPBEXHLevel1X 2 2" xfId="276" xr:uid="{00000000-0005-0000-0000-0000BAB50000}"/>
    <cellStyle name="SAPBEXHLevel1X 2 2 2" xfId="552" xr:uid="{00000000-0005-0000-0000-0000BBB50000}"/>
    <cellStyle name="SAPBEXHLevel1X 2 2 3" xfId="465" xr:uid="{00000000-0005-0000-0000-0000BCB50000}"/>
    <cellStyle name="SAPBEXHLevel1X 2 2 4" xfId="31409" xr:uid="{00000000-0005-0000-0000-0000BDB50000}"/>
    <cellStyle name="SAPBEXHLevel1X 2 3" xfId="551" xr:uid="{00000000-0005-0000-0000-0000BEB50000}"/>
    <cellStyle name="SAPBEXHLevel1X 2 4" xfId="464" xr:uid="{00000000-0005-0000-0000-0000BFB50000}"/>
    <cellStyle name="SAPBEXHLevel1X 2 5" xfId="31508" xr:uid="{00000000-0005-0000-0000-0000C0B50000}"/>
    <cellStyle name="SAPBEXHLevel1X 3" xfId="277" xr:uid="{00000000-0005-0000-0000-0000C1B50000}"/>
    <cellStyle name="SAPBEXHLevel1X 3 2" xfId="278" xr:uid="{00000000-0005-0000-0000-0000C2B50000}"/>
    <cellStyle name="SAPBEXHLevel1X 3 2 2" xfId="553" xr:uid="{00000000-0005-0000-0000-0000C3B50000}"/>
    <cellStyle name="SAPBEXHLevel1X 3 2 3" xfId="31408" xr:uid="{00000000-0005-0000-0000-0000C4B50000}"/>
    <cellStyle name="SAPBEXHLevel1X 3 3" xfId="466" xr:uid="{00000000-0005-0000-0000-0000C5B50000}"/>
    <cellStyle name="SAPBEXHLevel1X 3 4" xfId="31507" xr:uid="{00000000-0005-0000-0000-0000C6B50000}"/>
    <cellStyle name="SAPBEXHLevel1X 4" xfId="279" xr:uid="{00000000-0005-0000-0000-0000C7B50000}"/>
    <cellStyle name="SAPBEXHLevel1X 4 2" xfId="1064" xr:uid="{00000000-0005-0000-0000-0000C8B50000}"/>
    <cellStyle name="SAPBEXHLevel1X 5" xfId="1065" xr:uid="{00000000-0005-0000-0000-0000C9B50000}"/>
    <cellStyle name="SAPBEXHLevel1X 5 2" xfId="1066" xr:uid="{00000000-0005-0000-0000-0000CAB50000}"/>
    <cellStyle name="SAPBEXHLevel1X 5 3" xfId="1067" xr:uid="{00000000-0005-0000-0000-0000CBB50000}"/>
    <cellStyle name="SAPBEXHLevel1X 5 4" xfId="46625" xr:uid="{00000000-0005-0000-0000-0000CCB50000}"/>
    <cellStyle name="SAPBEXHLevel1X 6" xfId="1068" xr:uid="{00000000-0005-0000-0000-0000CDB50000}"/>
    <cellStyle name="SAPBEXHLevel1X 6 2" xfId="1069" xr:uid="{00000000-0005-0000-0000-0000CEB50000}"/>
    <cellStyle name="SAPBEXHLevel1X 7" xfId="1070" xr:uid="{00000000-0005-0000-0000-0000CFB50000}"/>
    <cellStyle name="SAPBEXHLevel1X 7 2" xfId="1071" xr:uid="{00000000-0005-0000-0000-0000D0B50000}"/>
    <cellStyle name="SAPBEXHLevel1X 8" xfId="1072" xr:uid="{00000000-0005-0000-0000-0000D1B50000}"/>
    <cellStyle name="SAPBEXHLevel1X 9" xfId="1073" xr:uid="{00000000-0005-0000-0000-0000D2B50000}"/>
    <cellStyle name="SAPBEXHLevel1X 9 2" xfId="1074" xr:uid="{00000000-0005-0000-0000-0000D3B50000}"/>
    <cellStyle name="SAPBEXHLevel2" xfId="280" xr:uid="{00000000-0005-0000-0000-0000D4B50000}"/>
    <cellStyle name="SAPBEXHLevel2 10" xfId="1076" xr:uid="{00000000-0005-0000-0000-0000D5B50000}"/>
    <cellStyle name="SAPBEXHLevel2 10 2" xfId="1077" xr:uid="{00000000-0005-0000-0000-0000D6B50000}"/>
    <cellStyle name="SAPBEXHLevel2 11" xfId="1075" xr:uid="{00000000-0005-0000-0000-0000D7B50000}"/>
    <cellStyle name="SAPBEXHLevel2 12" xfId="467" xr:uid="{00000000-0005-0000-0000-0000D8B50000}"/>
    <cellStyle name="SAPBEXHLevel2 13" xfId="31419" xr:uid="{00000000-0005-0000-0000-0000D9B50000}"/>
    <cellStyle name="SAPBEXHLevel2 2" xfId="281" xr:uid="{00000000-0005-0000-0000-0000DAB50000}"/>
    <cellStyle name="SAPBEXHLevel2 2 2" xfId="282" xr:uid="{00000000-0005-0000-0000-0000DBB50000}"/>
    <cellStyle name="SAPBEXHLevel2 2 2 2" xfId="555" xr:uid="{00000000-0005-0000-0000-0000DCB50000}"/>
    <cellStyle name="SAPBEXHLevel2 2 2 3" xfId="469" xr:uid="{00000000-0005-0000-0000-0000DDB50000}"/>
    <cellStyle name="SAPBEXHLevel2 2 2 4" xfId="31407" xr:uid="{00000000-0005-0000-0000-0000DEB50000}"/>
    <cellStyle name="SAPBEXHLevel2 2 3" xfId="554" xr:uid="{00000000-0005-0000-0000-0000DFB50000}"/>
    <cellStyle name="SAPBEXHLevel2 2 4" xfId="468" xr:uid="{00000000-0005-0000-0000-0000E0B50000}"/>
    <cellStyle name="SAPBEXHLevel2 2 5" xfId="31506" xr:uid="{00000000-0005-0000-0000-0000E1B50000}"/>
    <cellStyle name="SAPBEXHLevel2 3" xfId="470" xr:uid="{00000000-0005-0000-0000-0000E2B50000}"/>
    <cellStyle name="SAPBEXHLevel2 3 2" xfId="556" xr:uid="{00000000-0005-0000-0000-0000E3B50000}"/>
    <cellStyle name="SAPBEXHLevel2 3 3" xfId="46588" xr:uid="{00000000-0005-0000-0000-0000E4B50000}"/>
    <cellStyle name="SAPBEXHLevel2 4" xfId="1078" xr:uid="{00000000-0005-0000-0000-0000E5B50000}"/>
    <cellStyle name="SAPBEXHLevel2 5" xfId="1079" xr:uid="{00000000-0005-0000-0000-0000E6B50000}"/>
    <cellStyle name="SAPBEXHLevel2 5 2" xfId="1080" xr:uid="{00000000-0005-0000-0000-0000E7B50000}"/>
    <cellStyle name="SAPBEXHLevel2 5 3" xfId="1081" xr:uid="{00000000-0005-0000-0000-0000E8B50000}"/>
    <cellStyle name="SAPBEXHLevel2 6" xfId="1082" xr:uid="{00000000-0005-0000-0000-0000E9B50000}"/>
    <cellStyle name="SAPBEXHLevel2 6 2" xfId="1083" xr:uid="{00000000-0005-0000-0000-0000EAB50000}"/>
    <cellStyle name="SAPBEXHLevel2 7" xfId="1084" xr:uid="{00000000-0005-0000-0000-0000EBB50000}"/>
    <cellStyle name="SAPBEXHLevel2 7 2" xfId="1085" xr:uid="{00000000-0005-0000-0000-0000ECB50000}"/>
    <cellStyle name="SAPBEXHLevel2 8" xfId="1086" xr:uid="{00000000-0005-0000-0000-0000EDB50000}"/>
    <cellStyle name="SAPBEXHLevel2 9" xfId="1087" xr:uid="{00000000-0005-0000-0000-0000EEB50000}"/>
    <cellStyle name="SAPBEXHLevel2 9 2" xfId="1088" xr:uid="{00000000-0005-0000-0000-0000EFB50000}"/>
    <cellStyle name="SAPBEXHLevel2_2011-12 LIEE Table 1 Updated budget" xfId="283" xr:uid="{00000000-0005-0000-0000-0000F0B50000}"/>
    <cellStyle name="SAPBEXHLevel2X" xfId="284" xr:uid="{00000000-0005-0000-0000-0000F1B50000}"/>
    <cellStyle name="SAPBEXHLevel2X 10" xfId="1090" xr:uid="{00000000-0005-0000-0000-0000F2B50000}"/>
    <cellStyle name="SAPBEXHLevel2X 10 2" xfId="1091" xr:uid="{00000000-0005-0000-0000-0000F3B50000}"/>
    <cellStyle name="SAPBEXHLevel2X 11" xfId="1089" xr:uid="{00000000-0005-0000-0000-0000F4B50000}"/>
    <cellStyle name="SAPBEXHLevel2X 12" xfId="471" xr:uid="{00000000-0005-0000-0000-0000F5B50000}"/>
    <cellStyle name="SAPBEXHLevel2X 13" xfId="31406" xr:uid="{00000000-0005-0000-0000-0000F6B50000}"/>
    <cellStyle name="SAPBEXHLevel2X 2" xfId="285" xr:uid="{00000000-0005-0000-0000-0000F7B50000}"/>
    <cellStyle name="SAPBEXHLevel2X 2 2" xfId="286" xr:uid="{00000000-0005-0000-0000-0000F8B50000}"/>
    <cellStyle name="SAPBEXHLevel2X 2 2 2" xfId="558" xr:uid="{00000000-0005-0000-0000-0000F9B50000}"/>
    <cellStyle name="SAPBEXHLevel2X 2 2 3" xfId="473" xr:uid="{00000000-0005-0000-0000-0000FAB50000}"/>
    <cellStyle name="SAPBEXHLevel2X 2 2 4" xfId="31405" xr:uid="{00000000-0005-0000-0000-0000FBB50000}"/>
    <cellStyle name="SAPBEXHLevel2X 2 3" xfId="557" xr:uid="{00000000-0005-0000-0000-0000FCB50000}"/>
    <cellStyle name="SAPBEXHLevel2X 2 4" xfId="472" xr:uid="{00000000-0005-0000-0000-0000FDB50000}"/>
    <cellStyle name="SAPBEXHLevel2X 2 5" xfId="31505" xr:uid="{00000000-0005-0000-0000-0000FEB50000}"/>
    <cellStyle name="SAPBEXHLevel2X 3" xfId="287" xr:uid="{00000000-0005-0000-0000-0000FFB50000}"/>
    <cellStyle name="SAPBEXHLevel2X 3 2" xfId="288" xr:uid="{00000000-0005-0000-0000-000000B60000}"/>
    <cellStyle name="SAPBEXHLevel2X 3 2 2" xfId="559" xr:uid="{00000000-0005-0000-0000-000001B60000}"/>
    <cellStyle name="SAPBEXHLevel2X 3 2 3" xfId="31404" xr:uid="{00000000-0005-0000-0000-000002B60000}"/>
    <cellStyle name="SAPBEXHLevel2X 3 3" xfId="474" xr:uid="{00000000-0005-0000-0000-000003B60000}"/>
    <cellStyle name="SAPBEXHLevel2X 3 4" xfId="31504" xr:uid="{00000000-0005-0000-0000-000004B60000}"/>
    <cellStyle name="SAPBEXHLevel2X 4" xfId="289" xr:uid="{00000000-0005-0000-0000-000005B60000}"/>
    <cellStyle name="SAPBEXHLevel2X 4 2" xfId="1092" xr:uid="{00000000-0005-0000-0000-000006B60000}"/>
    <cellStyle name="SAPBEXHLevel2X 5" xfId="1093" xr:uid="{00000000-0005-0000-0000-000007B60000}"/>
    <cellStyle name="SAPBEXHLevel2X 5 2" xfId="1094" xr:uid="{00000000-0005-0000-0000-000008B60000}"/>
    <cellStyle name="SAPBEXHLevel2X 5 3" xfId="1095" xr:uid="{00000000-0005-0000-0000-000009B60000}"/>
    <cellStyle name="SAPBEXHLevel2X 5 4" xfId="46596" xr:uid="{00000000-0005-0000-0000-00000AB60000}"/>
    <cellStyle name="SAPBEXHLevel2X 6" xfId="1096" xr:uid="{00000000-0005-0000-0000-00000BB60000}"/>
    <cellStyle name="SAPBEXHLevel2X 6 2" xfId="1097" xr:uid="{00000000-0005-0000-0000-00000CB60000}"/>
    <cellStyle name="SAPBEXHLevel2X 7" xfId="1098" xr:uid="{00000000-0005-0000-0000-00000DB60000}"/>
    <cellStyle name="SAPBEXHLevel2X 7 2" xfId="1099" xr:uid="{00000000-0005-0000-0000-00000EB60000}"/>
    <cellStyle name="SAPBEXHLevel2X 8" xfId="1100" xr:uid="{00000000-0005-0000-0000-00000FB60000}"/>
    <cellStyle name="SAPBEXHLevel2X 9" xfId="1101" xr:uid="{00000000-0005-0000-0000-000010B60000}"/>
    <cellStyle name="SAPBEXHLevel2X 9 2" xfId="1102" xr:uid="{00000000-0005-0000-0000-000011B60000}"/>
    <cellStyle name="SAPBEXHLevel3" xfId="290" xr:uid="{00000000-0005-0000-0000-000012B60000}"/>
    <cellStyle name="SAPBEXHLevel3 10" xfId="1104" xr:uid="{00000000-0005-0000-0000-000013B60000}"/>
    <cellStyle name="SAPBEXHLevel3 10 2" xfId="1105" xr:uid="{00000000-0005-0000-0000-000014B60000}"/>
    <cellStyle name="SAPBEXHLevel3 11" xfId="1103" xr:uid="{00000000-0005-0000-0000-000015B60000}"/>
    <cellStyle name="SAPBEXHLevel3 12" xfId="475" xr:uid="{00000000-0005-0000-0000-000016B60000}"/>
    <cellStyle name="SAPBEXHLevel3 13" xfId="31403" xr:uid="{00000000-0005-0000-0000-000017B60000}"/>
    <cellStyle name="SAPBEXHLevel3 2" xfId="291" xr:uid="{00000000-0005-0000-0000-000018B60000}"/>
    <cellStyle name="SAPBEXHLevel3 2 2" xfId="292" xr:uid="{00000000-0005-0000-0000-000019B60000}"/>
    <cellStyle name="SAPBEXHLevel3 2 2 2" xfId="561" xr:uid="{00000000-0005-0000-0000-00001AB60000}"/>
    <cellStyle name="SAPBEXHLevel3 2 2 3" xfId="477" xr:uid="{00000000-0005-0000-0000-00001BB60000}"/>
    <cellStyle name="SAPBEXHLevel3 2 2 4" xfId="31402" xr:uid="{00000000-0005-0000-0000-00001CB60000}"/>
    <cellStyle name="SAPBEXHLevel3 2 3" xfId="560" xr:uid="{00000000-0005-0000-0000-00001DB60000}"/>
    <cellStyle name="SAPBEXHLevel3 2 4" xfId="476" xr:uid="{00000000-0005-0000-0000-00001EB60000}"/>
    <cellStyle name="SAPBEXHLevel3 2 5" xfId="31503" xr:uid="{00000000-0005-0000-0000-00001FB60000}"/>
    <cellStyle name="SAPBEXHLevel3 3" xfId="478" xr:uid="{00000000-0005-0000-0000-000020B60000}"/>
    <cellStyle name="SAPBEXHLevel3 3 2" xfId="562" xr:uid="{00000000-0005-0000-0000-000021B60000}"/>
    <cellStyle name="SAPBEXHLevel3 3 3" xfId="46726" xr:uid="{00000000-0005-0000-0000-000022B60000}"/>
    <cellStyle name="SAPBEXHLevel3 4" xfId="1106" xr:uid="{00000000-0005-0000-0000-000023B60000}"/>
    <cellStyle name="SAPBEXHLevel3 5" xfId="1107" xr:uid="{00000000-0005-0000-0000-000024B60000}"/>
    <cellStyle name="SAPBEXHLevel3 5 2" xfId="1108" xr:uid="{00000000-0005-0000-0000-000025B60000}"/>
    <cellStyle name="SAPBEXHLevel3 5 3" xfId="1109" xr:uid="{00000000-0005-0000-0000-000026B60000}"/>
    <cellStyle name="SAPBEXHLevel3 6" xfId="1110" xr:uid="{00000000-0005-0000-0000-000027B60000}"/>
    <cellStyle name="SAPBEXHLevel3 6 2" xfId="1111" xr:uid="{00000000-0005-0000-0000-000028B60000}"/>
    <cellStyle name="SAPBEXHLevel3 7" xfId="1112" xr:uid="{00000000-0005-0000-0000-000029B60000}"/>
    <cellStyle name="SAPBEXHLevel3 7 2" xfId="1113" xr:uid="{00000000-0005-0000-0000-00002AB60000}"/>
    <cellStyle name="SAPBEXHLevel3 8" xfId="1114" xr:uid="{00000000-0005-0000-0000-00002BB60000}"/>
    <cellStyle name="SAPBEXHLevel3 9" xfId="1115" xr:uid="{00000000-0005-0000-0000-00002CB60000}"/>
    <cellStyle name="SAPBEXHLevel3 9 2" xfId="1116" xr:uid="{00000000-0005-0000-0000-00002DB60000}"/>
    <cellStyle name="SAPBEXHLevel3_2011-12 LIEE Table 1 Updated budget" xfId="293" xr:uid="{00000000-0005-0000-0000-00002EB60000}"/>
    <cellStyle name="SAPBEXHLevel3X" xfId="294" xr:uid="{00000000-0005-0000-0000-00002FB60000}"/>
    <cellStyle name="SAPBEXHLevel3X 10" xfId="1118" xr:uid="{00000000-0005-0000-0000-000030B60000}"/>
    <cellStyle name="SAPBEXHLevel3X 10 2" xfId="1119" xr:uid="{00000000-0005-0000-0000-000031B60000}"/>
    <cellStyle name="SAPBEXHLevel3X 11" xfId="1117" xr:uid="{00000000-0005-0000-0000-000032B60000}"/>
    <cellStyle name="SAPBEXHLevel3X 12" xfId="479" xr:uid="{00000000-0005-0000-0000-000033B60000}"/>
    <cellStyle name="SAPBEXHLevel3X 13" xfId="31401" xr:uid="{00000000-0005-0000-0000-000034B60000}"/>
    <cellStyle name="SAPBEXHLevel3X 2" xfId="295" xr:uid="{00000000-0005-0000-0000-000035B60000}"/>
    <cellStyle name="SAPBEXHLevel3X 2 2" xfId="296" xr:uid="{00000000-0005-0000-0000-000036B60000}"/>
    <cellStyle name="SAPBEXHLevel3X 2 2 2" xfId="564" xr:uid="{00000000-0005-0000-0000-000037B60000}"/>
    <cellStyle name="SAPBEXHLevel3X 2 2 3" xfId="481" xr:uid="{00000000-0005-0000-0000-000038B60000}"/>
    <cellStyle name="SAPBEXHLevel3X 2 2 4" xfId="31400" xr:uid="{00000000-0005-0000-0000-000039B60000}"/>
    <cellStyle name="SAPBEXHLevel3X 2 3" xfId="563" xr:uid="{00000000-0005-0000-0000-00003AB60000}"/>
    <cellStyle name="SAPBEXHLevel3X 2 4" xfId="480" xr:uid="{00000000-0005-0000-0000-00003BB60000}"/>
    <cellStyle name="SAPBEXHLevel3X 2 5" xfId="31502" xr:uid="{00000000-0005-0000-0000-00003CB60000}"/>
    <cellStyle name="SAPBEXHLevel3X 3" xfId="297" xr:uid="{00000000-0005-0000-0000-00003DB60000}"/>
    <cellStyle name="SAPBEXHLevel3X 3 2" xfId="298" xr:uid="{00000000-0005-0000-0000-00003EB60000}"/>
    <cellStyle name="SAPBEXHLevel3X 3 2 2" xfId="565" xr:uid="{00000000-0005-0000-0000-00003FB60000}"/>
    <cellStyle name="SAPBEXHLevel3X 3 2 3" xfId="31399" xr:uid="{00000000-0005-0000-0000-000040B60000}"/>
    <cellStyle name="SAPBEXHLevel3X 3 3" xfId="482" xr:uid="{00000000-0005-0000-0000-000041B60000}"/>
    <cellStyle name="SAPBEXHLevel3X 3 4" xfId="31501" xr:uid="{00000000-0005-0000-0000-000042B60000}"/>
    <cellStyle name="SAPBEXHLevel3X 4" xfId="299" xr:uid="{00000000-0005-0000-0000-000043B60000}"/>
    <cellStyle name="SAPBEXHLevel3X 4 2" xfId="1120" xr:uid="{00000000-0005-0000-0000-000044B60000}"/>
    <cellStyle name="SAPBEXHLevel3X 5" xfId="1121" xr:uid="{00000000-0005-0000-0000-000045B60000}"/>
    <cellStyle name="SAPBEXHLevel3X 5 2" xfId="1122" xr:uid="{00000000-0005-0000-0000-000046B60000}"/>
    <cellStyle name="SAPBEXHLevel3X 5 3" xfId="1123" xr:uid="{00000000-0005-0000-0000-000047B60000}"/>
    <cellStyle name="SAPBEXHLevel3X 5 4" xfId="46626" xr:uid="{00000000-0005-0000-0000-000048B60000}"/>
    <cellStyle name="SAPBEXHLevel3X 6" xfId="1124" xr:uid="{00000000-0005-0000-0000-000049B60000}"/>
    <cellStyle name="SAPBEXHLevel3X 6 2" xfId="1125" xr:uid="{00000000-0005-0000-0000-00004AB60000}"/>
    <cellStyle name="SAPBEXHLevel3X 7" xfId="1126" xr:uid="{00000000-0005-0000-0000-00004BB60000}"/>
    <cellStyle name="SAPBEXHLevel3X 7 2" xfId="1127" xr:uid="{00000000-0005-0000-0000-00004CB60000}"/>
    <cellStyle name="SAPBEXHLevel3X 8" xfId="1128" xr:uid="{00000000-0005-0000-0000-00004DB60000}"/>
    <cellStyle name="SAPBEXHLevel3X 9" xfId="1129" xr:uid="{00000000-0005-0000-0000-00004EB60000}"/>
    <cellStyle name="SAPBEXHLevel3X 9 2" xfId="1130" xr:uid="{00000000-0005-0000-0000-00004FB60000}"/>
    <cellStyle name="SAPBEXinputData" xfId="46618" xr:uid="{00000000-0005-0000-0000-000050B60000}"/>
    <cellStyle name="SAPBEXresData" xfId="300" xr:uid="{00000000-0005-0000-0000-000051B60000}"/>
    <cellStyle name="SAPBEXresData 2" xfId="301" xr:uid="{00000000-0005-0000-0000-000052B60000}"/>
    <cellStyle name="SAPBEXresData 3" xfId="483" xr:uid="{00000000-0005-0000-0000-000053B60000}"/>
    <cellStyle name="SAPBEXresData 3 2" xfId="46664" xr:uid="{00000000-0005-0000-0000-000054B60000}"/>
    <cellStyle name="SAPBEXresData 4" xfId="31398" xr:uid="{00000000-0005-0000-0000-000055B60000}"/>
    <cellStyle name="SAPBEXresDataEmph" xfId="302" xr:uid="{00000000-0005-0000-0000-000056B60000}"/>
    <cellStyle name="SAPBEXresDataEmph 2" xfId="484" xr:uid="{00000000-0005-0000-0000-000057B60000}"/>
    <cellStyle name="SAPBEXresDataEmph 2 2" xfId="46611" xr:uid="{00000000-0005-0000-0000-000058B60000}"/>
    <cellStyle name="SAPBEXresDataEmph 3" xfId="31397" xr:uid="{00000000-0005-0000-0000-000059B60000}"/>
    <cellStyle name="SAPBEXresExc1" xfId="303" xr:uid="{00000000-0005-0000-0000-00005AB60000}"/>
    <cellStyle name="SAPBEXresExc1Emph" xfId="304" xr:uid="{00000000-0005-0000-0000-00005BB60000}"/>
    <cellStyle name="SAPBEXresExc2" xfId="305" xr:uid="{00000000-0005-0000-0000-00005CB60000}"/>
    <cellStyle name="SAPBEXresExc2Emph" xfId="306" xr:uid="{00000000-0005-0000-0000-00005DB60000}"/>
    <cellStyle name="SAPBEXresItem" xfId="307" xr:uid="{00000000-0005-0000-0000-00005EB60000}"/>
    <cellStyle name="SAPBEXresItem 2" xfId="485" xr:uid="{00000000-0005-0000-0000-00005FB60000}"/>
    <cellStyle name="SAPBEXresItem 2 2" xfId="46634" xr:uid="{00000000-0005-0000-0000-000060B60000}"/>
    <cellStyle name="SAPBEXresItem 3" xfId="31500" xr:uid="{00000000-0005-0000-0000-000061B60000}"/>
    <cellStyle name="SAPBEXresItemX" xfId="308" xr:uid="{00000000-0005-0000-0000-000062B60000}"/>
    <cellStyle name="SAPBEXresItemX 2" xfId="309" xr:uid="{00000000-0005-0000-0000-000063B60000}"/>
    <cellStyle name="SAPBEXresItemX 2 2" xfId="487" xr:uid="{00000000-0005-0000-0000-000064B60000}"/>
    <cellStyle name="SAPBEXresItemX 2 3" xfId="31499" xr:uid="{00000000-0005-0000-0000-000065B60000}"/>
    <cellStyle name="SAPBEXresItemX 3" xfId="486" xr:uid="{00000000-0005-0000-0000-000066B60000}"/>
    <cellStyle name="SAPBEXresItemX 3 2" xfId="46602" xr:uid="{00000000-0005-0000-0000-000067B60000}"/>
    <cellStyle name="SAPBEXresItemX 4" xfId="31396" xr:uid="{00000000-0005-0000-0000-000068B60000}"/>
    <cellStyle name="SAPBEXRow_Headings_SA" xfId="310" xr:uid="{00000000-0005-0000-0000-000069B60000}"/>
    <cellStyle name="SAPBEXRowResults_SA" xfId="311" xr:uid="{00000000-0005-0000-0000-00006AB60000}"/>
    <cellStyle name="SAPBEXstdData" xfId="312" xr:uid="{00000000-0005-0000-0000-00006BB60000}"/>
    <cellStyle name="SAPBEXstdData 2" xfId="313" xr:uid="{00000000-0005-0000-0000-00006CB60000}"/>
    <cellStyle name="SAPBEXstdData 2 2" xfId="314" xr:uid="{00000000-0005-0000-0000-00006DB60000}"/>
    <cellStyle name="SAPBEXstdData 3" xfId="315" xr:uid="{00000000-0005-0000-0000-00006EB60000}"/>
    <cellStyle name="SAPBEXstdData 4" xfId="488" xr:uid="{00000000-0005-0000-0000-00006FB60000}"/>
    <cellStyle name="SAPBEXstdData 4 2" xfId="46600" xr:uid="{00000000-0005-0000-0000-000070B60000}"/>
    <cellStyle name="SAPBEXstdData 5" xfId="31395" xr:uid="{00000000-0005-0000-0000-000071B60000}"/>
    <cellStyle name="SAPBEXstdData_Sept 2011 Total BW Data" xfId="316" xr:uid="{00000000-0005-0000-0000-000072B60000}"/>
    <cellStyle name="SAPBEXstdDataEmph" xfId="317" xr:uid="{00000000-0005-0000-0000-000073B60000}"/>
    <cellStyle name="SAPBEXstdDataEmph 2" xfId="489" xr:uid="{00000000-0005-0000-0000-000074B60000}"/>
    <cellStyle name="SAPBEXstdDataEmph 3" xfId="31498" xr:uid="{00000000-0005-0000-0000-000075B60000}"/>
    <cellStyle name="SAPBEXstdExc1" xfId="318" xr:uid="{00000000-0005-0000-0000-000076B60000}"/>
    <cellStyle name="SAPBEXstdExc1Emph" xfId="319" xr:uid="{00000000-0005-0000-0000-000077B60000}"/>
    <cellStyle name="SAPBEXstdExc2" xfId="320" xr:uid="{00000000-0005-0000-0000-000078B60000}"/>
    <cellStyle name="SAPBEXstdExc2Emph" xfId="321" xr:uid="{00000000-0005-0000-0000-000079B60000}"/>
    <cellStyle name="SAPBEXstdItem" xfId="322" xr:uid="{00000000-0005-0000-0000-00007AB60000}"/>
    <cellStyle name="SAPBEXstdItem 2" xfId="323" xr:uid="{00000000-0005-0000-0000-00007BB60000}"/>
    <cellStyle name="SAPBEXstdItem 2 2" xfId="324" xr:uid="{00000000-0005-0000-0000-00007CB60000}"/>
    <cellStyle name="SAPBEXstdItem 3" xfId="325" xr:uid="{00000000-0005-0000-0000-00007DB60000}"/>
    <cellStyle name="SAPBEXstdItem 3 2" xfId="326" xr:uid="{00000000-0005-0000-0000-00007EB60000}"/>
    <cellStyle name="SAPBEXstdItem 4" xfId="327" xr:uid="{00000000-0005-0000-0000-00007FB60000}"/>
    <cellStyle name="SAPBEXstdItem 5" xfId="490" xr:uid="{00000000-0005-0000-0000-000080B60000}"/>
    <cellStyle name="SAPBEXstdItem 5 2" xfId="46599" xr:uid="{00000000-0005-0000-0000-000081B60000}"/>
    <cellStyle name="SAPBEXstdItem 6" xfId="31394" xr:uid="{00000000-0005-0000-0000-000082B60000}"/>
    <cellStyle name="SAPBEXstdItem_Sept 2011 Total BW Data" xfId="328" xr:uid="{00000000-0005-0000-0000-000083B60000}"/>
    <cellStyle name="SAPBEXstdItemX" xfId="329" xr:uid="{00000000-0005-0000-0000-000084B60000}"/>
    <cellStyle name="SAPBEXstdItemX 2" xfId="492" xr:uid="{00000000-0005-0000-0000-000085B60000}"/>
    <cellStyle name="SAPBEXstdItemX 2 2" xfId="46601" xr:uid="{00000000-0005-0000-0000-000086B60000}"/>
    <cellStyle name="SAPBEXstdItemX 3" xfId="491" xr:uid="{00000000-0005-0000-0000-000087B60000}"/>
    <cellStyle name="SAPBEXstdItemX 4" xfId="31515" xr:uid="{00000000-0005-0000-0000-000088B60000}"/>
    <cellStyle name="SAPBEXsubData" xfId="330" xr:uid="{00000000-0005-0000-0000-000089B60000}"/>
    <cellStyle name="SAPBEXsubData 2" xfId="493" xr:uid="{00000000-0005-0000-0000-00008AB60000}"/>
    <cellStyle name="SAPBEXsubData 3" xfId="31516" xr:uid="{00000000-0005-0000-0000-00008BB60000}"/>
    <cellStyle name="SAPBEXsubDataEmph" xfId="331" xr:uid="{00000000-0005-0000-0000-00008CB60000}"/>
    <cellStyle name="SAPBEXsubDataEmph 2" xfId="494" xr:uid="{00000000-0005-0000-0000-00008DB60000}"/>
    <cellStyle name="SAPBEXsubDataEmph 3" xfId="31517" xr:uid="{00000000-0005-0000-0000-00008EB60000}"/>
    <cellStyle name="SAPBEXsubExc1" xfId="332" xr:uid="{00000000-0005-0000-0000-00008FB60000}"/>
    <cellStyle name="SAPBEXsubExc1Emph" xfId="333" xr:uid="{00000000-0005-0000-0000-000090B60000}"/>
    <cellStyle name="SAPBEXsubExc2" xfId="334" xr:uid="{00000000-0005-0000-0000-000091B60000}"/>
    <cellStyle name="SAPBEXsubExc2Emph" xfId="335" xr:uid="{00000000-0005-0000-0000-000092B60000}"/>
    <cellStyle name="SAPBEXsubItem" xfId="336" xr:uid="{00000000-0005-0000-0000-000093B60000}"/>
    <cellStyle name="SAPBEXsubItem 2" xfId="495" xr:uid="{00000000-0005-0000-0000-000094B60000}"/>
    <cellStyle name="SAPBEXsubItem 3" xfId="31518" xr:uid="{00000000-0005-0000-0000-000095B60000}"/>
    <cellStyle name="SAPBEXtitle" xfId="337" xr:uid="{00000000-0005-0000-0000-000096B60000}"/>
    <cellStyle name="SAPBEXtitle 2" xfId="496" xr:uid="{00000000-0005-0000-0000-000097B60000}"/>
    <cellStyle name="SAPBEXtitle 2 2" xfId="46635" xr:uid="{00000000-0005-0000-0000-000098B60000}"/>
    <cellStyle name="SAPBEXtitle 3" xfId="31519" xr:uid="{00000000-0005-0000-0000-000099B60000}"/>
    <cellStyle name="SAPBEXundefined" xfId="338" xr:uid="{00000000-0005-0000-0000-00009AB60000}"/>
    <cellStyle name="SAPBEXundefined 2" xfId="339" xr:uid="{00000000-0005-0000-0000-00009BB60000}"/>
    <cellStyle name="SAPBEXundefined 3" xfId="497" xr:uid="{00000000-0005-0000-0000-00009CB60000}"/>
    <cellStyle name="SAPBEXundefined 3 2" xfId="46627" xr:uid="{00000000-0005-0000-0000-00009DB60000}"/>
    <cellStyle name="SAPBEXundefined 4" xfId="31520" xr:uid="{00000000-0005-0000-0000-00009EB60000}"/>
    <cellStyle name="SAPBEXundefined_Sheet2" xfId="361" xr:uid="{00000000-0005-0000-0000-00009FB60000}"/>
    <cellStyle name="SEM-BPS-input-on" xfId="340" xr:uid="{00000000-0005-0000-0000-0000A0B60000}"/>
    <cellStyle name="SEM-BPS-key" xfId="341" xr:uid="{00000000-0005-0000-0000-0000A1B60000}"/>
    <cellStyle name="Sheet Title" xfId="46587" xr:uid="{00000000-0005-0000-0000-0000A2B60000}"/>
    <cellStyle name="Style 1" xfId="342" xr:uid="{00000000-0005-0000-0000-0000A3B60000}"/>
    <cellStyle name="Style 26" xfId="343" xr:uid="{00000000-0005-0000-0000-0000A4B60000}"/>
    <cellStyle name="Style 26 2" xfId="344" xr:uid="{00000000-0005-0000-0000-0000A5B60000}"/>
    <cellStyle name="Style 26 2 2" xfId="345" xr:uid="{00000000-0005-0000-0000-0000A6B60000}"/>
    <cellStyle name="Style 26 3" xfId="498" xr:uid="{00000000-0005-0000-0000-0000A7B60000}"/>
    <cellStyle name="Style 26 4" xfId="31521" xr:uid="{00000000-0005-0000-0000-0000A8B60000}"/>
    <cellStyle name="Title 2" xfId="346" xr:uid="{00000000-0005-0000-0000-0000A9B60000}"/>
    <cellStyle name="Title 2 2" xfId="1132" xr:uid="{00000000-0005-0000-0000-0000AAB60000}"/>
    <cellStyle name="Title 2 2 2" xfId="46739" xr:uid="{00000000-0005-0000-0000-0000ABB60000}"/>
    <cellStyle name="Title 2 3" xfId="1133" xr:uid="{00000000-0005-0000-0000-0000ACB60000}"/>
    <cellStyle name="Title 2 4" xfId="1134" xr:uid="{00000000-0005-0000-0000-0000ADB60000}"/>
    <cellStyle name="Title 2 5" xfId="1135" xr:uid="{00000000-0005-0000-0000-0000AEB60000}"/>
    <cellStyle name="Title 2 6" xfId="1136" xr:uid="{00000000-0005-0000-0000-0000AFB60000}"/>
    <cellStyle name="Title 2 7" xfId="1131" xr:uid="{00000000-0005-0000-0000-0000B0B60000}"/>
    <cellStyle name="Title 2 8" xfId="412" xr:uid="{00000000-0005-0000-0000-0000B1B60000}"/>
    <cellStyle name="Title 2 9" xfId="31522" xr:uid="{00000000-0005-0000-0000-0000B2B60000}"/>
    <cellStyle name="Title 3" xfId="31373" xr:uid="{00000000-0005-0000-0000-0000B3B60000}"/>
    <cellStyle name="Title 3 2" xfId="46643" xr:uid="{00000000-0005-0000-0000-0000B4B60000}"/>
    <cellStyle name="Total 10" xfId="1138" xr:uid="{00000000-0005-0000-0000-0000B5B60000}"/>
    <cellStyle name="Total 11" xfId="1139" xr:uid="{00000000-0005-0000-0000-0000B6B60000}"/>
    <cellStyle name="Total 11 2" xfId="1140" xr:uid="{00000000-0005-0000-0000-0000B7B60000}"/>
    <cellStyle name="Total 12" xfId="1141" xr:uid="{00000000-0005-0000-0000-0000B8B60000}"/>
    <cellStyle name="Total 12 2" xfId="1142" xr:uid="{00000000-0005-0000-0000-0000B9B60000}"/>
    <cellStyle name="Total 13" xfId="1143" xr:uid="{00000000-0005-0000-0000-0000BAB60000}"/>
    <cellStyle name="Total 14" xfId="1144" xr:uid="{00000000-0005-0000-0000-0000BBB60000}"/>
    <cellStyle name="Total 15" xfId="1137" xr:uid="{00000000-0005-0000-0000-0000BCB60000}"/>
    <cellStyle name="Total 2" xfId="347" xr:uid="{00000000-0005-0000-0000-0000BDB60000}"/>
    <cellStyle name="Total 2 2" xfId="348" xr:uid="{00000000-0005-0000-0000-0000BEB60000}"/>
    <cellStyle name="Total 2 2 2" xfId="567" xr:uid="{00000000-0005-0000-0000-0000BFB60000}"/>
    <cellStyle name="Total 2 2 3" xfId="501" xr:uid="{00000000-0005-0000-0000-0000C0B60000}"/>
    <cellStyle name="Total 2 2 4" xfId="31524" xr:uid="{00000000-0005-0000-0000-0000C1B60000}"/>
    <cellStyle name="Total 2 3" xfId="566" xr:uid="{00000000-0005-0000-0000-0000C2B60000}"/>
    <cellStyle name="Total 2 3 2" xfId="46740" xr:uid="{00000000-0005-0000-0000-0000C3B60000}"/>
    <cellStyle name="Total 2 4" xfId="500" xr:uid="{00000000-0005-0000-0000-0000C4B60000}"/>
    <cellStyle name="Total 2 5" xfId="31523" xr:uid="{00000000-0005-0000-0000-0000C5B60000}"/>
    <cellStyle name="Total 3" xfId="349" xr:uid="{00000000-0005-0000-0000-0000C6B60000}"/>
    <cellStyle name="Total 3 2" xfId="568" xr:uid="{00000000-0005-0000-0000-0000C7B60000}"/>
    <cellStyle name="Total 3 3" xfId="502" xr:uid="{00000000-0005-0000-0000-0000C8B60000}"/>
    <cellStyle name="Total 3 4" xfId="31525" xr:uid="{00000000-0005-0000-0000-0000C9B60000}"/>
    <cellStyle name="Total 4" xfId="350" xr:uid="{00000000-0005-0000-0000-0000CAB60000}"/>
    <cellStyle name="Total 4 2" xfId="499" xr:uid="{00000000-0005-0000-0000-0000CBB60000}"/>
    <cellStyle name="Total 4 3" xfId="31526" xr:uid="{00000000-0005-0000-0000-0000CCB60000}"/>
    <cellStyle name="Total 5" xfId="413" xr:uid="{00000000-0005-0000-0000-0000CDB60000}"/>
    <cellStyle name="Total 5 2" xfId="1146" xr:uid="{00000000-0005-0000-0000-0000CEB60000}"/>
    <cellStyle name="Total 5 3" xfId="1147" xr:uid="{00000000-0005-0000-0000-0000CFB60000}"/>
    <cellStyle name="Total 5 4" xfId="1148" xr:uid="{00000000-0005-0000-0000-0000D0B60000}"/>
    <cellStyle name="Total 5 5" xfId="1149" xr:uid="{00000000-0005-0000-0000-0000D1B60000}"/>
    <cellStyle name="Total 5 6" xfId="1150" xr:uid="{00000000-0005-0000-0000-0000D2B60000}"/>
    <cellStyle name="Total 5 7" xfId="1145" xr:uid="{00000000-0005-0000-0000-0000D3B60000}"/>
    <cellStyle name="Total 5 8" xfId="46605" xr:uid="{00000000-0005-0000-0000-0000D4B60000}"/>
    <cellStyle name="Total 6" xfId="1151" xr:uid="{00000000-0005-0000-0000-0000D5B60000}"/>
    <cellStyle name="Total 6 2" xfId="1152" xr:uid="{00000000-0005-0000-0000-0000D6B60000}"/>
    <cellStyle name="Total 6 3" xfId="1153" xr:uid="{00000000-0005-0000-0000-0000D7B60000}"/>
    <cellStyle name="Total 6 4" xfId="31579" xr:uid="{00000000-0005-0000-0000-0000D8B60000}"/>
    <cellStyle name="Total 6 5" xfId="31374" xr:uid="{00000000-0005-0000-0000-0000D9B60000}"/>
    <cellStyle name="Total 7" xfId="1154" xr:uid="{00000000-0005-0000-0000-0000DAB60000}"/>
    <cellStyle name="Total 7 2" xfId="1155" xr:uid="{00000000-0005-0000-0000-0000DBB60000}"/>
    <cellStyle name="Total 8" xfId="1156" xr:uid="{00000000-0005-0000-0000-0000DCB60000}"/>
    <cellStyle name="Total 8 2" xfId="1157" xr:uid="{00000000-0005-0000-0000-0000DDB60000}"/>
    <cellStyle name="Total 9" xfId="1158" xr:uid="{00000000-0005-0000-0000-0000DEB60000}"/>
    <cellStyle name="Total 9 2" xfId="1159" xr:uid="{00000000-0005-0000-0000-0000DFB60000}"/>
    <cellStyle name="Unprot" xfId="351" xr:uid="{00000000-0005-0000-0000-0000E0B60000}"/>
    <cellStyle name="Unprot 2" xfId="352" xr:uid="{00000000-0005-0000-0000-0000E1B60000}"/>
    <cellStyle name="Unprot$" xfId="353" xr:uid="{00000000-0005-0000-0000-0000E2B60000}"/>
    <cellStyle name="Unprot$ 2" xfId="354" xr:uid="{00000000-0005-0000-0000-0000E3B60000}"/>
    <cellStyle name="Unprot$ 2 2" xfId="355" xr:uid="{00000000-0005-0000-0000-0000E4B60000}"/>
    <cellStyle name="Unprot$_2011-10 LIEE Table 6 (2)" xfId="356" xr:uid="{00000000-0005-0000-0000-0000E5B60000}"/>
    <cellStyle name="Unprotect" xfId="357" xr:uid="{00000000-0005-0000-0000-0000E6B60000}"/>
    <cellStyle name="Warning Text 2" xfId="358" xr:uid="{00000000-0005-0000-0000-0000E7B60000}"/>
    <cellStyle name="Warning Text 2 2" xfId="414" xr:uid="{00000000-0005-0000-0000-0000E8B60000}"/>
    <cellStyle name="Warning Text 2 2 2" xfId="46652" xr:uid="{00000000-0005-0000-0000-0000E9B60000}"/>
    <cellStyle name="Warning Text 2 3" xfId="31528" xr:uid="{00000000-0005-0000-0000-0000EAB60000}"/>
    <cellStyle name="Warning Text 3" xfId="31375" xr:uid="{00000000-0005-0000-0000-0000EBB60000}"/>
  </cellStyles>
  <dxfs count="0"/>
  <tableStyles count="1" defaultTableStyle="TableStyleMedium2" defaultPivotStyle="PivotStyleLight16">
    <tableStyle name="Invisible" pivot="0" table="0" count="0" xr9:uid="{9EB945AD-0DE5-4270-A39F-27B28833BAD0}"/>
  </tableStyles>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ocumenttasks/documenttask1.xml><?xml version="1.0" encoding="utf-8"?>
<Tasks xmlns="http://schemas.microsoft.com/office/tasks/2019/documenttasks">
  <Task id="{49148157-49BF-40BC-B673-921206B64C04}">
    <Anchor>
      <Comment id="{8A47DAA8-390A-4A76-8EEE-DCFC59A6FB66}"/>
    </Anchor>
    <History>
      <Event time="2025-12-22T21:23:22.89" id="{87437535-365F-419C-8C10-03D74FB7E261}">
        <Attribution userId="S::KPitsko@semprautilities.com::d73ce271-1a42-4b71-a55a-ecece0952c9d" userName="Pitsko, Kenneth C" userProvider="AD"/>
        <Anchor>
          <Comment id="{8A47DAA8-390A-4A76-8EEE-DCFC59A6FB66}"/>
        </Anchor>
        <Create/>
      </Event>
      <Event time="2025-12-22T21:23:22.89" id="{8F11E3F8-B371-46A0-BDC5-DC07FE492675}">
        <Attribution userId="S::KPitsko@semprautilities.com::d73ce271-1a42-4b71-a55a-ecece0952c9d" userName="Pitsko, Kenneth C" userProvider="AD"/>
        <Anchor>
          <Comment id="{8A47DAA8-390A-4A76-8EEE-DCFC59A6FB66}"/>
        </Anchor>
        <Assign userId="S::HLeon@semprautilities.com::d1f90f59-ecd1-4162-9914-0f359bbc6495" userName="Leon, Hector" userProvider="AD"/>
      </Event>
      <Event time="2025-12-22T21:23:22.89" id="{63F1FB7F-FD0A-4465-A69F-1B45EE758661}">
        <Attribution userId="S::KPitsko@semprautilities.com::d73ce271-1a42-4b71-a55a-ecece0952c9d" userName="Pitsko, Kenneth C" userProvider="AD"/>
        <Anchor>
          <Comment id="{8A47DAA8-390A-4A76-8EEE-DCFC59A6FB66}"/>
        </Anchor>
        <SetTitle title="@Leon, Hector @Saintarbor, Matthew R @Vizcarra, Lulu The annual MFWB budget for these EE measures does not tie out to ESA Table 7."/>
      </Event>
    </History>
  </Task>
</Tasks>
</file>

<file path=xl/persons/person.xml><?xml version="1.0" encoding="utf-8"?>
<personList xmlns="http://schemas.microsoft.com/office/spreadsheetml/2018/threadedcomments" xmlns:x="http://schemas.openxmlformats.org/spreadsheetml/2006/main">
  <person displayName="Liljestrom, Kenny W" id="{573A6575-E115-4711-8532-6C8228F280A3}" userId="KLiljest@sdge.com" providerId="PeoplePicker"/>
  <person displayName="Vizcarra, Lulu" id="{41D0AB8E-1CD2-4718-8394-14BD09C0D3C6}" userId="LVizcarr@sdge.com" providerId="PeoplePicker"/>
  <person displayName="Leon, Hector" id="{15EC660D-B688-4CB3-B51F-B0B40D416978}" userId="HLeon@semprautilities.com" providerId="PeoplePicker"/>
  <person displayName="Saintarbor, Matthew R" id="{F31C500A-C577-4ABE-8FD4-1EB42F76BC20}" userId="MSaintarbor@semprautilities.com" providerId="PeoplePicker"/>
  <person displayName="Schoppe, Emma M" id="{6139BF58-B72E-429E-96BA-7284A38A046F}" userId="S::ESchoppe@sdge.com::1dde7f0e-f8a4-4708-96fa-533502cb3e12" providerId="AD"/>
  <person displayName="Liljestrom, Kenny W" id="{6E2C9F5F-C575-473F-93C0-81A70A6AFA46}" userId="S::KLiljest@sdge.com::b430e269-e410-4009-b42f-c97fd2ce0cf1" providerId="AD"/>
  <person displayName="Pouyanfar, Bita" id="{C66A78B9-014C-4407-9BF3-DDA38186A05B}" userId="S::bpouyanf@sdge.com::b8afcae3-205f-484c-ae7b-ab52cd17b3ce" providerId="AD"/>
  <person displayName="Pitsko, Kenneth C" id="{6F3B7D64-CA80-451A-BBB2-3AA8EF43AC45}" userId="S::KPitsko@semprautilities.com::d73ce271-1a42-4b71-a55a-ecece0952c9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26" dT="2025-10-06T20:36:46.61" personId="{C66A78B9-014C-4407-9BF3-DDA38186A05B}" id="{07AB8E04-FB18-4E1A-B580-9CE07FFD8300}" done="1">
    <text xml:space="preserve">Area - ft2
</text>
  </threadedComment>
</ThreadedComments>
</file>

<file path=xl/threadedComments/threadedComment2.xml><?xml version="1.0" encoding="utf-8"?>
<ThreadedComments xmlns="http://schemas.microsoft.com/office/spreadsheetml/2018/threadedcomments" xmlns:x="http://schemas.openxmlformats.org/spreadsheetml/2006/main">
  <threadedComment ref="BI6" dT="2025-10-07T15:53:09.05" personId="{6139BF58-B72E-429E-96BA-7284A38A046F}" id="{EC237721-B9EC-4054-B71A-953204107167}" done="1">
    <text>@Liljestrom, Kenny W Can you assist with the following? @Leon, Hector for awareness</text>
    <mentions>
      <mention mentionpersonId="{573A6575-E115-4711-8532-6C8228F280A3}" mentionId="{82BD5854-7F07-4CA6-ABD6-6FDB78E1B2CC}" startIndex="0" length="20"/>
      <mention mentionpersonId="{15EC660D-B688-4CB3-B51F-B0B40D416978}" mentionId="{4CEAD221-C5B3-4892-B53F-C3C88E5F7BEF}" startIndex="56" length="13"/>
    </mentions>
  </threadedComment>
  <threadedComment ref="BI6" dT="2025-10-08T20:05:53.58" personId="{6E2C9F5F-C575-473F-93C0-81A70A6AFA46}" id="{901E4175-F0C8-4F45-B19C-487E037BE4B4}" parentId="{EC237721-B9EC-4054-B71A-953204107167}">
    <text>Done</text>
  </threadedComment>
  <threadedComment ref="I96" dT="2025-10-09T23:05:54.74" personId="{6F3B7D64-CA80-451A-BBB2-3AA8EF43AC45}" id="{D420AB3C-B36A-4088-BED9-2EA35F4424CA}">
    <text>@Leon, Hector The budget total above does not tie out to Table 7</text>
    <mentions>
      <mention mentionpersonId="{15EC660D-B688-4CB3-B51F-B0B40D416978}" mentionId="{9CF8D7FC-DA08-4931-B1A4-96F061F2BAEC}" startIndex="0" length="13"/>
    </mentions>
  </threadedComment>
  <threadedComment ref="W96" dT="2025-12-22T21:23:22.89" personId="{6F3B7D64-CA80-451A-BBB2-3AA8EF43AC45}" id="{8A47DAA8-390A-4A76-8EEE-DCFC59A6FB66}">
    <text>@Leon, Hector @Saintarbor, Matthew R @Vizcarra, Lulu The annual MFWB budget for these EE measures does not tie out to ESA Table 7.</text>
    <mentions>
      <mention mentionpersonId="{15EC660D-B688-4CB3-B51F-B0B40D416978}" mentionId="{5EA4E5FC-FE33-444A-A124-3C8A127247D1}" startIndex="0" length="13"/>
      <mention mentionpersonId="{F31C500A-C577-4ABE-8FD4-1EB42F76BC20}" mentionId="{EC2BABCF-9BA7-4471-91E6-5C1415B75940}" startIndex="14" length="22"/>
      <mention mentionpersonId="{41D0AB8E-1CD2-4718-8394-14BD09C0D3C6}" mentionId="{F5714BEB-E8DA-49DE-A444-DBE951432A44}" startIndex="37" length="15"/>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 Id="rId5" Type="http://schemas.microsoft.com/office/2019/04/relationships/documenttask" Target="../documenttasks/documenttask1.xml"/><Relationship Id="rId4" Type="http://schemas.microsoft.com/office/2017/10/relationships/threadedComment" Target="../threadedComments/threadedComment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hyperlink" Target="https://insights.esource.com/documents/HI%20TRM%202024%20v1.xlsx"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4FA2A-5D55-4B3F-8330-8BE09F09AB80}">
  <sheetPr>
    <pageSetUpPr fitToPage="1"/>
  </sheetPr>
  <dimension ref="A1:J7"/>
  <sheetViews>
    <sheetView workbookViewId="0"/>
  </sheetViews>
  <sheetFormatPr defaultRowHeight="12.75"/>
  <cols>
    <col min="1" max="1" width="168.7109375" bestFit="1" customWidth="1"/>
  </cols>
  <sheetData>
    <row r="1" spans="1:10" ht="27.75">
      <c r="A1" s="656" t="s">
        <v>1</v>
      </c>
      <c r="B1" s="657"/>
      <c r="C1" s="657"/>
      <c r="D1" s="657"/>
      <c r="E1" s="657"/>
      <c r="F1" s="657"/>
      <c r="G1" s="657"/>
      <c r="H1" s="657"/>
      <c r="I1" s="657"/>
      <c r="J1" s="657"/>
    </row>
    <row r="2" spans="1:10" ht="27.75">
      <c r="A2" s="657"/>
      <c r="B2" s="657"/>
      <c r="C2" s="657"/>
      <c r="D2" s="657"/>
      <c r="E2" s="657"/>
      <c r="F2" s="657"/>
      <c r="G2" s="657"/>
      <c r="H2" s="657"/>
      <c r="I2" s="657"/>
      <c r="J2" s="657"/>
    </row>
    <row r="3" spans="1:10" ht="27.75">
      <c r="A3" s="656" t="s">
        <v>666</v>
      </c>
      <c r="B3" s="657"/>
      <c r="C3" s="657"/>
      <c r="D3" s="657"/>
      <c r="E3" s="657"/>
      <c r="F3" s="657"/>
      <c r="G3" s="657"/>
      <c r="H3" s="657"/>
      <c r="I3" s="657"/>
      <c r="J3" s="657"/>
    </row>
    <row r="4" spans="1:10" ht="27.75">
      <c r="A4" s="658" t="s">
        <v>663</v>
      </c>
      <c r="B4" s="657"/>
      <c r="C4" s="657"/>
      <c r="D4" s="657"/>
      <c r="E4" s="657"/>
      <c r="F4" s="657"/>
      <c r="G4" s="657"/>
      <c r="H4" s="657"/>
      <c r="I4" s="657"/>
      <c r="J4" s="657"/>
    </row>
    <row r="5" spans="1:10" ht="27.75">
      <c r="A5" s="658" t="s">
        <v>664</v>
      </c>
      <c r="B5" s="657"/>
      <c r="C5" s="657"/>
      <c r="D5" s="657"/>
      <c r="E5" s="657"/>
      <c r="F5" s="657"/>
      <c r="G5" s="657"/>
      <c r="H5" s="657"/>
      <c r="I5" s="657"/>
      <c r="J5" s="657"/>
    </row>
    <row r="6" spans="1:10" ht="27.75">
      <c r="A6" s="658" t="s">
        <v>667</v>
      </c>
      <c r="B6" s="657"/>
      <c r="C6" s="657"/>
      <c r="D6" s="657"/>
      <c r="E6" s="657"/>
      <c r="F6" s="657"/>
      <c r="G6" s="657"/>
      <c r="H6" s="657"/>
      <c r="I6" s="657"/>
      <c r="J6" s="657"/>
    </row>
    <row r="7" spans="1:10" ht="27">
      <c r="A7" s="658"/>
    </row>
  </sheetData>
  <printOptions horizontalCentered="1" verticalCentered="1"/>
  <pageMargins left="0.7" right="0.7" top="0.75" bottom="0.75" header="0.3" footer="0.3"/>
  <pageSetup scale="54" orientation="portrait" r:id="rId1"/>
  <headerFooter differentFirst="1">
    <oddFooter>&amp;CAttachment B -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D9E7C-21D3-477E-8055-234FB71DAE8C}">
  <sheetPr>
    <tabColor theme="2" tint="-0.249977111117893"/>
    <pageSetUpPr fitToPage="1"/>
  </sheetPr>
  <dimension ref="A1:BQ160"/>
  <sheetViews>
    <sheetView zoomScaleNormal="100" workbookViewId="0">
      <pane xSplit="2" ySplit="7" topLeftCell="C88" activePane="bottomRight" state="frozen"/>
      <selection pane="topRight"/>
      <selection pane="bottomLeft"/>
      <selection pane="bottomRight"/>
    </sheetView>
  </sheetViews>
  <sheetFormatPr defaultRowHeight="12.75"/>
  <cols>
    <col min="1" max="1" width="78.42578125" customWidth="1"/>
    <col min="2" max="2" width="25.5703125" style="86" customWidth="1"/>
    <col min="3" max="4" width="13.7109375" style="483" customWidth="1"/>
    <col min="5" max="5" width="15.42578125" style="483" customWidth="1"/>
    <col min="6" max="47" width="13.7109375" style="483" customWidth="1"/>
    <col min="48" max="48" width="25.42578125" style="483" customWidth="1"/>
    <col min="49" max="50" width="9.140625" style="483"/>
  </cols>
  <sheetData>
    <row r="1" spans="1:69" ht="15.75">
      <c r="A1" s="170" t="str">
        <f>+README!C1</f>
        <v>San Diego Gas &amp; Electric Company</v>
      </c>
      <c r="B1" s="82"/>
      <c r="C1" s="459"/>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Y1" s="138"/>
      <c r="AZ1" s="138"/>
      <c r="BA1" s="138"/>
      <c r="BB1" s="138"/>
      <c r="BC1" s="138"/>
      <c r="BD1" s="138"/>
      <c r="BE1" s="138"/>
      <c r="BF1" s="138"/>
      <c r="BG1" s="138"/>
      <c r="BH1" s="138"/>
      <c r="BI1" s="138"/>
      <c r="BJ1" s="138"/>
      <c r="BK1" s="138"/>
      <c r="BL1" s="138"/>
      <c r="BM1" s="138"/>
      <c r="BN1" s="138"/>
      <c r="BO1" s="138"/>
      <c r="BP1" s="138"/>
      <c r="BQ1" s="138"/>
    </row>
    <row r="2" spans="1:69" ht="15.75">
      <c r="A2" s="170"/>
      <c r="B2" s="82"/>
      <c r="C2" s="459"/>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8"/>
      <c r="AZ2" s="138"/>
      <c r="BA2" s="138"/>
      <c r="BB2" s="138"/>
      <c r="BC2" s="138"/>
      <c r="BD2" s="138"/>
      <c r="BE2" s="138"/>
      <c r="BF2" s="138"/>
      <c r="BG2" s="138"/>
      <c r="BH2" s="138"/>
      <c r="BI2" s="138"/>
      <c r="BJ2" s="138"/>
      <c r="BK2" s="138"/>
      <c r="BL2" s="138"/>
      <c r="BM2" s="138"/>
      <c r="BN2" s="138"/>
      <c r="BO2" s="138"/>
      <c r="BP2" s="138"/>
      <c r="BQ2" s="138"/>
    </row>
    <row r="3" spans="1:69" ht="15.75">
      <c r="A3" s="170"/>
      <c r="B3" s="82"/>
      <c r="C3" s="459"/>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8"/>
      <c r="AZ3" s="138"/>
      <c r="BA3" s="138"/>
      <c r="BB3" s="138"/>
      <c r="BC3" s="138"/>
      <c r="BD3" s="138"/>
      <c r="BE3" s="138"/>
      <c r="BF3" s="138"/>
      <c r="BG3" s="138"/>
      <c r="BH3" s="138"/>
      <c r="BI3" s="138"/>
      <c r="BJ3" s="138"/>
      <c r="BK3" s="138"/>
      <c r="BL3" s="138"/>
      <c r="BM3" s="138"/>
      <c r="BN3" s="138"/>
      <c r="BO3" s="138"/>
      <c r="BP3" s="138"/>
      <c r="BQ3" s="138"/>
    </row>
    <row r="4" spans="1:69" ht="17.25" customHeight="1">
      <c r="A4" s="454" t="s">
        <v>264</v>
      </c>
      <c r="B4" s="15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8"/>
      <c r="AZ4" s="138"/>
      <c r="BA4" s="138"/>
      <c r="BB4" s="138"/>
      <c r="BC4" s="138"/>
      <c r="BD4" s="138"/>
      <c r="BE4" s="138"/>
      <c r="BF4" s="138"/>
      <c r="BG4" s="138"/>
      <c r="BH4" s="138"/>
      <c r="BI4" s="138"/>
      <c r="BJ4" s="138"/>
      <c r="BK4" s="138"/>
      <c r="BL4" s="138"/>
      <c r="BM4" s="138"/>
      <c r="BN4" s="138"/>
      <c r="BO4" s="138"/>
      <c r="BP4" s="138"/>
      <c r="BQ4" s="138"/>
    </row>
    <row r="5" spans="1:69" ht="27" customHeight="1" thickBot="1">
      <c r="A5" s="170" t="s">
        <v>265</v>
      </c>
      <c r="B5" s="89"/>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33"/>
      <c r="AX5" s="133"/>
      <c r="AY5" s="138"/>
      <c r="AZ5" s="138"/>
      <c r="BA5" s="138"/>
      <c r="BB5" s="138"/>
      <c r="BC5" s="138"/>
      <c r="BD5" s="138"/>
      <c r="BE5" s="138"/>
      <c r="BF5" s="138"/>
      <c r="BG5" s="138"/>
      <c r="BH5" s="138"/>
      <c r="BI5" s="138"/>
      <c r="BJ5" s="138"/>
      <c r="BK5" s="138"/>
      <c r="BL5" s="138"/>
      <c r="BM5" s="138"/>
      <c r="BN5" s="138"/>
      <c r="BO5" s="138"/>
      <c r="BP5" s="138"/>
      <c r="BQ5" s="138"/>
    </row>
    <row r="6" spans="1:69" ht="15.75" customHeight="1">
      <c r="A6" s="871" t="s">
        <v>149</v>
      </c>
      <c r="B6" s="873" t="s">
        <v>266</v>
      </c>
      <c r="C6" s="873" t="s">
        <v>267</v>
      </c>
      <c r="D6" s="873" t="s">
        <v>268</v>
      </c>
      <c r="E6" s="873" t="s">
        <v>269</v>
      </c>
      <c r="F6" s="876" t="s">
        <v>270</v>
      </c>
      <c r="G6" s="877"/>
      <c r="H6" s="877"/>
      <c r="I6" s="877"/>
      <c r="J6" s="877"/>
      <c r="K6" s="877"/>
      <c r="L6" s="879"/>
      <c r="M6" s="876" t="s">
        <v>271</v>
      </c>
      <c r="N6" s="877"/>
      <c r="O6" s="877"/>
      <c r="P6" s="877"/>
      <c r="Q6" s="877"/>
      <c r="R6" s="877"/>
      <c r="S6" s="878"/>
      <c r="T6" s="880" t="s">
        <v>35</v>
      </c>
      <c r="U6" s="877"/>
      <c r="V6" s="877"/>
      <c r="W6" s="877"/>
      <c r="X6" s="877"/>
      <c r="Y6" s="877"/>
      <c r="Z6" s="878"/>
      <c r="AA6" s="877" t="s">
        <v>36</v>
      </c>
      <c r="AB6" s="877"/>
      <c r="AC6" s="877"/>
      <c r="AD6" s="877"/>
      <c r="AE6" s="877"/>
      <c r="AF6" s="877"/>
      <c r="AG6" s="878"/>
      <c r="AH6" s="877" t="s">
        <v>37</v>
      </c>
      <c r="AI6" s="877"/>
      <c r="AJ6" s="877"/>
      <c r="AK6" s="877"/>
      <c r="AL6" s="877"/>
      <c r="AM6" s="877"/>
      <c r="AN6" s="878"/>
      <c r="AO6" s="877" t="s">
        <v>38</v>
      </c>
      <c r="AP6" s="877"/>
      <c r="AQ6" s="877"/>
      <c r="AR6" s="877"/>
      <c r="AS6" s="877"/>
      <c r="AT6" s="877"/>
      <c r="AU6" s="878"/>
      <c r="AV6" s="760"/>
      <c r="AW6" s="133"/>
      <c r="AX6" s="133"/>
      <c r="AY6" s="138"/>
      <c r="AZ6" s="138"/>
      <c r="BA6" s="138"/>
      <c r="BB6" s="138"/>
      <c r="BC6" s="138"/>
      <c r="BD6" s="138"/>
      <c r="BE6" s="138"/>
      <c r="BF6" s="138"/>
      <c r="BG6" s="138"/>
      <c r="BH6" s="138"/>
      <c r="BI6" s="138"/>
      <c r="BJ6" s="138"/>
      <c r="BK6" s="138"/>
      <c r="BL6" s="138"/>
      <c r="BM6" s="138"/>
      <c r="BN6" s="138"/>
      <c r="BO6" s="138"/>
      <c r="BP6" s="138"/>
      <c r="BQ6" s="138"/>
    </row>
    <row r="7" spans="1:69" ht="51">
      <c r="A7" s="872"/>
      <c r="B7" s="874"/>
      <c r="C7" s="874"/>
      <c r="D7" s="875"/>
      <c r="E7" s="874"/>
      <c r="F7" s="707" t="s">
        <v>156</v>
      </c>
      <c r="G7" s="707" t="s">
        <v>157</v>
      </c>
      <c r="H7" s="707" t="s">
        <v>158</v>
      </c>
      <c r="I7" s="707" t="s">
        <v>159</v>
      </c>
      <c r="J7" s="707" t="s">
        <v>160</v>
      </c>
      <c r="K7" s="707" t="s">
        <v>272</v>
      </c>
      <c r="L7" s="707" t="s">
        <v>161</v>
      </c>
      <c r="M7" s="707" t="s">
        <v>156</v>
      </c>
      <c r="N7" s="707" t="s">
        <v>157</v>
      </c>
      <c r="O7" s="707" t="s">
        <v>158</v>
      </c>
      <c r="P7" s="707" t="s">
        <v>159</v>
      </c>
      <c r="Q7" s="707" t="s">
        <v>160</v>
      </c>
      <c r="R7" s="707" t="s">
        <v>273</v>
      </c>
      <c r="S7" s="707" t="s">
        <v>161</v>
      </c>
      <c r="T7" s="707" t="s">
        <v>156</v>
      </c>
      <c r="U7" s="707" t="s">
        <v>157</v>
      </c>
      <c r="V7" s="707" t="s">
        <v>158</v>
      </c>
      <c r="W7" s="707" t="s">
        <v>159</v>
      </c>
      <c r="X7" s="707" t="s">
        <v>160</v>
      </c>
      <c r="Y7" s="707" t="s">
        <v>274</v>
      </c>
      <c r="Z7" s="707" t="s">
        <v>161</v>
      </c>
      <c r="AA7" s="707" t="s">
        <v>156</v>
      </c>
      <c r="AB7" s="707" t="s">
        <v>157</v>
      </c>
      <c r="AC7" s="707" t="s">
        <v>158</v>
      </c>
      <c r="AD7" s="707" t="s">
        <v>159</v>
      </c>
      <c r="AE7" s="707" t="s">
        <v>160</v>
      </c>
      <c r="AF7" s="707" t="s">
        <v>274</v>
      </c>
      <c r="AG7" s="707" t="s">
        <v>161</v>
      </c>
      <c r="AH7" s="707" t="s">
        <v>156</v>
      </c>
      <c r="AI7" s="707" t="s">
        <v>157</v>
      </c>
      <c r="AJ7" s="707" t="s">
        <v>158</v>
      </c>
      <c r="AK7" s="707" t="s">
        <v>159</v>
      </c>
      <c r="AL7" s="707" t="s">
        <v>160</v>
      </c>
      <c r="AM7" s="707" t="s">
        <v>274</v>
      </c>
      <c r="AN7" s="707" t="s">
        <v>161</v>
      </c>
      <c r="AO7" s="707" t="s">
        <v>156</v>
      </c>
      <c r="AP7" s="707" t="s">
        <v>157</v>
      </c>
      <c r="AQ7" s="707" t="s">
        <v>158</v>
      </c>
      <c r="AR7" s="707" t="s">
        <v>159</v>
      </c>
      <c r="AS7" s="707" t="s">
        <v>160</v>
      </c>
      <c r="AT7" s="707" t="s">
        <v>273</v>
      </c>
      <c r="AU7" s="707" t="s">
        <v>161</v>
      </c>
      <c r="AV7" s="761" t="s">
        <v>275</v>
      </c>
      <c r="AW7" s="461"/>
      <c r="AX7" s="461"/>
      <c r="AY7" s="455"/>
      <c r="AZ7" s="455"/>
      <c r="BA7" s="455"/>
      <c r="BB7" s="455"/>
      <c r="BC7" s="455"/>
      <c r="BD7" s="455"/>
      <c r="BE7" s="455"/>
      <c r="BF7" s="455"/>
      <c r="BG7" s="455"/>
      <c r="BH7" s="455"/>
      <c r="BI7" s="455"/>
      <c r="BJ7" s="455"/>
      <c r="BK7" s="455"/>
      <c r="BL7" s="455"/>
      <c r="BM7" s="455"/>
      <c r="BN7" s="455"/>
      <c r="BO7" s="455"/>
      <c r="BP7" s="455"/>
      <c r="BQ7" s="455"/>
    </row>
    <row r="8" spans="1:69" ht="15">
      <c r="A8" s="762" t="s">
        <v>163</v>
      </c>
      <c r="B8" s="462" t="s">
        <v>263</v>
      </c>
      <c r="C8" s="462" t="s">
        <v>263</v>
      </c>
      <c r="D8" s="463" t="s">
        <v>263</v>
      </c>
      <c r="E8" s="462" t="s">
        <v>263</v>
      </c>
      <c r="F8" s="462" t="s">
        <v>263</v>
      </c>
      <c r="G8" s="462" t="s">
        <v>263</v>
      </c>
      <c r="H8" s="462" t="s">
        <v>263</v>
      </c>
      <c r="I8" s="462" t="s">
        <v>263</v>
      </c>
      <c r="J8" s="462" t="s">
        <v>263</v>
      </c>
      <c r="K8" s="462" t="s">
        <v>263</v>
      </c>
      <c r="L8" s="462" t="s">
        <v>263</v>
      </c>
      <c r="M8" s="462" t="s">
        <v>263</v>
      </c>
      <c r="N8" s="462" t="s">
        <v>263</v>
      </c>
      <c r="O8" s="462" t="s">
        <v>263</v>
      </c>
      <c r="P8" s="462" t="s">
        <v>263</v>
      </c>
      <c r="Q8" s="462" t="s">
        <v>263</v>
      </c>
      <c r="R8" s="462" t="s">
        <v>263</v>
      </c>
      <c r="S8" s="462" t="s">
        <v>263</v>
      </c>
      <c r="T8" s="462" t="s">
        <v>263</v>
      </c>
      <c r="U8" s="462" t="s">
        <v>263</v>
      </c>
      <c r="V8" s="462" t="s">
        <v>263</v>
      </c>
      <c r="W8" s="462" t="s">
        <v>263</v>
      </c>
      <c r="X8" s="462" t="s">
        <v>263</v>
      </c>
      <c r="Y8" s="505" t="s">
        <v>263</v>
      </c>
      <c r="Z8" s="462" t="s">
        <v>263</v>
      </c>
      <c r="AA8" s="462" t="s">
        <v>263</v>
      </c>
      <c r="AB8" s="462" t="s">
        <v>263</v>
      </c>
      <c r="AC8" s="462" t="s">
        <v>263</v>
      </c>
      <c r="AD8" s="462" t="s">
        <v>263</v>
      </c>
      <c r="AE8" s="462" t="s">
        <v>263</v>
      </c>
      <c r="AF8" s="462" t="s">
        <v>263</v>
      </c>
      <c r="AG8" s="462" t="s">
        <v>263</v>
      </c>
      <c r="AH8" s="462" t="s">
        <v>263</v>
      </c>
      <c r="AI8" s="462" t="s">
        <v>263</v>
      </c>
      <c r="AJ8" s="462" t="s">
        <v>263</v>
      </c>
      <c r="AK8" s="462" t="s">
        <v>263</v>
      </c>
      <c r="AL8" s="462" t="s">
        <v>263</v>
      </c>
      <c r="AM8" s="505" t="s">
        <v>263</v>
      </c>
      <c r="AN8" s="462" t="s">
        <v>263</v>
      </c>
      <c r="AO8" s="462" t="s">
        <v>263</v>
      </c>
      <c r="AP8" s="462" t="s">
        <v>263</v>
      </c>
      <c r="AQ8" s="462" t="s">
        <v>263</v>
      </c>
      <c r="AR8" s="462" t="s">
        <v>263</v>
      </c>
      <c r="AS8" s="462" t="s">
        <v>263</v>
      </c>
      <c r="AT8" s="505" t="s">
        <v>263</v>
      </c>
      <c r="AU8" s="462" t="s">
        <v>263</v>
      </c>
      <c r="AV8" s="763" t="s">
        <v>263</v>
      </c>
      <c r="AW8" s="464"/>
      <c r="AX8" s="464"/>
      <c r="AY8" s="456"/>
      <c r="AZ8" s="456"/>
      <c r="BA8" s="456"/>
      <c r="BB8" s="456"/>
      <c r="BC8" s="456"/>
      <c r="BD8" s="456"/>
      <c r="BE8" s="456"/>
      <c r="BF8" s="456"/>
      <c r="BG8" s="456"/>
      <c r="BH8" s="456"/>
      <c r="BI8" s="456"/>
      <c r="BJ8" s="456"/>
      <c r="BK8" s="456"/>
      <c r="BL8" s="456"/>
      <c r="BM8" s="456"/>
      <c r="BN8" s="456"/>
      <c r="BO8" s="456"/>
      <c r="BP8" s="456"/>
      <c r="BQ8" s="456"/>
    </row>
    <row r="9" spans="1:69" ht="15">
      <c r="A9" s="764" t="s">
        <v>170</v>
      </c>
      <c r="B9" s="465" t="s">
        <v>171</v>
      </c>
      <c r="C9" s="465" t="s">
        <v>167</v>
      </c>
      <c r="D9" s="465" t="s">
        <v>167</v>
      </c>
      <c r="E9" s="465" t="s">
        <v>276</v>
      </c>
      <c r="F9" s="465">
        <v>60</v>
      </c>
      <c r="G9" s="465">
        <v>414</v>
      </c>
      <c r="H9" s="465">
        <v>0</v>
      </c>
      <c r="I9" s="466">
        <v>1089</v>
      </c>
      <c r="J9" s="465">
        <v>11</v>
      </c>
      <c r="K9" s="504">
        <v>57787</v>
      </c>
      <c r="L9" s="467">
        <v>0.01</v>
      </c>
      <c r="M9" s="465">
        <v>28</v>
      </c>
      <c r="N9" s="466">
        <v>2037</v>
      </c>
      <c r="O9" s="465">
        <v>0</v>
      </c>
      <c r="P9" s="465">
        <v>159</v>
      </c>
      <c r="Q9" s="465">
        <v>11</v>
      </c>
      <c r="R9" s="504">
        <v>31676</v>
      </c>
      <c r="S9" s="468">
        <v>3.0000000000000001E-3</v>
      </c>
      <c r="T9" s="465">
        <v>2</v>
      </c>
      <c r="U9" s="465">
        <v>146</v>
      </c>
      <c r="V9" s="465">
        <v>0</v>
      </c>
      <c r="W9" s="465">
        <v>11</v>
      </c>
      <c r="X9" s="465">
        <v>11</v>
      </c>
      <c r="Y9" s="504">
        <v>2392</v>
      </c>
      <c r="Z9" s="468">
        <v>5.9999999999999995E-4</v>
      </c>
      <c r="AA9" s="465">
        <v>4</v>
      </c>
      <c r="AB9" s="465">
        <v>291</v>
      </c>
      <c r="AC9" s="465">
        <v>0</v>
      </c>
      <c r="AD9" s="465">
        <v>23</v>
      </c>
      <c r="AE9" s="465">
        <v>11</v>
      </c>
      <c r="AF9" s="504">
        <v>5088</v>
      </c>
      <c r="AG9" s="468">
        <v>6.9999999999999999E-4</v>
      </c>
      <c r="AH9" s="465">
        <v>4</v>
      </c>
      <c r="AI9" s="465">
        <v>291</v>
      </c>
      <c r="AJ9" s="465">
        <v>0</v>
      </c>
      <c r="AK9" s="465">
        <v>23</v>
      </c>
      <c r="AL9" s="465">
        <v>11</v>
      </c>
      <c r="AM9" s="504">
        <v>5308</v>
      </c>
      <c r="AN9" s="468">
        <v>6.9999999999999999E-4</v>
      </c>
      <c r="AO9" s="465">
        <v>4</v>
      </c>
      <c r="AP9" s="465">
        <v>291</v>
      </c>
      <c r="AQ9" s="465">
        <v>0</v>
      </c>
      <c r="AR9" s="465">
        <v>23</v>
      </c>
      <c r="AS9" s="465">
        <v>11</v>
      </c>
      <c r="AT9" s="504">
        <v>5439</v>
      </c>
      <c r="AU9" s="468">
        <v>1E-3</v>
      </c>
      <c r="AV9" s="765" t="s">
        <v>172</v>
      </c>
      <c r="AW9" s="464"/>
      <c r="AX9" s="464"/>
      <c r="AY9" s="456"/>
      <c r="AZ9" s="456"/>
      <c r="BA9" s="456"/>
      <c r="BB9" s="456"/>
      <c r="BC9" s="456"/>
      <c r="BD9" s="456"/>
      <c r="BE9" s="456"/>
      <c r="BF9" s="456"/>
      <c r="BG9" s="456"/>
      <c r="BH9" s="456"/>
      <c r="BI9" s="456"/>
      <c r="BJ9" s="456"/>
      <c r="BK9" s="456"/>
      <c r="BL9" s="456"/>
      <c r="BM9" s="456"/>
      <c r="BN9" s="456"/>
      <c r="BO9" s="456"/>
      <c r="BP9" s="456"/>
      <c r="BQ9" s="456"/>
    </row>
    <row r="10" spans="1:69" ht="15">
      <c r="A10" s="764" t="s">
        <v>277</v>
      </c>
      <c r="B10" s="465" t="s">
        <v>171</v>
      </c>
      <c r="C10" s="465" t="s">
        <v>167</v>
      </c>
      <c r="D10" s="465" t="s">
        <v>167</v>
      </c>
      <c r="E10" s="465" t="s">
        <v>278</v>
      </c>
      <c r="F10" s="465">
        <v>8</v>
      </c>
      <c r="G10" s="466">
        <v>3534</v>
      </c>
      <c r="H10" s="465">
        <v>0</v>
      </c>
      <c r="I10" s="465">
        <v>58</v>
      </c>
      <c r="J10" s="465">
        <v>11</v>
      </c>
      <c r="K10" s="504">
        <v>13708</v>
      </c>
      <c r="L10" s="467">
        <v>0</v>
      </c>
      <c r="M10" s="465">
        <v>2</v>
      </c>
      <c r="N10" s="465">
        <v>543</v>
      </c>
      <c r="O10" s="465">
        <v>0</v>
      </c>
      <c r="P10" s="465">
        <v>41</v>
      </c>
      <c r="Q10" s="465">
        <v>11</v>
      </c>
      <c r="R10" s="504">
        <v>4639</v>
      </c>
      <c r="S10" s="468">
        <v>4.0000000000000002E-4</v>
      </c>
      <c r="T10" s="465">
        <v>1</v>
      </c>
      <c r="U10" s="465">
        <v>269</v>
      </c>
      <c r="V10" s="465">
        <v>0</v>
      </c>
      <c r="W10" s="465">
        <v>22</v>
      </c>
      <c r="X10" s="465">
        <v>11</v>
      </c>
      <c r="Y10" s="504">
        <v>1226</v>
      </c>
      <c r="Z10" s="468">
        <v>2.9999999999999997E-4</v>
      </c>
      <c r="AA10" s="465">
        <v>10</v>
      </c>
      <c r="AB10" s="466">
        <v>2699</v>
      </c>
      <c r="AC10" s="465">
        <v>0</v>
      </c>
      <c r="AD10" s="465">
        <v>211</v>
      </c>
      <c r="AE10" s="465">
        <v>11</v>
      </c>
      <c r="AF10" s="504">
        <v>20866</v>
      </c>
      <c r="AG10" s="468">
        <v>2.8999999999999998E-3</v>
      </c>
      <c r="AH10" s="465">
        <v>10</v>
      </c>
      <c r="AI10" s="466">
        <v>2699</v>
      </c>
      <c r="AJ10" s="465">
        <v>0</v>
      </c>
      <c r="AK10" s="465">
        <v>211</v>
      </c>
      <c r="AL10" s="465">
        <v>11</v>
      </c>
      <c r="AM10" s="504">
        <v>21766</v>
      </c>
      <c r="AN10" s="468">
        <v>2.8999999999999998E-3</v>
      </c>
      <c r="AO10" s="465">
        <v>10</v>
      </c>
      <c r="AP10" s="466">
        <v>2699</v>
      </c>
      <c r="AQ10" s="465">
        <v>0</v>
      </c>
      <c r="AR10" s="465">
        <v>211</v>
      </c>
      <c r="AS10" s="465">
        <v>11</v>
      </c>
      <c r="AT10" s="504">
        <v>22306</v>
      </c>
      <c r="AU10" s="468">
        <v>3.0000000000000001E-3</v>
      </c>
      <c r="AV10" s="765" t="s">
        <v>172</v>
      </c>
      <c r="AW10" s="464"/>
      <c r="AX10" s="464"/>
      <c r="AY10" s="456"/>
      <c r="AZ10" s="456"/>
      <c r="BA10" s="456"/>
      <c r="BB10" s="456"/>
      <c r="BC10" s="456"/>
      <c r="BD10" s="456"/>
      <c r="BE10" s="456"/>
      <c r="BF10" s="456"/>
      <c r="BG10" s="456"/>
      <c r="BH10" s="456"/>
      <c r="BI10" s="456"/>
      <c r="BJ10" s="456"/>
      <c r="BK10" s="456"/>
      <c r="BL10" s="456"/>
      <c r="BM10" s="456"/>
      <c r="BN10" s="456"/>
      <c r="BO10" s="456"/>
      <c r="BP10" s="456"/>
      <c r="BQ10" s="456"/>
    </row>
    <row r="11" spans="1:69" ht="15">
      <c r="A11" s="764" t="s">
        <v>279</v>
      </c>
      <c r="B11" s="465" t="s">
        <v>171</v>
      </c>
      <c r="C11" s="469" t="s">
        <v>168</v>
      </c>
      <c r="D11" s="465" t="s">
        <v>167</v>
      </c>
      <c r="E11" s="465" t="s">
        <v>276</v>
      </c>
      <c r="F11" s="469" t="s">
        <v>168</v>
      </c>
      <c r="G11" s="469" t="s">
        <v>168</v>
      </c>
      <c r="H11" s="469" t="s">
        <v>168</v>
      </c>
      <c r="I11" s="469" t="s">
        <v>168</v>
      </c>
      <c r="J11" s="469" t="s">
        <v>168</v>
      </c>
      <c r="K11" s="504">
        <v>0</v>
      </c>
      <c r="L11" s="469" t="s">
        <v>168</v>
      </c>
      <c r="M11" s="469" t="s">
        <v>168</v>
      </c>
      <c r="N11" s="469" t="s">
        <v>168</v>
      </c>
      <c r="O11" s="469" t="s">
        <v>168</v>
      </c>
      <c r="P11" s="469" t="s">
        <v>168</v>
      </c>
      <c r="Q11" s="469" t="s">
        <v>168</v>
      </c>
      <c r="R11" s="504">
        <v>0</v>
      </c>
      <c r="S11" s="469" t="s">
        <v>168</v>
      </c>
      <c r="T11" s="465">
        <v>2</v>
      </c>
      <c r="U11" s="465">
        <v>24</v>
      </c>
      <c r="V11" s="465">
        <v>0</v>
      </c>
      <c r="W11" s="469" t="s">
        <v>168</v>
      </c>
      <c r="X11" s="465">
        <v>16</v>
      </c>
      <c r="Y11" s="504">
        <v>4199</v>
      </c>
      <c r="Z11" s="468">
        <v>1E-3</v>
      </c>
      <c r="AA11" s="465">
        <v>4</v>
      </c>
      <c r="AB11" s="465">
        <v>48</v>
      </c>
      <c r="AC11" s="465">
        <v>0</v>
      </c>
      <c r="AD11" s="469" t="s">
        <v>168</v>
      </c>
      <c r="AE11" s="465">
        <v>16</v>
      </c>
      <c r="AF11" s="504">
        <v>8932</v>
      </c>
      <c r="AG11" s="468">
        <v>1.1999999999999999E-3</v>
      </c>
      <c r="AH11" s="465">
        <v>4</v>
      </c>
      <c r="AI11" s="465">
        <v>48</v>
      </c>
      <c r="AJ11" s="465">
        <v>0</v>
      </c>
      <c r="AK11" s="469" t="s">
        <v>168</v>
      </c>
      <c r="AL11" s="465">
        <v>16</v>
      </c>
      <c r="AM11" s="504">
        <v>9318</v>
      </c>
      <c r="AN11" s="468">
        <v>1.1999999999999999E-3</v>
      </c>
      <c r="AO11" s="465">
        <v>4</v>
      </c>
      <c r="AP11" s="465">
        <v>48</v>
      </c>
      <c r="AQ11" s="465">
        <v>0</v>
      </c>
      <c r="AR11" s="469" t="s">
        <v>168</v>
      </c>
      <c r="AS11" s="465">
        <v>16</v>
      </c>
      <c r="AT11" s="504">
        <v>9549</v>
      </c>
      <c r="AU11" s="468">
        <v>1E-3</v>
      </c>
      <c r="AV11" s="765" t="s">
        <v>280</v>
      </c>
      <c r="AW11" s="464"/>
      <c r="AX11" s="464"/>
      <c r="AY11" s="456"/>
      <c r="AZ11" s="456"/>
      <c r="BA11" s="456"/>
      <c r="BB11" s="456"/>
      <c r="BC11" s="456"/>
      <c r="BD11" s="456"/>
      <c r="BE11" s="456"/>
      <c r="BF11" s="456"/>
      <c r="BG11" s="456"/>
      <c r="BH11" s="456"/>
      <c r="BI11" s="456"/>
      <c r="BJ11" s="456"/>
      <c r="BK11" s="456"/>
      <c r="BL11" s="456"/>
      <c r="BM11" s="456"/>
      <c r="BN11" s="456"/>
      <c r="BO11" s="456"/>
      <c r="BP11" s="456"/>
      <c r="BQ11" s="456"/>
    </row>
    <row r="12" spans="1:69" ht="15">
      <c r="A12" s="764" t="s">
        <v>173</v>
      </c>
      <c r="B12" s="465" t="s">
        <v>171</v>
      </c>
      <c r="C12" s="465" t="s">
        <v>167</v>
      </c>
      <c r="D12" s="465" t="s">
        <v>167</v>
      </c>
      <c r="E12" s="465" t="s">
        <v>276</v>
      </c>
      <c r="F12" s="465">
        <v>239</v>
      </c>
      <c r="G12" s="466">
        <v>133219</v>
      </c>
      <c r="H12" s="465">
        <v>16</v>
      </c>
      <c r="I12" s="469" t="s">
        <v>168</v>
      </c>
      <c r="J12" s="465">
        <v>14</v>
      </c>
      <c r="K12" s="504">
        <v>291710</v>
      </c>
      <c r="L12" s="467">
        <v>0.05</v>
      </c>
      <c r="M12" s="465">
        <v>210</v>
      </c>
      <c r="N12" s="466">
        <v>71460</v>
      </c>
      <c r="O12" s="469" t="s">
        <v>168</v>
      </c>
      <c r="P12" s="466">
        <v>-1048</v>
      </c>
      <c r="Q12" s="465">
        <v>14</v>
      </c>
      <c r="R12" s="504">
        <v>377193</v>
      </c>
      <c r="S12" s="468">
        <v>3.5200000000000002E-2</v>
      </c>
      <c r="T12" s="465">
        <v>516</v>
      </c>
      <c r="U12" s="466">
        <v>175795</v>
      </c>
      <c r="V12" s="469" t="s">
        <v>168</v>
      </c>
      <c r="W12" s="466">
        <v>-2578</v>
      </c>
      <c r="X12" s="465">
        <v>14</v>
      </c>
      <c r="Y12" s="504">
        <v>908561</v>
      </c>
      <c r="Z12" s="468">
        <v>0.21410000000000001</v>
      </c>
      <c r="AA12" s="465">
        <v>652</v>
      </c>
      <c r="AB12" s="466">
        <v>221236</v>
      </c>
      <c r="AC12" s="469" t="s">
        <v>168</v>
      </c>
      <c r="AD12" s="466">
        <v>-3244</v>
      </c>
      <c r="AE12" s="465">
        <v>14</v>
      </c>
      <c r="AF12" s="504">
        <v>1216060</v>
      </c>
      <c r="AG12" s="468">
        <v>0.1673</v>
      </c>
      <c r="AH12" s="465">
        <v>652</v>
      </c>
      <c r="AI12" s="466">
        <v>221236</v>
      </c>
      <c r="AJ12" s="469" t="s">
        <v>168</v>
      </c>
      <c r="AK12" s="466">
        <v>-3244</v>
      </c>
      <c r="AL12" s="465">
        <v>14</v>
      </c>
      <c r="AM12" s="504">
        <v>1268512</v>
      </c>
      <c r="AN12" s="468">
        <v>0.1694</v>
      </c>
      <c r="AO12" s="465">
        <v>652</v>
      </c>
      <c r="AP12" s="466">
        <v>221236</v>
      </c>
      <c r="AQ12" s="469" t="s">
        <v>168</v>
      </c>
      <c r="AR12" s="466">
        <v>-3244</v>
      </c>
      <c r="AS12" s="465">
        <v>14</v>
      </c>
      <c r="AT12" s="504">
        <v>1299954</v>
      </c>
      <c r="AU12" s="468">
        <v>0.16900000000000001</v>
      </c>
      <c r="AV12" s="765" t="s">
        <v>174</v>
      </c>
      <c r="AW12" s="464"/>
      <c r="AX12" s="464"/>
      <c r="AY12" s="456"/>
      <c r="AZ12" s="456"/>
      <c r="BA12" s="456"/>
      <c r="BB12" s="456"/>
      <c r="BC12" s="456"/>
      <c r="BD12" s="456"/>
      <c r="BE12" s="456"/>
      <c r="BF12" s="456"/>
      <c r="BG12" s="456"/>
      <c r="BH12" s="456"/>
      <c r="BI12" s="456"/>
      <c r="BJ12" s="456"/>
      <c r="BK12" s="456"/>
      <c r="BL12" s="456"/>
      <c r="BM12" s="456"/>
      <c r="BN12" s="456"/>
      <c r="BO12" s="456"/>
      <c r="BP12" s="456"/>
      <c r="BQ12" s="456"/>
    </row>
    <row r="13" spans="1:69" ht="15">
      <c r="A13" s="764" t="s">
        <v>281</v>
      </c>
      <c r="B13" s="465" t="s">
        <v>171</v>
      </c>
      <c r="C13" s="465" t="s">
        <v>167</v>
      </c>
      <c r="D13" s="465" t="s">
        <v>167</v>
      </c>
      <c r="E13" s="465" t="s">
        <v>278</v>
      </c>
      <c r="F13" s="465">
        <v>12</v>
      </c>
      <c r="G13" s="466">
        <v>6840</v>
      </c>
      <c r="H13" s="469" t="s">
        <v>168</v>
      </c>
      <c r="I13" s="469" t="s">
        <v>168</v>
      </c>
      <c r="J13" s="465">
        <v>14</v>
      </c>
      <c r="K13" s="504">
        <v>12371</v>
      </c>
      <c r="L13" s="467">
        <v>0</v>
      </c>
      <c r="M13" s="465">
        <v>9</v>
      </c>
      <c r="N13" s="466">
        <v>3049</v>
      </c>
      <c r="O13" s="469" t="s">
        <v>168</v>
      </c>
      <c r="P13" s="465">
        <v>-45</v>
      </c>
      <c r="Q13" s="465">
        <v>14</v>
      </c>
      <c r="R13" s="504">
        <v>15217</v>
      </c>
      <c r="S13" s="468">
        <v>1.4E-3</v>
      </c>
      <c r="T13" s="465">
        <v>60</v>
      </c>
      <c r="U13" s="466">
        <v>20174</v>
      </c>
      <c r="V13" s="469" t="s">
        <v>168</v>
      </c>
      <c r="W13" s="465">
        <v>-296</v>
      </c>
      <c r="X13" s="465">
        <v>14</v>
      </c>
      <c r="Y13" s="504">
        <v>79026</v>
      </c>
      <c r="Z13" s="468">
        <v>1.8599999999999998E-2</v>
      </c>
      <c r="AA13" s="465">
        <v>74</v>
      </c>
      <c r="AB13" s="466">
        <v>25042</v>
      </c>
      <c r="AC13" s="469" t="s">
        <v>168</v>
      </c>
      <c r="AD13" s="465">
        <v>-367</v>
      </c>
      <c r="AE13" s="465">
        <v>14</v>
      </c>
      <c r="AF13" s="504">
        <v>109099</v>
      </c>
      <c r="AG13" s="468">
        <v>1.4999999999999999E-2</v>
      </c>
      <c r="AH13" s="465">
        <v>74</v>
      </c>
      <c r="AI13" s="466">
        <v>25042</v>
      </c>
      <c r="AJ13" s="469" t="s">
        <v>168</v>
      </c>
      <c r="AK13" s="465">
        <v>-367</v>
      </c>
      <c r="AL13" s="465">
        <v>14</v>
      </c>
      <c r="AM13" s="504">
        <v>113805</v>
      </c>
      <c r="AN13" s="468">
        <v>1.52E-2</v>
      </c>
      <c r="AO13" s="465">
        <v>74</v>
      </c>
      <c r="AP13" s="466">
        <v>25042</v>
      </c>
      <c r="AQ13" s="469" t="s">
        <v>168</v>
      </c>
      <c r="AR13" s="465">
        <v>-367</v>
      </c>
      <c r="AS13" s="465">
        <v>14</v>
      </c>
      <c r="AT13" s="504">
        <v>116626</v>
      </c>
      <c r="AU13" s="468">
        <v>1.4999999999999999E-2</v>
      </c>
      <c r="AV13" s="765" t="s">
        <v>174</v>
      </c>
      <c r="AW13" s="464"/>
      <c r="AX13" s="464"/>
      <c r="AY13" s="456"/>
      <c r="AZ13" s="456"/>
      <c r="BA13" s="456"/>
      <c r="BB13" s="456"/>
      <c r="BC13" s="456"/>
      <c r="BD13" s="456"/>
      <c r="BE13" s="456"/>
      <c r="BF13" s="456"/>
      <c r="BG13" s="456"/>
      <c r="BH13" s="456"/>
      <c r="BI13" s="456"/>
      <c r="BJ13" s="456"/>
      <c r="BK13" s="456"/>
      <c r="BL13" s="456"/>
      <c r="BM13" s="456"/>
      <c r="BN13" s="456"/>
      <c r="BO13" s="456"/>
      <c r="BP13" s="456"/>
      <c r="BQ13" s="456"/>
    </row>
    <row r="14" spans="1:69" ht="15">
      <c r="A14" s="764" t="s">
        <v>263</v>
      </c>
      <c r="B14" s="465"/>
      <c r="C14" s="465" t="s">
        <v>263</v>
      </c>
      <c r="D14" s="465" t="s">
        <v>263</v>
      </c>
      <c r="E14" s="465" t="s">
        <v>263</v>
      </c>
      <c r="F14" s="465" t="s">
        <v>263</v>
      </c>
      <c r="G14" s="465" t="s">
        <v>263</v>
      </c>
      <c r="H14" s="465" t="s">
        <v>263</v>
      </c>
      <c r="I14" s="465" t="s">
        <v>263</v>
      </c>
      <c r="J14" s="465" t="s">
        <v>263</v>
      </c>
      <c r="K14" s="504" t="s">
        <v>263</v>
      </c>
      <c r="L14" s="465" t="s">
        <v>263</v>
      </c>
      <c r="M14" s="465" t="s">
        <v>263</v>
      </c>
      <c r="N14" s="465" t="s">
        <v>263</v>
      </c>
      <c r="O14" s="465" t="s">
        <v>263</v>
      </c>
      <c r="P14" s="465" t="s">
        <v>263</v>
      </c>
      <c r="Q14" s="465" t="s">
        <v>263</v>
      </c>
      <c r="R14" s="504" t="s">
        <v>263</v>
      </c>
      <c r="S14" s="465" t="s">
        <v>263</v>
      </c>
      <c r="T14" s="465" t="s">
        <v>263</v>
      </c>
      <c r="U14" s="465" t="s">
        <v>263</v>
      </c>
      <c r="V14" s="465" t="s">
        <v>263</v>
      </c>
      <c r="W14" s="465" t="s">
        <v>263</v>
      </c>
      <c r="X14" s="465" t="s">
        <v>263</v>
      </c>
      <c r="Y14" s="504" t="s">
        <v>263</v>
      </c>
      <c r="Z14" s="465" t="s">
        <v>263</v>
      </c>
      <c r="AA14" s="465" t="s">
        <v>263</v>
      </c>
      <c r="AB14" s="465" t="s">
        <v>263</v>
      </c>
      <c r="AC14" s="465" t="s">
        <v>263</v>
      </c>
      <c r="AD14" s="465" t="s">
        <v>263</v>
      </c>
      <c r="AE14" s="465" t="s">
        <v>263</v>
      </c>
      <c r="AF14" s="504" t="s">
        <v>263</v>
      </c>
      <c r="AG14" s="465" t="s">
        <v>263</v>
      </c>
      <c r="AH14" s="465" t="s">
        <v>263</v>
      </c>
      <c r="AI14" s="465" t="s">
        <v>263</v>
      </c>
      <c r="AJ14" s="465" t="s">
        <v>263</v>
      </c>
      <c r="AK14" s="465" t="s">
        <v>263</v>
      </c>
      <c r="AL14" s="465" t="s">
        <v>263</v>
      </c>
      <c r="AM14" s="504" t="s">
        <v>263</v>
      </c>
      <c r="AN14" s="465" t="s">
        <v>263</v>
      </c>
      <c r="AO14" s="465" t="s">
        <v>263</v>
      </c>
      <c r="AP14" s="465" t="s">
        <v>263</v>
      </c>
      <c r="AQ14" s="465" t="s">
        <v>263</v>
      </c>
      <c r="AR14" s="465" t="s">
        <v>263</v>
      </c>
      <c r="AS14" s="465" t="s">
        <v>263</v>
      </c>
      <c r="AT14" s="504" t="s">
        <v>263</v>
      </c>
      <c r="AU14" s="465" t="s">
        <v>263</v>
      </c>
      <c r="AV14" s="765" t="s">
        <v>263</v>
      </c>
      <c r="AW14" s="464"/>
      <c r="AX14" s="464"/>
      <c r="AY14" s="456"/>
      <c r="AZ14" s="456"/>
      <c r="BA14" s="456"/>
      <c r="BB14" s="456"/>
      <c r="BC14" s="456"/>
      <c r="BD14" s="456"/>
      <c r="BE14" s="456"/>
      <c r="BF14" s="456"/>
      <c r="BG14" s="456"/>
      <c r="BH14" s="456"/>
      <c r="BI14" s="456"/>
      <c r="BJ14" s="456"/>
      <c r="BK14" s="456"/>
      <c r="BL14" s="456"/>
      <c r="BM14" s="456"/>
      <c r="BN14" s="456"/>
      <c r="BO14" s="456"/>
      <c r="BP14" s="456"/>
      <c r="BQ14" s="456"/>
    </row>
    <row r="15" spans="1:69" ht="15">
      <c r="A15" s="762" t="s">
        <v>175</v>
      </c>
      <c r="B15" s="462" t="s">
        <v>263</v>
      </c>
      <c r="C15" s="462" t="s">
        <v>263</v>
      </c>
      <c r="D15" s="462" t="s">
        <v>263</v>
      </c>
      <c r="E15" s="462" t="s">
        <v>263</v>
      </c>
      <c r="F15" s="462" t="s">
        <v>263</v>
      </c>
      <c r="G15" s="462" t="s">
        <v>263</v>
      </c>
      <c r="H15" s="462" t="s">
        <v>263</v>
      </c>
      <c r="I15" s="462" t="s">
        <v>263</v>
      </c>
      <c r="J15" s="462" t="s">
        <v>263</v>
      </c>
      <c r="K15" s="505" t="s">
        <v>263</v>
      </c>
      <c r="L15" s="462" t="s">
        <v>263</v>
      </c>
      <c r="M15" s="462" t="s">
        <v>263</v>
      </c>
      <c r="N15" s="462" t="s">
        <v>263</v>
      </c>
      <c r="O15" s="462" t="s">
        <v>263</v>
      </c>
      <c r="P15" s="462" t="s">
        <v>263</v>
      </c>
      <c r="Q15" s="462" t="s">
        <v>263</v>
      </c>
      <c r="R15" s="505" t="s">
        <v>263</v>
      </c>
      <c r="S15" s="462" t="s">
        <v>263</v>
      </c>
      <c r="T15" s="462" t="s">
        <v>263</v>
      </c>
      <c r="U15" s="462" t="s">
        <v>263</v>
      </c>
      <c r="V15" s="462" t="s">
        <v>263</v>
      </c>
      <c r="W15" s="462" t="s">
        <v>263</v>
      </c>
      <c r="X15" s="462" t="s">
        <v>263</v>
      </c>
      <c r="Y15" s="505" t="s">
        <v>263</v>
      </c>
      <c r="Z15" s="462" t="s">
        <v>263</v>
      </c>
      <c r="AA15" s="462" t="s">
        <v>263</v>
      </c>
      <c r="AB15" s="462" t="s">
        <v>263</v>
      </c>
      <c r="AC15" s="462" t="s">
        <v>263</v>
      </c>
      <c r="AD15" s="462" t="s">
        <v>263</v>
      </c>
      <c r="AE15" s="462" t="s">
        <v>263</v>
      </c>
      <c r="AF15" s="505" t="s">
        <v>263</v>
      </c>
      <c r="AG15" s="462" t="s">
        <v>263</v>
      </c>
      <c r="AH15" s="462" t="s">
        <v>263</v>
      </c>
      <c r="AI15" s="462" t="s">
        <v>263</v>
      </c>
      <c r="AJ15" s="462" t="s">
        <v>263</v>
      </c>
      <c r="AK15" s="462" t="s">
        <v>263</v>
      </c>
      <c r="AL15" s="462" t="s">
        <v>263</v>
      </c>
      <c r="AM15" s="505" t="s">
        <v>263</v>
      </c>
      <c r="AN15" s="462" t="s">
        <v>263</v>
      </c>
      <c r="AO15" s="462" t="s">
        <v>263</v>
      </c>
      <c r="AP15" s="462" t="s">
        <v>263</v>
      </c>
      <c r="AQ15" s="462" t="s">
        <v>263</v>
      </c>
      <c r="AR15" s="462" t="s">
        <v>263</v>
      </c>
      <c r="AS15" s="462" t="s">
        <v>263</v>
      </c>
      <c r="AT15" s="505" t="s">
        <v>263</v>
      </c>
      <c r="AU15" s="462" t="s">
        <v>263</v>
      </c>
      <c r="AV15" s="763" t="s">
        <v>263</v>
      </c>
      <c r="AW15" s="464"/>
      <c r="AX15" s="464"/>
      <c r="AY15" s="456"/>
      <c r="AZ15" s="456"/>
      <c r="BA15" s="456"/>
      <c r="BB15" s="456"/>
      <c r="BC15" s="456"/>
      <c r="BD15" s="456"/>
      <c r="BE15" s="456"/>
      <c r="BF15" s="456"/>
      <c r="BG15" s="456"/>
      <c r="BH15" s="456"/>
      <c r="BI15" s="456"/>
      <c r="BJ15" s="456"/>
      <c r="BK15" s="456"/>
      <c r="BL15" s="456"/>
      <c r="BM15" s="456"/>
      <c r="BN15" s="456"/>
      <c r="BO15" s="456"/>
      <c r="BP15" s="456"/>
      <c r="BQ15" s="456"/>
    </row>
    <row r="16" spans="1:69" ht="15">
      <c r="A16" s="764" t="s">
        <v>282</v>
      </c>
      <c r="B16" s="465" t="s">
        <v>171</v>
      </c>
      <c r="C16" s="465" t="s">
        <v>283</v>
      </c>
      <c r="D16" s="465" t="s">
        <v>167</v>
      </c>
      <c r="E16" s="465" t="s">
        <v>278</v>
      </c>
      <c r="F16" s="465">
        <v>214</v>
      </c>
      <c r="G16" s="469" t="s">
        <v>168</v>
      </c>
      <c r="H16" s="469" t="s">
        <v>168</v>
      </c>
      <c r="I16" s="466">
        <v>3152</v>
      </c>
      <c r="J16" s="465">
        <v>7</v>
      </c>
      <c r="K16" s="504">
        <v>48343</v>
      </c>
      <c r="L16" s="467">
        <v>0.01</v>
      </c>
      <c r="M16" s="465">
        <v>544</v>
      </c>
      <c r="N16" s="469" t="s">
        <v>168</v>
      </c>
      <c r="O16" s="469" t="s">
        <v>168</v>
      </c>
      <c r="P16" s="466">
        <v>7398</v>
      </c>
      <c r="Q16" s="465">
        <v>7</v>
      </c>
      <c r="R16" s="504">
        <v>84173</v>
      </c>
      <c r="S16" s="468">
        <v>7.7999999999999996E-3</v>
      </c>
      <c r="T16" s="465">
        <v>4</v>
      </c>
      <c r="U16" s="469" t="s">
        <v>168</v>
      </c>
      <c r="V16" s="469" t="s">
        <v>168</v>
      </c>
      <c r="W16" s="465">
        <v>54</v>
      </c>
      <c r="X16" s="465">
        <v>7</v>
      </c>
      <c r="Y16" s="504">
        <v>491</v>
      </c>
      <c r="Z16" s="468">
        <v>1E-4</v>
      </c>
      <c r="AA16" s="465">
        <v>32</v>
      </c>
      <c r="AB16" s="469" t="s">
        <v>168</v>
      </c>
      <c r="AC16" s="469" t="s">
        <v>168</v>
      </c>
      <c r="AD16" s="465">
        <v>435</v>
      </c>
      <c r="AE16" s="465">
        <v>7</v>
      </c>
      <c r="AF16" s="504">
        <v>4176</v>
      </c>
      <c r="AG16" s="468">
        <v>5.9999999999999995E-4</v>
      </c>
      <c r="AH16" s="465">
        <v>32</v>
      </c>
      <c r="AI16" s="469" t="s">
        <v>168</v>
      </c>
      <c r="AJ16" s="469" t="s">
        <v>168</v>
      </c>
      <c r="AK16" s="465">
        <v>435</v>
      </c>
      <c r="AL16" s="465">
        <v>7</v>
      </c>
      <c r="AM16" s="504">
        <v>4356</v>
      </c>
      <c r="AN16" s="468">
        <v>5.9999999999999995E-4</v>
      </c>
      <c r="AO16" s="465">
        <v>32</v>
      </c>
      <c r="AP16" s="469" t="s">
        <v>168</v>
      </c>
      <c r="AQ16" s="469" t="s">
        <v>168</v>
      </c>
      <c r="AR16" s="465">
        <v>435</v>
      </c>
      <c r="AS16" s="465">
        <v>7</v>
      </c>
      <c r="AT16" s="504">
        <v>4464</v>
      </c>
      <c r="AU16" s="468">
        <v>1E-3</v>
      </c>
      <c r="AV16" s="765" t="s">
        <v>284</v>
      </c>
      <c r="AW16" s="464"/>
      <c r="AX16" s="464"/>
      <c r="AY16" s="456"/>
      <c r="AZ16" s="456"/>
      <c r="BA16" s="456"/>
      <c r="BB16" s="456"/>
      <c r="BC16" s="456"/>
      <c r="BD16" s="456"/>
      <c r="BE16" s="456"/>
      <c r="BF16" s="456"/>
      <c r="BG16" s="456"/>
      <c r="BH16" s="456"/>
      <c r="BI16" s="456"/>
      <c r="BJ16" s="456"/>
      <c r="BK16" s="456"/>
      <c r="BL16" s="456"/>
      <c r="BM16" s="456"/>
      <c r="BN16" s="456"/>
      <c r="BO16" s="456"/>
      <c r="BP16" s="456"/>
      <c r="BQ16" s="456"/>
    </row>
    <row r="17" spans="1:69" ht="15">
      <c r="A17" s="764" t="s">
        <v>285</v>
      </c>
      <c r="B17" s="465" t="s">
        <v>165</v>
      </c>
      <c r="C17" s="465" t="s">
        <v>286</v>
      </c>
      <c r="D17" s="469" t="s">
        <v>168</v>
      </c>
      <c r="E17" s="465" t="s">
        <v>278</v>
      </c>
      <c r="F17" s="469" t="s">
        <v>168</v>
      </c>
      <c r="G17" s="469" t="s">
        <v>168</v>
      </c>
      <c r="H17" s="469" t="s">
        <v>168</v>
      </c>
      <c r="I17" s="469" t="s">
        <v>168</v>
      </c>
      <c r="J17" s="469" t="s">
        <v>168</v>
      </c>
      <c r="K17" s="504">
        <v>0</v>
      </c>
      <c r="L17" s="469" t="s">
        <v>168</v>
      </c>
      <c r="M17" s="465">
        <v>118</v>
      </c>
      <c r="N17" s="469" t="s">
        <v>168</v>
      </c>
      <c r="O17" s="469" t="s">
        <v>168</v>
      </c>
      <c r="P17" s="465">
        <v>544</v>
      </c>
      <c r="Q17" s="465">
        <v>20</v>
      </c>
      <c r="R17" s="504">
        <v>12810</v>
      </c>
      <c r="S17" s="468">
        <v>1.1999999999999999E-3</v>
      </c>
      <c r="T17" s="469" t="s">
        <v>168</v>
      </c>
      <c r="U17" s="469" t="s">
        <v>168</v>
      </c>
      <c r="V17" s="469" t="s">
        <v>168</v>
      </c>
      <c r="W17" s="469" t="s">
        <v>168</v>
      </c>
      <c r="X17" s="469" t="s">
        <v>168</v>
      </c>
      <c r="Y17" s="504">
        <v>0</v>
      </c>
      <c r="Z17" s="469" t="s">
        <v>168</v>
      </c>
      <c r="AA17" s="469" t="s">
        <v>168</v>
      </c>
      <c r="AB17" s="469" t="s">
        <v>168</v>
      </c>
      <c r="AC17" s="469" t="s">
        <v>168</v>
      </c>
      <c r="AD17" s="469" t="s">
        <v>168</v>
      </c>
      <c r="AE17" s="469" t="s">
        <v>168</v>
      </c>
      <c r="AF17" s="504">
        <v>0</v>
      </c>
      <c r="AG17" s="469" t="s">
        <v>168</v>
      </c>
      <c r="AH17" s="469" t="s">
        <v>168</v>
      </c>
      <c r="AI17" s="469" t="s">
        <v>168</v>
      </c>
      <c r="AJ17" s="469" t="s">
        <v>168</v>
      </c>
      <c r="AK17" s="469" t="s">
        <v>168</v>
      </c>
      <c r="AL17" s="469" t="s">
        <v>168</v>
      </c>
      <c r="AM17" s="504">
        <v>0</v>
      </c>
      <c r="AN17" s="469" t="s">
        <v>168</v>
      </c>
      <c r="AO17" s="465" t="s">
        <v>263</v>
      </c>
      <c r="AP17" s="465" t="s">
        <v>263</v>
      </c>
      <c r="AQ17" s="465" t="s">
        <v>263</v>
      </c>
      <c r="AR17" s="465" t="s">
        <v>263</v>
      </c>
      <c r="AS17" s="465" t="s">
        <v>263</v>
      </c>
      <c r="AT17" s="504">
        <v>0</v>
      </c>
      <c r="AU17" s="469" t="s">
        <v>168</v>
      </c>
      <c r="AV17" s="765"/>
      <c r="AW17" s="464"/>
      <c r="AX17" s="464"/>
      <c r="AY17" s="456"/>
      <c r="AZ17" s="456"/>
      <c r="BA17" s="456"/>
      <c r="BB17" s="456"/>
      <c r="BC17" s="456"/>
      <c r="BD17" s="456"/>
      <c r="BE17" s="456"/>
      <c r="BF17" s="456"/>
      <c r="BG17" s="456"/>
      <c r="BH17" s="456"/>
      <c r="BI17" s="456"/>
      <c r="BJ17" s="456"/>
      <c r="BK17" s="456"/>
      <c r="BL17" s="456"/>
      <c r="BM17" s="456"/>
      <c r="BN17" s="456"/>
      <c r="BO17" s="456"/>
      <c r="BP17" s="456"/>
      <c r="BQ17" s="456"/>
    </row>
    <row r="18" spans="1:69" ht="15">
      <c r="A18" s="764" t="s">
        <v>287</v>
      </c>
      <c r="B18" s="465" t="s">
        <v>171</v>
      </c>
      <c r="C18" s="469" t="s">
        <v>168</v>
      </c>
      <c r="D18" s="465" t="s">
        <v>167</v>
      </c>
      <c r="E18" s="465" t="s">
        <v>278</v>
      </c>
      <c r="F18" s="469" t="s">
        <v>168</v>
      </c>
      <c r="G18" s="469" t="s">
        <v>168</v>
      </c>
      <c r="H18" s="469" t="s">
        <v>168</v>
      </c>
      <c r="I18" s="469" t="s">
        <v>168</v>
      </c>
      <c r="J18" s="469" t="s">
        <v>168</v>
      </c>
      <c r="K18" s="504">
        <v>0</v>
      </c>
      <c r="L18" s="469" t="s">
        <v>168</v>
      </c>
      <c r="M18" s="469" t="s">
        <v>168</v>
      </c>
      <c r="N18" s="469" t="s">
        <v>168</v>
      </c>
      <c r="O18" s="469" t="s">
        <v>168</v>
      </c>
      <c r="P18" s="469" t="s">
        <v>168</v>
      </c>
      <c r="Q18" s="469" t="s">
        <v>168</v>
      </c>
      <c r="R18" s="504">
        <v>0</v>
      </c>
      <c r="S18" s="469" t="s">
        <v>168</v>
      </c>
      <c r="T18" s="465">
        <v>10</v>
      </c>
      <c r="U18" s="469" t="s">
        <v>168</v>
      </c>
      <c r="V18" s="469" t="s">
        <v>168</v>
      </c>
      <c r="W18" s="466">
        <v>2258</v>
      </c>
      <c r="X18" s="465">
        <v>5</v>
      </c>
      <c r="Y18" s="504">
        <v>23600</v>
      </c>
      <c r="Z18" s="468">
        <v>5.5999999999999999E-3</v>
      </c>
      <c r="AA18" s="465">
        <v>12</v>
      </c>
      <c r="AB18" s="469" t="s">
        <v>168</v>
      </c>
      <c r="AC18" s="469" t="s">
        <v>168</v>
      </c>
      <c r="AD18" s="466">
        <v>2860</v>
      </c>
      <c r="AE18" s="465">
        <v>5</v>
      </c>
      <c r="AF18" s="504">
        <v>32277</v>
      </c>
      <c r="AG18" s="468">
        <v>4.4000000000000003E-3</v>
      </c>
      <c r="AH18" s="465">
        <v>12</v>
      </c>
      <c r="AI18" s="469" t="s">
        <v>168</v>
      </c>
      <c r="AJ18" s="469" t="s">
        <v>168</v>
      </c>
      <c r="AK18" s="466">
        <v>2860</v>
      </c>
      <c r="AL18" s="465">
        <v>5</v>
      </c>
      <c r="AM18" s="504">
        <v>33669</v>
      </c>
      <c r="AN18" s="468">
        <v>4.4999999999999997E-3</v>
      </c>
      <c r="AO18" s="465">
        <v>12</v>
      </c>
      <c r="AP18" s="469" t="s">
        <v>168</v>
      </c>
      <c r="AQ18" s="469" t="s">
        <v>168</v>
      </c>
      <c r="AR18" s="466">
        <v>2860</v>
      </c>
      <c r="AS18" s="465">
        <v>5</v>
      </c>
      <c r="AT18" s="504">
        <v>34504</v>
      </c>
      <c r="AU18" s="468">
        <v>4.0000000000000001E-3</v>
      </c>
      <c r="AV18" s="765" t="s">
        <v>288</v>
      </c>
      <c r="AW18" s="464"/>
      <c r="AX18" s="464"/>
      <c r="AY18" s="456"/>
      <c r="AZ18" s="456"/>
      <c r="BA18" s="456"/>
      <c r="BB18" s="456"/>
      <c r="BC18" s="456"/>
      <c r="BD18" s="456"/>
      <c r="BE18" s="456"/>
      <c r="BF18" s="456"/>
      <c r="BG18" s="456"/>
      <c r="BH18" s="456"/>
      <c r="BI18" s="456"/>
      <c r="BJ18" s="456"/>
      <c r="BK18" s="456"/>
      <c r="BL18" s="456"/>
      <c r="BM18" s="456"/>
      <c r="BN18" s="456"/>
      <c r="BO18" s="456"/>
      <c r="BP18" s="456"/>
      <c r="BQ18" s="456"/>
    </row>
    <row r="19" spans="1:69" ht="15">
      <c r="A19" s="764" t="s">
        <v>176</v>
      </c>
      <c r="B19" s="465" t="s">
        <v>171</v>
      </c>
      <c r="C19" s="465" t="s">
        <v>167</v>
      </c>
      <c r="D19" s="465" t="s">
        <v>167</v>
      </c>
      <c r="E19" s="465" t="s">
        <v>276</v>
      </c>
      <c r="F19" s="466">
        <v>3524</v>
      </c>
      <c r="G19" s="466">
        <v>3926</v>
      </c>
      <c r="H19" s="465">
        <v>1</v>
      </c>
      <c r="I19" s="466">
        <v>6788</v>
      </c>
      <c r="J19" s="465">
        <v>10</v>
      </c>
      <c r="K19" s="504">
        <v>196515</v>
      </c>
      <c r="L19" s="467">
        <v>0.03</v>
      </c>
      <c r="M19" s="466">
        <v>1158</v>
      </c>
      <c r="N19" s="466">
        <v>53179</v>
      </c>
      <c r="O19" s="465">
        <v>8</v>
      </c>
      <c r="P19" s="466">
        <v>10189</v>
      </c>
      <c r="Q19" s="465">
        <v>10</v>
      </c>
      <c r="R19" s="504">
        <v>70408</v>
      </c>
      <c r="S19" s="468">
        <v>6.6E-3</v>
      </c>
      <c r="T19" s="465">
        <v>16</v>
      </c>
      <c r="U19" s="466">
        <v>2088</v>
      </c>
      <c r="V19" s="465">
        <v>0</v>
      </c>
      <c r="W19" s="465">
        <v>82</v>
      </c>
      <c r="X19" s="465">
        <v>10</v>
      </c>
      <c r="Y19" s="504">
        <v>1032</v>
      </c>
      <c r="Z19" s="468">
        <v>2.0000000000000001E-4</v>
      </c>
      <c r="AA19" s="465">
        <v>64</v>
      </c>
      <c r="AB19" s="466">
        <v>8352</v>
      </c>
      <c r="AC19" s="465">
        <v>2</v>
      </c>
      <c r="AD19" s="465">
        <v>328</v>
      </c>
      <c r="AE19" s="465">
        <v>10</v>
      </c>
      <c r="AF19" s="504">
        <v>4389</v>
      </c>
      <c r="AG19" s="468">
        <v>5.9999999999999995E-4</v>
      </c>
      <c r="AH19" s="465">
        <v>64</v>
      </c>
      <c r="AI19" s="466">
        <v>8352</v>
      </c>
      <c r="AJ19" s="465">
        <v>2</v>
      </c>
      <c r="AK19" s="465">
        <v>328</v>
      </c>
      <c r="AL19" s="465">
        <v>10</v>
      </c>
      <c r="AM19" s="504">
        <v>4579</v>
      </c>
      <c r="AN19" s="468">
        <v>5.9999999999999995E-4</v>
      </c>
      <c r="AO19" s="465">
        <v>64</v>
      </c>
      <c r="AP19" s="466">
        <v>8352</v>
      </c>
      <c r="AQ19" s="465">
        <v>2</v>
      </c>
      <c r="AR19" s="465">
        <v>328</v>
      </c>
      <c r="AS19" s="465">
        <v>10</v>
      </c>
      <c r="AT19" s="504">
        <v>4692</v>
      </c>
      <c r="AU19" s="468">
        <v>1E-3</v>
      </c>
      <c r="AV19" s="765" t="s">
        <v>187</v>
      </c>
      <c r="AW19" s="464"/>
      <c r="AX19" s="464"/>
      <c r="AY19" s="456"/>
      <c r="AZ19" s="456"/>
      <c r="BA19" s="456"/>
      <c r="BB19" s="456"/>
      <c r="BC19" s="456"/>
      <c r="BD19" s="456"/>
      <c r="BE19" s="456"/>
      <c r="BF19" s="456"/>
      <c r="BG19" s="456"/>
      <c r="BH19" s="456"/>
      <c r="BI19" s="456"/>
      <c r="BJ19" s="456"/>
      <c r="BK19" s="456"/>
      <c r="BL19" s="456"/>
      <c r="BM19" s="456"/>
      <c r="BN19" s="456"/>
      <c r="BO19" s="456"/>
      <c r="BP19" s="456"/>
      <c r="BQ19" s="456"/>
    </row>
    <row r="20" spans="1:69" ht="15">
      <c r="A20" s="764" t="s">
        <v>289</v>
      </c>
      <c r="B20" s="465" t="s">
        <v>171</v>
      </c>
      <c r="C20" s="465" t="s">
        <v>286</v>
      </c>
      <c r="D20" s="469" t="s">
        <v>168</v>
      </c>
      <c r="E20" s="465" t="s">
        <v>278</v>
      </c>
      <c r="F20" s="465">
        <v>2</v>
      </c>
      <c r="G20" s="469" t="s">
        <v>168</v>
      </c>
      <c r="H20" s="469" t="s">
        <v>168</v>
      </c>
      <c r="I20" s="465">
        <v>6</v>
      </c>
      <c r="J20" s="465">
        <v>15</v>
      </c>
      <c r="K20" s="504">
        <v>215</v>
      </c>
      <c r="L20" s="467">
        <v>0</v>
      </c>
      <c r="M20" s="469" t="s">
        <v>168</v>
      </c>
      <c r="N20" s="469" t="s">
        <v>168</v>
      </c>
      <c r="O20" s="469" t="s">
        <v>168</v>
      </c>
      <c r="P20" s="469" t="s">
        <v>168</v>
      </c>
      <c r="Q20" s="469" t="s">
        <v>168</v>
      </c>
      <c r="R20" s="504">
        <v>0</v>
      </c>
      <c r="S20" s="469" t="s">
        <v>168</v>
      </c>
      <c r="T20" s="469" t="s">
        <v>168</v>
      </c>
      <c r="U20" s="469" t="s">
        <v>168</v>
      </c>
      <c r="V20" s="469" t="s">
        <v>168</v>
      </c>
      <c r="W20" s="469" t="s">
        <v>168</v>
      </c>
      <c r="X20" s="469" t="s">
        <v>168</v>
      </c>
      <c r="Y20" s="504">
        <v>0</v>
      </c>
      <c r="Z20" s="469" t="s">
        <v>168</v>
      </c>
      <c r="AA20" s="469" t="s">
        <v>168</v>
      </c>
      <c r="AB20" s="469" t="s">
        <v>168</v>
      </c>
      <c r="AC20" s="469" t="s">
        <v>168</v>
      </c>
      <c r="AD20" s="469" t="s">
        <v>168</v>
      </c>
      <c r="AE20" s="469" t="s">
        <v>168</v>
      </c>
      <c r="AF20" s="504">
        <v>0</v>
      </c>
      <c r="AG20" s="469" t="s">
        <v>168</v>
      </c>
      <c r="AH20" s="469" t="s">
        <v>168</v>
      </c>
      <c r="AI20" s="469" t="s">
        <v>168</v>
      </c>
      <c r="AJ20" s="469" t="s">
        <v>168</v>
      </c>
      <c r="AK20" s="469" t="s">
        <v>168</v>
      </c>
      <c r="AL20" s="469" t="s">
        <v>168</v>
      </c>
      <c r="AM20" s="504">
        <v>0</v>
      </c>
      <c r="AN20" s="469" t="s">
        <v>168</v>
      </c>
      <c r="AO20" s="469" t="s">
        <v>168</v>
      </c>
      <c r="AP20" s="469" t="s">
        <v>168</v>
      </c>
      <c r="AQ20" s="469" t="s">
        <v>168</v>
      </c>
      <c r="AR20" s="469" t="s">
        <v>168</v>
      </c>
      <c r="AS20" s="469" t="s">
        <v>168</v>
      </c>
      <c r="AT20" s="504">
        <v>0</v>
      </c>
      <c r="AU20" s="469" t="s">
        <v>168</v>
      </c>
      <c r="AV20" s="765"/>
      <c r="AW20" s="464"/>
      <c r="AX20" s="464"/>
      <c r="AY20" s="456"/>
      <c r="AZ20" s="456"/>
      <c r="BA20" s="456"/>
      <c r="BB20" s="456"/>
      <c r="BC20" s="456"/>
      <c r="BD20" s="456"/>
      <c r="BE20" s="456"/>
      <c r="BF20" s="456"/>
      <c r="BG20" s="456"/>
      <c r="BH20" s="456"/>
      <c r="BI20" s="456"/>
      <c r="BJ20" s="456"/>
      <c r="BK20" s="456"/>
      <c r="BL20" s="456"/>
      <c r="BM20" s="456"/>
      <c r="BN20" s="456"/>
      <c r="BO20" s="456"/>
      <c r="BP20" s="456"/>
      <c r="BQ20" s="456"/>
    </row>
    <row r="21" spans="1:69" ht="15">
      <c r="A21" s="764" t="s">
        <v>290</v>
      </c>
      <c r="B21" s="465" t="s">
        <v>171</v>
      </c>
      <c r="C21" s="465" t="s">
        <v>283</v>
      </c>
      <c r="D21" s="465" t="s">
        <v>167</v>
      </c>
      <c r="E21" s="465" t="s">
        <v>278</v>
      </c>
      <c r="F21" s="466">
        <v>2238</v>
      </c>
      <c r="G21" s="466">
        <v>40000</v>
      </c>
      <c r="H21" s="465">
        <v>2</v>
      </c>
      <c r="I21" s="466">
        <v>29042</v>
      </c>
      <c r="J21" s="465">
        <v>5</v>
      </c>
      <c r="K21" s="504">
        <v>348742</v>
      </c>
      <c r="L21" s="467">
        <v>0.05</v>
      </c>
      <c r="M21" s="465">
        <v>216</v>
      </c>
      <c r="N21" s="465">
        <v>519</v>
      </c>
      <c r="O21" s="465">
        <v>0</v>
      </c>
      <c r="P21" s="466">
        <v>3189</v>
      </c>
      <c r="Q21" s="465">
        <v>5</v>
      </c>
      <c r="R21" s="504">
        <v>26305</v>
      </c>
      <c r="S21" s="468">
        <v>2.5000000000000001E-3</v>
      </c>
      <c r="T21" s="465">
        <v>1</v>
      </c>
      <c r="U21" s="465">
        <v>260</v>
      </c>
      <c r="V21" s="465">
        <v>0</v>
      </c>
      <c r="W21" s="465">
        <v>195</v>
      </c>
      <c r="X21" s="465">
        <v>5</v>
      </c>
      <c r="Y21" s="504">
        <v>204</v>
      </c>
      <c r="Z21" s="468">
        <v>0</v>
      </c>
      <c r="AA21" s="465">
        <v>1</v>
      </c>
      <c r="AB21" s="465">
        <v>260</v>
      </c>
      <c r="AC21" s="465">
        <v>0</v>
      </c>
      <c r="AD21" s="465">
        <v>195</v>
      </c>
      <c r="AE21" s="465">
        <v>5</v>
      </c>
      <c r="AF21" s="504">
        <v>217</v>
      </c>
      <c r="AG21" s="468">
        <v>0</v>
      </c>
      <c r="AH21" s="465">
        <v>1</v>
      </c>
      <c r="AI21" s="465">
        <v>260</v>
      </c>
      <c r="AJ21" s="465">
        <v>0</v>
      </c>
      <c r="AK21" s="465">
        <v>195</v>
      </c>
      <c r="AL21" s="465">
        <v>5</v>
      </c>
      <c r="AM21" s="504">
        <v>227</v>
      </c>
      <c r="AN21" s="468">
        <v>0</v>
      </c>
      <c r="AO21" s="465">
        <v>1</v>
      </c>
      <c r="AP21" s="465">
        <v>260</v>
      </c>
      <c r="AQ21" s="465">
        <v>0</v>
      </c>
      <c r="AR21" s="465">
        <v>195</v>
      </c>
      <c r="AS21" s="465">
        <v>5</v>
      </c>
      <c r="AT21" s="504">
        <v>232</v>
      </c>
      <c r="AU21" s="468">
        <v>0</v>
      </c>
      <c r="AV21" s="765" t="s">
        <v>291</v>
      </c>
      <c r="AW21" s="464"/>
      <c r="AX21" s="464"/>
      <c r="AY21" s="456"/>
      <c r="AZ21" s="456"/>
      <c r="BA21" s="456"/>
      <c r="BB21" s="456"/>
      <c r="BC21" s="456"/>
      <c r="BD21" s="456"/>
      <c r="BE21" s="456"/>
      <c r="BF21" s="456"/>
      <c r="BG21" s="456"/>
      <c r="BH21" s="456"/>
      <c r="BI21" s="456"/>
      <c r="BJ21" s="456"/>
      <c r="BK21" s="456"/>
      <c r="BL21" s="456"/>
      <c r="BM21" s="456"/>
      <c r="BN21" s="456"/>
      <c r="BO21" s="456"/>
      <c r="BP21" s="456"/>
      <c r="BQ21" s="456"/>
    </row>
    <row r="22" spans="1:69" ht="15">
      <c r="A22" s="764" t="s">
        <v>178</v>
      </c>
      <c r="B22" s="465" t="s">
        <v>171</v>
      </c>
      <c r="C22" s="465" t="s">
        <v>167</v>
      </c>
      <c r="D22" s="465" t="s">
        <v>167</v>
      </c>
      <c r="E22" s="465" t="s">
        <v>276</v>
      </c>
      <c r="F22" s="466">
        <v>3212</v>
      </c>
      <c r="G22" s="466">
        <v>4411</v>
      </c>
      <c r="H22" s="465">
        <v>1</v>
      </c>
      <c r="I22" s="465">
        <v>944</v>
      </c>
      <c r="J22" s="465">
        <v>10</v>
      </c>
      <c r="K22" s="504">
        <v>84916</v>
      </c>
      <c r="L22" s="467">
        <v>0.01</v>
      </c>
      <c r="M22" s="465">
        <v>862</v>
      </c>
      <c r="N22" s="466">
        <v>67229</v>
      </c>
      <c r="O22" s="465">
        <v>12</v>
      </c>
      <c r="P22" s="466">
        <v>4744</v>
      </c>
      <c r="Q22" s="465">
        <v>10</v>
      </c>
      <c r="R22" s="504">
        <v>33702</v>
      </c>
      <c r="S22" s="468">
        <v>3.0999999999999999E-3</v>
      </c>
      <c r="T22" s="465">
        <v>766</v>
      </c>
      <c r="U22" s="466">
        <v>14892</v>
      </c>
      <c r="V22" s="465">
        <v>1</v>
      </c>
      <c r="W22" s="466">
        <v>6161</v>
      </c>
      <c r="X22" s="465">
        <v>10</v>
      </c>
      <c r="Y22" s="504">
        <v>31660</v>
      </c>
      <c r="Z22" s="468">
        <v>7.4999999999999997E-3</v>
      </c>
      <c r="AA22" s="466">
        <v>1648</v>
      </c>
      <c r="AB22" s="466">
        <v>26310</v>
      </c>
      <c r="AC22" s="465">
        <v>2</v>
      </c>
      <c r="AD22" s="466">
        <v>13504</v>
      </c>
      <c r="AE22" s="465">
        <v>10</v>
      </c>
      <c r="AF22" s="504">
        <v>72467</v>
      </c>
      <c r="AG22" s="468">
        <v>0.01</v>
      </c>
      <c r="AH22" s="466">
        <v>1649</v>
      </c>
      <c r="AI22" s="466">
        <v>26321</v>
      </c>
      <c r="AJ22" s="465">
        <v>2</v>
      </c>
      <c r="AK22" s="466">
        <v>13512</v>
      </c>
      <c r="AL22" s="465">
        <v>10</v>
      </c>
      <c r="AM22" s="504">
        <v>75641</v>
      </c>
      <c r="AN22" s="468">
        <v>1.01E-2</v>
      </c>
      <c r="AO22" s="466">
        <v>1648</v>
      </c>
      <c r="AP22" s="466">
        <v>26310</v>
      </c>
      <c r="AQ22" s="465">
        <v>2</v>
      </c>
      <c r="AR22" s="466">
        <v>13504</v>
      </c>
      <c r="AS22" s="465">
        <v>10</v>
      </c>
      <c r="AT22" s="504">
        <v>77464</v>
      </c>
      <c r="AU22" s="468">
        <v>0.01</v>
      </c>
      <c r="AV22" s="765" t="s">
        <v>179</v>
      </c>
      <c r="AW22" s="464"/>
      <c r="AX22" s="464"/>
      <c r="AY22" s="456"/>
      <c r="AZ22" s="456"/>
      <c r="BA22" s="456"/>
      <c r="BB22" s="456"/>
      <c r="BC22" s="456"/>
      <c r="BD22" s="456"/>
      <c r="BE22" s="456"/>
      <c r="BF22" s="456"/>
      <c r="BG22" s="456"/>
      <c r="BH22" s="456"/>
      <c r="BI22" s="456"/>
      <c r="BJ22" s="456"/>
      <c r="BK22" s="456"/>
      <c r="BL22" s="456"/>
      <c r="BM22" s="456"/>
      <c r="BN22" s="456"/>
      <c r="BO22" s="456"/>
      <c r="BP22" s="456"/>
      <c r="BQ22" s="456"/>
    </row>
    <row r="23" spans="1:69" ht="15">
      <c r="A23" s="764" t="s">
        <v>292</v>
      </c>
      <c r="B23" s="465" t="s">
        <v>171</v>
      </c>
      <c r="C23" s="465" t="s">
        <v>167</v>
      </c>
      <c r="D23" s="465" t="s">
        <v>167</v>
      </c>
      <c r="E23" s="465" t="s">
        <v>278</v>
      </c>
      <c r="F23" s="465">
        <v>4</v>
      </c>
      <c r="G23" s="469" t="s">
        <v>168</v>
      </c>
      <c r="H23" s="469" t="s">
        <v>168</v>
      </c>
      <c r="I23" s="465">
        <v>19</v>
      </c>
      <c r="J23" s="465">
        <v>10</v>
      </c>
      <c r="K23" s="504">
        <v>310</v>
      </c>
      <c r="L23" s="467">
        <v>0</v>
      </c>
      <c r="M23" s="465">
        <v>204</v>
      </c>
      <c r="N23" s="466">
        <v>2101</v>
      </c>
      <c r="O23" s="469" t="s">
        <v>168</v>
      </c>
      <c r="P23" s="466">
        <v>1722</v>
      </c>
      <c r="Q23" s="465">
        <v>10</v>
      </c>
      <c r="R23" s="504">
        <v>6414</v>
      </c>
      <c r="S23" s="468">
        <v>5.9999999999999995E-4</v>
      </c>
      <c r="T23" s="465">
        <v>8</v>
      </c>
      <c r="U23" s="465">
        <v>82</v>
      </c>
      <c r="V23" s="469" t="s">
        <v>168</v>
      </c>
      <c r="W23" s="465">
        <v>68</v>
      </c>
      <c r="X23" s="465">
        <v>10</v>
      </c>
      <c r="Y23" s="504">
        <v>199</v>
      </c>
      <c r="Z23" s="468">
        <v>0</v>
      </c>
      <c r="AA23" s="465">
        <v>8</v>
      </c>
      <c r="AB23" s="465">
        <v>82</v>
      </c>
      <c r="AC23" s="469" t="s">
        <v>168</v>
      </c>
      <c r="AD23" s="465">
        <v>68</v>
      </c>
      <c r="AE23" s="465">
        <v>10</v>
      </c>
      <c r="AF23" s="504">
        <v>212</v>
      </c>
      <c r="AG23" s="468">
        <v>0</v>
      </c>
      <c r="AH23" s="465">
        <v>8</v>
      </c>
      <c r="AI23" s="465">
        <v>82</v>
      </c>
      <c r="AJ23" s="469" t="s">
        <v>168</v>
      </c>
      <c r="AK23" s="465">
        <v>68</v>
      </c>
      <c r="AL23" s="465">
        <v>10</v>
      </c>
      <c r="AM23" s="504">
        <v>221</v>
      </c>
      <c r="AN23" s="468">
        <v>0</v>
      </c>
      <c r="AO23" s="465">
        <v>8</v>
      </c>
      <c r="AP23" s="465">
        <v>82</v>
      </c>
      <c r="AQ23" s="469" t="s">
        <v>168</v>
      </c>
      <c r="AR23" s="465">
        <v>68</v>
      </c>
      <c r="AS23" s="465">
        <v>10</v>
      </c>
      <c r="AT23" s="504">
        <v>227</v>
      </c>
      <c r="AU23" s="468">
        <v>0</v>
      </c>
      <c r="AV23" s="765" t="s">
        <v>179</v>
      </c>
      <c r="AW23" s="464"/>
      <c r="AX23" s="464"/>
      <c r="AY23" s="456"/>
      <c r="AZ23" s="456"/>
      <c r="BA23" s="456"/>
      <c r="BB23" s="456"/>
      <c r="BC23" s="456"/>
      <c r="BD23" s="456"/>
      <c r="BE23" s="456"/>
      <c r="BF23" s="456"/>
      <c r="BG23" s="456"/>
      <c r="BH23" s="456"/>
      <c r="BI23" s="456"/>
      <c r="BJ23" s="456"/>
      <c r="BK23" s="456"/>
      <c r="BL23" s="456"/>
      <c r="BM23" s="456"/>
      <c r="BN23" s="456"/>
      <c r="BO23" s="456"/>
      <c r="BP23" s="456"/>
      <c r="BQ23" s="456"/>
    </row>
    <row r="24" spans="1:69" ht="15">
      <c r="A24" s="764" t="s">
        <v>180</v>
      </c>
      <c r="B24" s="465" t="s">
        <v>171</v>
      </c>
      <c r="C24" s="465" t="s">
        <v>167</v>
      </c>
      <c r="D24" s="465" t="s">
        <v>167</v>
      </c>
      <c r="E24" s="465" t="s">
        <v>276</v>
      </c>
      <c r="F24" s="466">
        <v>7000</v>
      </c>
      <c r="G24" s="466">
        <v>9143</v>
      </c>
      <c r="H24" s="465">
        <v>1</v>
      </c>
      <c r="I24" s="466">
        <v>2936</v>
      </c>
      <c r="J24" s="465">
        <v>7</v>
      </c>
      <c r="K24" s="504">
        <v>77768</v>
      </c>
      <c r="L24" s="467">
        <v>0.01</v>
      </c>
      <c r="M24" s="466">
        <v>8036</v>
      </c>
      <c r="N24" s="466">
        <v>145492</v>
      </c>
      <c r="O24" s="465">
        <v>21</v>
      </c>
      <c r="P24" s="466">
        <v>28846</v>
      </c>
      <c r="Q24" s="465">
        <v>10</v>
      </c>
      <c r="R24" s="504">
        <v>103641</v>
      </c>
      <c r="S24" s="468">
        <v>9.7000000000000003E-3</v>
      </c>
      <c r="T24" s="466">
        <v>1614</v>
      </c>
      <c r="U24" s="466">
        <v>17192</v>
      </c>
      <c r="V24" s="465">
        <v>2</v>
      </c>
      <c r="W24" s="466">
        <v>6988</v>
      </c>
      <c r="X24" s="465">
        <v>10</v>
      </c>
      <c r="Y24" s="504">
        <v>22001</v>
      </c>
      <c r="Z24" s="468">
        <v>5.1999999999999998E-3</v>
      </c>
      <c r="AA24" s="466">
        <v>2280</v>
      </c>
      <c r="AB24" s="466">
        <v>23987</v>
      </c>
      <c r="AC24" s="465">
        <v>2</v>
      </c>
      <c r="AD24" s="466">
        <v>9666</v>
      </c>
      <c r="AE24" s="465">
        <v>10</v>
      </c>
      <c r="AF24" s="504">
        <v>33049</v>
      </c>
      <c r="AG24" s="468">
        <v>4.4999999999999997E-3</v>
      </c>
      <c r="AH24" s="466">
        <v>1720</v>
      </c>
      <c r="AI24" s="466">
        <v>21145</v>
      </c>
      <c r="AJ24" s="465">
        <v>2</v>
      </c>
      <c r="AK24" s="466">
        <v>7336</v>
      </c>
      <c r="AL24" s="465">
        <v>10</v>
      </c>
      <c r="AM24" s="504">
        <v>26017</v>
      </c>
      <c r="AN24" s="468">
        <v>3.5000000000000001E-3</v>
      </c>
      <c r="AO24" s="466">
        <v>2280</v>
      </c>
      <c r="AP24" s="466">
        <v>23987</v>
      </c>
      <c r="AQ24" s="465">
        <v>2</v>
      </c>
      <c r="AR24" s="466">
        <v>9666</v>
      </c>
      <c r="AS24" s="465">
        <v>10</v>
      </c>
      <c r="AT24" s="504">
        <v>35351</v>
      </c>
      <c r="AU24" s="468">
        <v>5.0000000000000001E-3</v>
      </c>
      <c r="AV24" s="765" t="s">
        <v>181</v>
      </c>
      <c r="AW24" s="464"/>
      <c r="AX24" s="464"/>
      <c r="AY24" s="456"/>
      <c r="AZ24" s="456"/>
      <c r="BA24" s="456"/>
      <c r="BB24" s="456"/>
      <c r="BC24" s="456"/>
      <c r="BD24" s="456"/>
      <c r="BE24" s="456"/>
      <c r="BF24" s="456"/>
      <c r="BG24" s="456"/>
      <c r="BH24" s="456"/>
      <c r="BI24" s="456"/>
      <c r="BJ24" s="456"/>
      <c r="BK24" s="456"/>
      <c r="BL24" s="456"/>
      <c r="BM24" s="456"/>
      <c r="BN24" s="456"/>
      <c r="BO24" s="456"/>
      <c r="BP24" s="456"/>
      <c r="BQ24" s="456"/>
    </row>
    <row r="25" spans="1:69" ht="15">
      <c r="A25" s="764" t="s">
        <v>293</v>
      </c>
      <c r="B25" s="465" t="s">
        <v>171</v>
      </c>
      <c r="C25" s="465" t="s">
        <v>167</v>
      </c>
      <c r="D25" s="465" t="s">
        <v>167</v>
      </c>
      <c r="E25" s="465" t="s">
        <v>278</v>
      </c>
      <c r="F25" s="465">
        <v>214</v>
      </c>
      <c r="G25" s="469" t="s">
        <v>168</v>
      </c>
      <c r="H25" s="469" t="s">
        <v>168</v>
      </c>
      <c r="I25" s="465">
        <v>867</v>
      </c>
      <c r="J25" s="465">
        <v>7</v>
      </c>
      <c r="K25" s="504">
        <v>9449</v>
      </c>
      <c r="L25" s="467">
        <v>0</v>
      </c>
      <c r="M25" s="465">
        <v>686</v>
      </c>
      <c r="N25" s="466">
        <v>6957</v>
      </c>
      <c r="O25" s="465">
        <v>0</v>
      </c>
      <c r="P25" s="466">
        <v>3866</v>
      </c>
      <c r="Q25" s="465">
        <v>10</v>
      </c>
      <c r="R25" s="504">
        <v>8904</v>
      </c>
      <c r="S25" s="468">
        <v>8.0000000000000004E-4</v>
      </c>
      <c r="T25" s="465">
        <v>92</v>
      </c>
      <c r="U25" s="466">
        <v>1228</v>
      </c>
      <c r="V25" s="465">
        <v>0</v>
      </c>
      <c r="W25" s="465">
        <v>472</v>
      </c>
      <c r="X25" s="465">
        <v>10</v>
      </c>
      <c r="Y25" s="504">
        <v>741</v>
      </c>
      <c r="Z25" s="468">
        <v>2.0000000000000001E-4</v>
      </c>
      <c r="AA25" s="465">
        <v>99</v>
      </c>
      <c r="AB25" s="466">
        <v>1277</v>
      </c>
      <c r="AC25" s="465">
        <v>0</v>
      </c>
      <c r="AD25" s="465">
        <v>511</v>
      </c>
      <c r="AE25" s="465">
        <v>10</v>
      </c>
      <c r="AF25" s="504">
        <v>898</v>
      </c>
      <c r="AG25" s="468">
        <v>1E-4</v>
      </c>
      <c r="AH25" s="465">
        <v>102</v>
      </c>
      <c r="AI25" s="466">
        <v>1562</v>
      </c>
      <c r="AJ25" s="465">
        <v>0</v>
      </c>
      <c r="AK25" s="465">
        <v>511</v>
      </c>
      <c r="AL25" s="465">
        <v>10</v>
      </c>
      <c r="AM25" s="504">
        <v>960</v>
      </c>
      <c r="AN25" s="468">
        <v>1E-4</v>
      </c>
      <c r="AO25" s="465">
        <v>89</v>
      </c>
      <c r="AP25" s="466">
        <v>1207</v>
      </c>
      <c r="AQ25" s="465">
        <v>0</v>
      </c>
      <c r="AR25" s="465">
        <v>453</v>
      </c>
      <c r="AS25" s="465">
        <v>10</v>
      </c>
      <c r="AT25" s="504">
        <v>882</v>
      </c>
      <c r="AU25" s="468">
        <v>0</v>
      </c>
      <c r="AV25" s="765" t="s">
        <v>181</v>
      </c>
      <c r="AW25" s="464"/>
      <c r="AX25" s="464"/>
      <c r="AY25" s="456"/>
      <c r="AZ25" s="456"/>
      <c r="BA25" s="456"/>
      <c r="BB25" s="456"/>
      <c r="BC25" s="456"/>
      <c r="BD25" s="456"/>
      <c r="BE25" s="456"/>
      <c r="BF25" s="456"/>
      <c r="BG25" s="456"/>
      <c r="BH25" s="456"/>
      <c r="BI25" s="456"/>
      <c r="BJ25" s="456"/>
      <c r="BK25" s="456"/>
      <c r="BL25" s="456"/>
      <c r="BM25" s="456"/>
      <c r="BN25" s="456"/>
      <c r="BO25" s="456"/>
      <c r="BP25" s="456"/>
      <c r="BQ25" s="456"/>
    </row>
    <row r="26" spans="1:69" ht="15">
      <c r="A26" s="764" t="s">
        <v>182</v>
      </c>
      <c r="B26" s="465" t="s">
        <v>171</v>
      </c>
      <c r="C26" s="465" t="s">
        <v>167</v>
      </c>
      <c r="D26" s="465" t="s">
        <v>167</v>
      </c>
      <c r="E26" s="465" t="s">
        <v>276</v>
      </c>
      <c r="F26" s="469" t="s">
        <v>168</v>
      </c>
      <c r="G26" s="469" t="s">
        <v>168</v>
      </c>
      <c r="H26" s="469" t="s">
        <v>168</v>
      </c>
      <c r="I26" s="469" t="s">
        <v>168</v>
      </c>
      <c r="J26" s="469" t="s">
        <v>168</v>
      </c>
      <c r="K26" s="504">
        <v>0</v>
      </c>
      <c r="L26" s="469" t="s">
        <v>168</v>
      </c>
      <c r="M26" s="465">
        <v>33</v>
      </c>
      <c r="N26" s="466">
        <v>50170</v>
      </c>
      <c r="O26" s="465">
        <v>10</v>
      </c>
      <c r="P26" s="469" t="s">
        <v>168</v>
      </c>
      <c r="Q26" s="465">
        <v>10</v>
      </c>
      <c r="R26" s="504">
        <v>153256</v>
      </c>
      <c r="S26" s="468">
        <v>1.43E-2</v>
      </c>
      <c r="T26" s="465">
        <v>4</v>
      </c>
      <c r="U26" s="466">
        <v>6190</v>
      </c>
      <c r="V26" s="465">
        <v>1</v>
      </c>
      <c r="W26" s="469" t="s">
        <v>168</v>
      </c>
      <c r="X26" s="465">
        <v>10</v>
      </c>
      <c r="Y26" s="504">
        <v>19118</v>
      </c>
      <c r="Z26" s="468">
        <v>4.4999999999999997E-3</v>
      </c>
      <c r="AA26" s="465">
        <v>6</v>
      </c>
      <c r="AB26" s="466">
        <v>9210</v>
      </c>
      <c r="AC26" s="465">
        <v>2</v>
      </c>
      <c r="AD26" s="469" t="s">
        <v>168</v>
      </c>
      <c r="AE26" s="465">
        <v>10</v>
      </c>
      <c r="AF26" s="504">
        <v>30901</v>
      </c>
      <c r="AG26" s="468">
        <v>4.3E-3</v>
      </c>
      <c r="AH26" s="465">
        <v>4</v>
      </c>
      <c r="AI26" s="466">
        <v>6190</v>
      </c>
      <c r="AJ26" s="465">
        <v>1</v>
      </c>
      <c r="AK26" s="469" t="s">
        <v>168</v>
      </c>
      <c r="AL26" s="465">
        <v>10</v>
      </c>
      <c r="AM26" s="504">
        <v>21214</v>
      </c>
      <c r="AN26" s="468">
        <v>2.8E-3</v>
      </c>
      <c r="AO26" s="465">
        <v>6</v>
      </c>
      <c r="AP26" s="466">
        <v>9210</v>
      </c>
      <c r="AQ26" s="465">
        <v>2</v>
      </c>
      <c r="AR26" s="469" t="s">
        <v>168</v>
      </c>
      <c r="AS26" s="465">
        <v>10</v>
      </c>
      <c r="AT26" s="504">
        <v>33033</v>
      </c>
      <c r="AU26" s="468">
        <v>4.0000000000000001E-3</v>
      </c>
      <c r="AV26" s="765" t="s">
        <v>183</v>
      </c>
      <c r="AW26" s="464"/>
      <c r="AX26" s="464"/>
      <c r="AY26" s="456"/>
      <c r="AZ26" s="456"/>
      <c r="BA26" s="456"/>
      <c r="BB26" s="456"/>
      <c r="BC26" s="456"/>
      <c r="BD26" s="456"/>
      <c r="BE26" s="456"/>
      <c r="BF26" s="456"/>
      <c r="BG26" s="456"/>
      <c r="BH26" s="456"/>
      <c r="BI26" s="456"/>
      <c r="BJ26" s="456"/>
      <c r="BK26" s="456"/>
      <c r="BL26" s="456"/>
      <c r="BM26" s="456"/>
      <c r="BN26" s="456"/>
      <c r="BO26" s="456"/>
      <c r="BP26" s="456"/>
      <c r="BQ26" s="456"/>
    </row>
    <row r="27" spans="1:69" ht="15">
      <c r="A27" s="764" t="s">
        <v>294</v>
      </c>
      <c r="B27" s="465" t="s">
        <v>171</v>
      </c>
      <c r="C27" s="465" t="s">
        <v>167</v>
      </c>
      <c r="D27" s="465" t="s">
        <v>167</v>
      </c>
      <c r="E27" s="465" t="s">
        <v>278</v>
      </c>
      <c r="F27" s="469" t="s">
        <v>168</v>
      </c>
      <c r="G27" s="469" t="s">
        <v>168</v>
      </c>
      <c r="H27" s="469" t="s">
        <v>168</v>
      </c>
      <c r="I27" s="469" t="s">
        <v>168</v>
      </c>
      <c r="J27" s="469" t="s">
        <v>168</v>
      </c>
      <c r="K27" s="504">
        <v>0</v>
      </c>
      <c r="L27" s="469" t="s">
        <v>168</v>
      </c>
      <c r="M27" s="465">
        <v>12</v>
      </c>
      <c r="N27" s="466">
        <v>18120</v>
      </c>
      <c r="O27" s="465">
        <v>4</v>
      </c>
      <c r="P27" s="469" t="s">
        <v>168</v>
      </c>
      <c r="Q27" s="465">
        <v>10</v>
      </c>
      <c r="R27" s="504">
        <v>51791</v>
      </c>
      <c r="S27" s="468">
        <v>4.7999999999999996E-3</v>
      </c>
      <c r="T27" s="465">
        <v>1</v>
      </c>
      <c r="U27" s="466">
        <v>1480</v>
      </c>
      <c r="V27" s="465">
        <v>0</v>
      </c>
      <c r="W27" s="469" t="s">
        <v>168</v>
      </c>
      <c r="X27" s="465">
        <v>10</v>
      </c>
      <c r="Y27" s="504">
        <v>4562</v>
      </c>
      <c r="Z27" s="468">
        <v>1.1000000000000001E-3</v>
      </c>
      <c r="AA27" s="465">
        <v>4</v>
      </c>
      <c r="AB27" s="466">
        <v>6040</v>
      </c>
      <c r="AC27" s="465">
        <v>1</v>
      </c>
      <c r="AD27" s="469" t="s">
        <v>168</v>
      </c>
      <c r="AE27" s="465">
        <v>10</v>
      </c>
      <c r="AF27" s="504">
        <v>14559</v>
      </c>
      <c r="AG27" s="468">
        <v>2E-3</v>
      </c>
      <c r="AH27" s="465">
        <v>3</v>
      </c>
      <c r="AI27" s="466">
        <v>4500</v>
      </c>
      <c r="AJ27" s="465">
        <v>1</v>
      </c>
      <c r="AK27" s="469" t="s">
        <v>168</v>
      </c>
      <c r="AL27" s="465">
        <v>10</v>
      </c>
      <c r="AM27" s="504">
        <v>10124</v>
      </c>
      <c r="AN27" s="468">
        <v>1.4E-3</v>
      </c>
      <c r="AO27" s="465">
        <v>4</v>
      </c>
      <c r="AP27" s="466">
        <v>6040</v>
      </c>
      <c r="AQ27" s="465">
        <v>1</v>
      </c>
      <c r="AR27" s="469" t="s">
        <v>168</v>
      </c>
      <c r="AS27" s="465">
        <v>10</v>
      </c>
      <c r="AT27" s="504">
        <v>15563</v>
      </c>
      <c r="AU27" s="468">
        <v>2E-3</v>
      </c>
      <c r="AV27" s="765" t="s">
        <v>183</v>
      </c>
      <c r="AW27" s="464"/>
      <c r="AX27" s="464"/>
      <c r="AY27" s="456"/>
      <c r="AZ27" s="456"/>
      <c r="BA27" s="456"/>
      <c r="BB27" s="456"/>
      <c r="BC27" s="456"/>
      <c r="BD27" s="456"/>
      <c r="BE27" s="456"/>
      <c r="BF27" s="456"/>
      <c r="BG27" s="456"/>
      <c r="BH27" s="456"/>
      <c r="BI27" s="456"/>
      <c r="BJ27" s="456"/>
      <c r="BK27" s="456"/>
      <c r="BL27" s="456"/>
      <c r="BM27" s="456"/>
      <c r="BN27" s="456"/>
      <c r="BO27" s="456"/>
      <c r="BP27" s="456"/>
      <c r="BQ27" s="456"/>
    </row>
    <row r="28" spans="1:69" ht="15">
      <c r="A28" s="764" t="s">
        <v>295</v>
      </c>
      <c r="B28" s="465" t="s">
        <v>165</v>
      </c>
      <c r="C28" s="465" t="s">
        <v>286</v>
      </c>
      <c r="D28" s="469" t="s">
        <v>168</v>
      </c>
      <c r="E28" s="465" t="s">
        <v>278</v>
      </c>
      <c r="F28" s="465">
        <v>2</v>
      </c>
      <c r="G28" s="469" t="s">
        <v>168</v>
      </c>
      <c r="H28" s="469" t="s">
        <v>168</v>
      </c>
      <c r="I28" s="465">
        <v>2</v>
      </c>
      <c r="J28" s="465">
        <v>15</v>
      </c>
      <c r="K28" s="504">
        <v>118</v>
      </c>
      <c r="L28" s="467">
        <v>0</v>
      </c>
      <c r="M28" s="469" t="s">
        <v>168</v>
      </c>
      <c r="N28" s="469" t="s">
        <v>168</v>
      </c>
      <c r="O28" s="469" t="s">
        <v>168</v>
      </c>
      <c r="P28" s="469" t="s">
        <v>168</v>
      </c>
      <c r="Q28" s="469" t="s">
        <v>168</v>
      </c>
      <c r="R28" s="504">
        <v>0</v>
      </c>
      <c r="S28" s="469" t="s">
        <v>168</v>
      </c>
      <c r="T28" s="469" t="s">
        <v>168</v>
      </c>
      <c r="U28" s="469" t="s">
        <v>168</v>
      </c>
      <c r="V28" s="469" t="s">
        <v>168</v>
      </c>
      <c r="W28" s="469" t="s">
        <v>168</v>
      </c>
      <c r="X28" s="469" t="s">
        <v>168</v>
      </c>
      <c r="Y28" s="504">
        <v>0</v>
      </c>
      <c r="Z28" s="469" t="s">
        <v>168</v>
      </c>
      <c r="AA28" s="469" t="s">
        <v>168</v>
      </c>
      <c r="AB28" s="469" t="s">
        <v>168</v>
      </c>
      <c r="AC28" s="469" t="s">
        <v>168</v>
      </c>
      <c r="AD28" s="469" t="s">
        <v>168</v>
      </c>
      <c r="AE28" s="469" t="s">
        <v>168</v>
      </c>
      <c r="AF28" s="504">
        <v>0</v>
      </c>
      <c r="AG28" s="469" t="s">
        <v>168</v>
      </c>
      <c r="AH28" s="469" t="s">
        <v>168</v>
      </c>
      <c r="AI28" s="469" t="s">
        <v>168</v>
      </c>
      <c r="AJ28" s="469" t="s">
        <v>168</v>
      </c>
      <c r="AK28" s="469" t="s">
        <v>168</v>
      </c>
      <c r="AL28" s="469" t="s">
        <v>168</v>
      </c>
      <c r="AM28" s="504">
        <v>0</v>
      </c>
      <c r="AN28" s="469" t="s">
        <v>168</v>
      </c>
      <c r="AO28" s="469" t="s">
        <v>168</v>
      </c>
      <c r="AP28" s="469" t="s">
        <v>168</v>
      </c>
      <c r="AQ28" s="469" t="s">
        <v>168</v>
      </c>
      <c r="AR28" s="469" t="s">
        <v>168</v>
      </c>
      <c r="AS28" s="469" t="s">
        <v>168</v>
      </c>
      <c r="AT28" s="504">
        <v>0</v>
      </c>
      <c r="AU28" s="469" t="s">
        <v>168</v>
      </c>
      <c r="AV28" s="765"/>
      <c r="AW28" s="464"/>
      <c r="AX28" s="464"/>
      <c r="AY28" s="456"/>
      <c r="AZ28" s="456"/>
      <c r="BA28" s="456"/>
      <c r="BB28" s="456"/>
      <c r="BC28" s="456"/>
      <c r="BD28" s="456"/>
      <c r="BE28" s="456"/>
      <c r="BF28" s="456"/>
      <c r="BG28" s="456"/>
      <c r="BH28" s="456"/>
      <c r="BI28" s="456"/>
      <c r="BJ28" s="456"/>
      <c r="BK28" s="456"/>
      <c r="BL28" s="456"/>
      <c r="BM28" s="456"/>
      <c r="BN28" s="456"/>
      <c r="BO28" s="456"/>
      <c r="BP28" s="456"/>
      <c r="BQ28" s="456"/>
    </row>
    <row r="29" spans="1:69" ht="15">
      <c r="A29" s="764" t="s">
        <v>296</v>
      </c>
      <c r="B29" s="465" t="s">
        <v>165</v>
      </c>
      <c r="C29" s="465" t="s">
        <v>167</v>
      </c>
      <c r="D29" s="469" t="s">
        <v>168</v>
      </c>
      <c r="E29" s="465" t="s">
        <v>278</v>
      </c>
      <c r="F29" s="466">
        <v>1306</v>
      </c>
      <c r="G29" s="465">
        <v>5</v>
      </c>
      <c r="H29" s="465">
        <v>0</v>
      </c>
      <c r="I29" s="465">
        <v>650</v>
      </c>
      <c r="J29" s="465">
        <v>20</v>
      </c>
      <c r="K29" s="504">
        <v>120231</v>
      </c>
      <c r="L29" s="467">
        <v>0.02</v>
      </c>
      <c r="M29" s="465">
        <v>4</v>
      </c>
      <c r="N29" s="465">
        <v>-40</v>
      </c>
      <c r="O29" s="465">
        <v>0</v>
      </c>
      <c r="P29" s="465">
        <v>312</v>
      </c>
      <c r="Q29" s="465">
        <v>20</v>
      </c>
      <c r="R29" s="504">
        <v>70404</v>
      </c>
      <c r="S29" s="468">
        <v>6.6E-3</v>
      </c>
      <c r="T29" s="469" t="s">
        <v>168</v>
      </c>
      <c r="U29" s="469" t="s">
        <v>168</v>
      </c>
      <c r="V29" s="469" t="s">
        <v>168</v>
      </c>
      <c r="W29" s="469" t="s">
        <v>168</v>
      </c>
      <c r="X29" s="469" t="s">
        <v>168</v>
      </c>
      <c r="Y29" s="504">
        <v>0</v>
      </c>
      <c r="Z29" s="469" t="s">
        <v>168</v>
      </c>
      <c r="AA29" s="469" t="s">
        <v>168</v>
      </c>
      <c r="AB29" s="469" t="s">
        <v>168</v>
      </c>
      <c r="AC29" s="469" t="s">
        <v>168</v>
      </c>
      <c r="AD29" s="469" t="s">
        <v>168</v>
      </c>
      <c r="AE29" s="469" t="s">
        <v>168</v>
      </c>
      <c r="AF29" s="504">
        <v>0</v>
      </c>
      <c r="AG29" s="469" t="s">
        <v>168</v>
      </c>
      <c r="AH29" s="469" t="s">
        <v>168</v>
      </c>
      <c r="AI29" s="469" t="s">
        <v>168</v>
      </c>
      <c r="AJ29" s="469" t="s">
        <v>168</v>
      </c>
      <c r="AK29" s="469" t="s">
        <v>168</v>
      </c>
      <c r="AL29" s="469" t="s">
        <v>168</v>
      </c>
      <c r="AM29" s="504">
        <v>0</v>
      </c>
      <c r="AN29" s="469" t="s">
        <v>168</v>
      </c>
      <c r="AO29" s="469" t="s">
        <v>168</v>
      </c>
      <c r="AP29" s="469" t="s">
        <v>168</v>
      </c>
      <c r="AQ29" s="469" t="s">
        <v>168</v>
      </c>
      <c r="AR29" s="469" t="s">
        <v>168</v>
      </c>
      <c r="AS29" s="469" t="s">
        <v>168</v>
      </c>
      <c r="AT29" s="504">
        <v>0</v>
      </c>
      <c r="AU29" s="469" t="s">
        <v>168</v>
      </c>
      <c r="AV29" s="765"/>
      <c r="AW29" s="464"/>
      <c r="AX29" s="464"/>
      <c r="AY29" s="456"/>
      <c r="AZ29" s="456"/>
      <c r="BA29" s="456"/>
      <c r="BB29" s="456"/>
      <c r="BC29" s="456"/>
      <c r="BD29" s="456"/>
      <c r="BE29" s="456"/>
      <c r="BF29" s="456"/>
      <c r="BG29" s="456"/>
      <c r="BH29" s="456"/>
      <c r="BI29" s="456"/>
      <c r="BJ29" s="456"/>
      <c r="BK29" s="456"/>
      <c r="BL29" s="456"/>
      <c r="BM29" s="456"/>
      <c r="BN29" s="456"/>
      <c r="BO29" s="456"/>
      <c r="BP29" s="456"/>
      <c r="BQ29" s="456"/>
    </row>
    <row r="30" spans="1:69" ht="15">
      <c r="A30" s="764" t="s">
        <v>186</v>
      </c>
      <c r="B30" s="465" t="s">
        <v>171</v>
      </c>
      <c r="C30" s="465" t="s">
        <v>167</v>
      </c>
      <c r="D30" s="465" t="s">
        <v>167</v>
      </c>
      <c r="E30" s="465" t="s">
        <v>276</v>
      </c>
      <c r="F30" s="466">
        <v>2451</v>
      </c>
      <c r="G30" s="466">
        <v>2503</v>
      </c>
      <c r="H30" s="465">
        <v>0</v>
      </c>
      <c r="I30" s="465">
        <v>755</v>
      </c>
      <c r="J30" s="465">
        <v>3</v>
      </c>
      <c r="K30" s="504">
        <v>79930</v>
      </c>
      <c r="L30" s="467">
        <v>0.01</v>
      </c>
      <c r="M30" s="466">
        <v>1164</v>
      </c>
      <c r="N30" s="466">
        <v>14192</v>
      </c>
      <c r="O30" s="465">
        <v>2</v>
      </c>
      <c r="P30" s="466">
        <v>2730</v>
      </c>
      <c r="Q30" s="465">
        <v>10</v>
      </c>
      <c r="R30" s="504">
        <v>62101</v>
      </c>
      <c r="S30" s="468">
        <v>5.7999999999999996E-3</v>
      </c>
      <c r="T30" s="465">
        <v>16</v>
      </c>
      <c r="U30" s="465">
        <v>556</v>
      </c>
      <c r="V30" s="465">
        <v>0</v>
      </c>
      <c r="W30" s="465">
        <v>22</v>
      </c>
      <c r="X30" s="465">
        <v>10</v>
      </c>
      <c r="Y30" s="504">
        <v>902</v>
      </c>
      <c r="Z30" s="468">
        <v>2.0000000000000001E-4</v>
      </c>
      <c r="AA30" s="465">
        <v>64</v>
      </c>
      <c r="AB30" s="466">
        <v>2226</v>
      </c>
      <c r="AC30" s="465">
        <v>0</v>
      </c>
      <c r="AD30" s="465">
        <v>87</v>
      </c>
      <c r="AE30" s="465">
        <v>10</v>
      </c>
      <c r="AF30" s="504">
        <v>3840</v>
      </c>
      <c r="AG30" s="468">
        <v>5.0000000000000001E-4</v>
      </c>
      <c r="AH30" s="465">
        <v>64</v>
      </c>
      <c r="AI30" s="466">
        <v>2226</v>
      </c>
      <c r="AJ30" s="465">
        <v>0</v>
      </c>
      <c r="AK30" s="465">
        <v>87</v>
      </c>
      <c r="AL30" s="465">
        <v>10</v>
      </c>
      <c r="AM30" s="504">
        <v>4005</v>
      </c>
      <c r="AN30" s="468">
        <v>5.0000000000000001E-4</v>
      </c>
      <c r="AO30" s="465">
        <v>64</v>
      </c>
      <c r="AP30" s="466">
        <v>2226</v>
      </c>
      <c r="AQ30" s="465">
        <v>0</v>
      </c>
      <c r="AR30" s="465">
        <v>87</v>
      </c>
      <c r="AS30" s="465">
        <v>10</v>
      </c>
      <c r="AT30" s="504">
        <v>4104</v>
      </c>
      <c r="AU30" s="468">
        <v>1E-3</v>
      </c>
      <c r="AV30" s="765" t="s">
        <v>187</v>
      </c>
      <c r="AW30" s="464"/>
      <c r="AX30" s="464"/>
      <c r="AY30" s="456"/>
      <c r="AZ30" s="456"/>
      <c r="BA30" s="456"/>
      <c r="BB30" s="456"/>
      <c r="BC30" s="456"/>
      <c r="BD30" s="456"/>
      <c r="BE30" s="456"/>
      <c r="BF30" s="456"/>
      <c r="BG30" s="456"/>
      <c r="BH30" s="456"/>
      <c r="BI30" s="456"/>
      <c r="BJ30" s="456"/>
      <c r="BK30" s="456"/>
      <c r="BL30" s="456"/>
      <c r="BM30" s="456"/>
      <c r="BN30" s="456"/>
      <c r="BO30" s="456"/>
      <c r="BP30" s="456"/>
      <c r="BQ30" s="456"/>
    </row>
    <row r="31" spans="1:69" ht="15">
      <c r="A31" s="764" t="s">
        <v>188</v>
      </c>
      <c r="B31" s="465" t="s">
        <v>171</v>
      </c>
      <c r="C31" s="465" t="s">
        <v>167</v>
      </c>
      <c r="D31" s="465" t="s">
        <v>167</v>
      </c>
      <c r="E31" s="465" t="s">
        <v>276</v>
      </c>
      <c r="F31" s="465">
        <v>796</v>
      </c>
      <c r="G31" s="465">
        <v>58</v>
      </c>
      <c r="H31" s="469" t="s">
        <v>168</v>
      </c>
      <c r="I31" s="466">
        <v>6495</v>
      </c>
      <c r="J31" s="465">
        <v>10</v>
      </c>
      <c r="K31" s="504">
        <v>143356</v>
      </c>
      <c r="L31" s="467">
        <v>0.02</v>
      </c>
      <c r="M31" s="465">
        <v>434</v>
      </c>
      <c r="N31" s="466">
        <v>6412</v>
      </c>
      <c r="O31" s="465">
        <v>1</v>
      </c>
      <c r="P31" s="466">
        <v>2550</v>
      </c>
      <c r="Q31" s="465">
        <v>10</v>
      </c>
      <c r="R31" s="504">
        <v>63664</v>
      </c>
      <c r="S31" s="468">
        <v>5.8999999999999999E-3</v>
      </c>
      <c r="T31" s="465">
        <v>4</v>
      </c>
      <c r="U31" s="465">
        <v>562</v>
      </c>
      <c r="V31" s="465">
        <v>0</v>
      </c>
      <c r="W31" s="465">
        <v>22</v>
      </c>
      <c r="X31" s="465">
        <v>10</v>
      </c>
      <c r="Y31" s="504">
        <v>620</v>
      </c>
      <c r="Z31" s="468">
        <v>1E-4</v>
      </c>
      <c r="AA31" s="465">
        <v>8</v>
      </c>
      <c r="AB31" s="466">
        <v>1124</v>
      </c>
      <c r="AC31" s="465">
        <v>0</v>
      </c>
      <c r="AD31" s="465">
        <v>44</v>
      </c>
      <c r="AE31" s="465">
        <v>10</v>
      </c>
      <c r="AF31" s="504">
        <v>1320</v>
      </c>
      <c r="AG31" s="468">
        <v>2.0000000000000001E-4</v>
      </c>
      <c r="AH31" s="465">
        <v>8</v>
      </c>
      <c r="AI31" s="466">
        <v>1124</v>
      </c>
      <c r="AJ31" s="465">
        <v>0</v>
      </c>
      <c r="AK31" s="465">
        <v>44</v>
      </c>
      <c r="AL31" s="465">
        <v>10</v>
      </c>
      <c r="AM31" s="504">
        <v>1377</v>
      </c>
      <c r="AN31" s="468">
        <v>2.0000000000000001E-4</v>
      </c>
      <c r="AO31" s="465">
        <v>8</v>
      </c>
      <c r="AP31" s="466">
        <v>1124</v>
      </c>
      <c r="AQ31" s="465">
        <v>0</v>
      </c>
      <c r="AR31" s="465">
        <v>44</v>
      </c>
      <c r="AS31" s="465">
        <v>10</v>
      </c>
      <c r="AT31" s="504">
        <v>1411</v>
      </c>
      <c r="AU31" s="468">
        <v>0</v>
      </c>
      <c r="AV31" s="765" t="s">
        <v>189</v>
      </c>
      <c r="AW31" s="464"/>
      <c r="AX31" s="464"/>
      <c r="AY31" s="456"/>
      <c r="AZ31" s="456"/>
      <c r="BA31" s="456"/>
      <c r="BB31" s="456"/>
      <c r="BC31" s="456"/>
      <c r="BD31" s="456"/>
      <c r="BE31" s="456"/>
      <c r="BF31" s="456"/>
      <c r="BG31" s="456"/>
      <c r="BH31" s="456"/>
      <c r="BI31" s="456"/>
      <c r="BJ31" s="456"/>
      <c r="BK31" s="456"/>
      <c r="BL31" s="456"/>
      <c r="BM31" s="456"/>
      <c r="BN31" s="456"/>
      <c r="BO31" s="456"/>
      <c r="BP31" s="456"/>
      <c r="BQ31" s="456"/>
    </row>
    <row r="32" spans="1:69" ht="15">
      <c r="A32" s="764" t="s">
        <v>190</v>
      </c>
      <c r="B32" s="465" t="s">
        <v>191</v>
      </c>
      <c r="C32" s="469" t="s">
        <v>168</v>
      </c>
      <c r="D32" s="465" t="s">
        <v>167</v>
      </c>
      <c r="E32" s="465" t="s">
        <v>276</v>
      </c>
      <c r="F32" s="465">
        <v>2</v>
      </c>
      <c r="G32" s="469" t="s">
        <v>168</v>
      </c>
      <c r="H32" s="469" t="s">
        <v>168</v>
      </c>
      <c r="I32" s="469" t="s">
        <v>168</v>
      </c>
      <c r="J32" s="465">
        <v>8</v>
      </c>
      <c r="K32" s="504">
        <v>829</v>
      </c>
      <c r="L32" s="467">
        <v>0</v>
      </c>
      <c r="M32" s="469" t="s">
        <v>168</v>
      </c>
      <c r="N32" s="469" t="s">
        <v>168</v>
      </c>
      <c r="O32" s="469" t="s">
        <v>168</v>
      </c>
      <c r="P32" s="469" t="s">
        <v>168</v>
      </c>
      <c r="Q32" s="469" t="s">
        <v>168</v>
      </c>
      <c r="R32" s="504">
        <v>0</v>
      </c>
      <c r="S32" s="469" t="s">
        <v>168</v>
      </c>
      <c r="T32" s="465">
        <v>1</v>
      </c>
      <c r="U32" s="469" t="s">
        <v>168</v>
      </c>
      <c r="V32" s="469" t="s">
        <v>168</v>
      </c>
      <c r="W32" s="469" t="s">
        <v>168</v>
      </c>
      <c r="X32" s="465">
        <v>3</v>
      </c>
      <c r="Y32" s="504">
        <v>923</v>
      </c>
      <c r="Z32" s="468">
        <v>2.0000000000000001E-4</v>
      </c>
      <c r="AA32" s="465">
        <v>16</v>
      </c>
      <c r="AB32" s="469" t="s">
        <v>168</v>
      </c>
      <c r="AC32" s="469" t="s">
        <v>168</v>
      </c>
      <c r="AD32" s="469" t="s">
        <v>168</v>
      </c>
      <c r="AE32" s="465">
        <v>3</v>
      </c>
      <c r="AF32" s="504">
        <v>15705</v>
      </c>
      <c r="AG32" s="468">
        <v>2.2000000000000001E-3</v>
      </c>
      <c r="AH32" s="465">
        <v>16</v>
      </c>
      <c r="AI32" s="469" t="s">
        <v>168</v>
      </c>
      <c r="AJ32" s="469" t="s">
        <v>168</v>
      </c>
      <c r="AK32" s="469" t="s">
        <v>168</v>
      </c>
      <c r="AL32" s="465">
        <v>3</v>
      </c>
      <c r="AM32" s="504">
        <v>16382</v>
      </c>
      <c r="AN32" s="468">
        <v>2.2000000000000001E-3</v>
      </c>
      <c r="AO32" s="465">
        <v>16</v>
      </c>
      <c r="AP32" s="469" t="s">
        <v>168</v>
      </c>
      <c r="AQ32" s="469" t="s">
        <v>168</v>
      </c>
      <c r="AR32" s="469" t="s">
        <v>168</v>
      </c>
      <c r="AS32" s="465">
        <v>3</v>
      </c>
      <c r="AT32" s="504">
        <v>16788</v>
      </c>
      <c r="AU32" s="468">
        <v>2E-3</v>
      </c>
      <c r="AV32" s="765" t="s">
        <v>249</v>
      </c>
      <c r="AW32" s="464"/>
      <c r="AX32" s="464"/>
      <c r="AY32" s="456"/>
      <c r="AZ32" s="456"/>
      <c r="BA32" s="456"/>
      <c r="BB32" s="456"/>
      <c r="BC32" s="456"/>
      <c r="BD32" s="456"/>
      <c r="BE32" s="456"/>
      <c r="BF32" s="456"/>
      <c r="BG32" s="456"/>
      <c r="BH32" s="456"/>
      <c r="BI32" s="456"/>
      <c r="BJ32" s="456"/>
      <c r="BK32" s="456"/>
      <c r="BL32" s="456"/>
      <c r="BM32" s="456"/>
      <c r="BN32" s="456"/>
      <c r="BO32" s="456"/>
      <c r="BP32" s="456"/>
      <c r="BQ32" s="456"/>
    </row>
    <row r="33" spans="1:69" ht="15">
      <c r="A33" s="764" t="s">
        <v>193</v>
      </c>
      <c r="B33" s="465" t="s">
        <v>171</v>
      </c>
      <c r="C33" s="469" t="s">
        <v>168</v>
      </c>
      <c r="D33" s="465" t="s">
        <v>167</v>
      </c>
      <c r="E33" s="465" t="s">
        <v>276</v>
      </c>
      <c r="F33" s="465">
        <v>8</v>
      </c>
      <c r="G33" s="469" t="s">
        <v>168</v>
      </c>
      <c r="H33" s="469" t="s">
        <v>168</v>
      </c>
      <c r="I33" s="465">
        <v>157</v>
      </c>
      <c r="J33" s="465">
        <v>8</v>
      </c>
      <c r="K33" s="504">
        <v>12123</v>
      </c>
      <c r="L33" s="467">
        <v>0</v>
      </c>
      <c r="M33" s="469" t="s">
        <v>168</v>
      </c>
      <c r="N33" s="469" t="s">
        <v>168</v>
      </c>
      <c r="O33" s="469" t="s">
        <v>168</v>
      </c>
      <c r="P33" s="469" t="s">
        <v>168</v>
      </c>
      <c r="Q33" s="469" t="s">
        <v>168</v>
      </c>
      <c r="R33" s="504">
        <v>0</v>
      </c>
      <c r="S33" s="469" t="s">
        <v>168</v>
      </c>
      <c r="T33" s="465">
        <v>4</v>
      </c>
      <c r="U33" s="469" t="s">
        <v>168</v>
      </c>
      <c r="V33" s="469" t="s">
        <v>168</v>
      </c>
      <c r="W33" s="465">
        <v>108</v>
      </c>
      <c r="X33" s="465">
        <v>25</v>
      </c>
      <c r="Y33" s="504">
        <v>13330</v>
      </c>
      <c r="Z33" s="468">
        <v>3.0999999999999999E-3</v>
      </c>
      <c r="AA33" s="465">
        <v>4</v>
      </c>
      <c r="AB33" s="469" t="s">
        <v>168</v>
      </c>
      <c r="AC33" s="469" t="s">
        <v>168</v>
      </c>
      <c r="AD33" s="465">
        <v>108</v>
      </c>
      <c r="AE33" s="465">
        <v>25</v>
      </c>
      <c r="AF33" s="504">
        <v>14179</v>
      </c>
      <c r="AG33" s="468">
        <v>2E-3</v>
      </c>
      <c r="AH33" s="465">
        <v>4</v>
      </c>
      <c r="AI33" s="469" t="s">
        <v>168</v>
      </c>
      <c r="AJ33" s="469" t="s">
        <v>168</v>
      </c>
      <c r="AK33" s="465">
        <v>108</v>
      </c>
      <c r="AL33" s="465">
        <v>25</v>
      </c>
      <c r="AM33" s="504">
        <v>14791</v>
      </c>
      <c r="AN33" s="468">
        <v>2E-3</v>
      </c>
      <c r="AO33" s="465">
        <v>4</v>
      </c>
      <c r="AP33" s="469" t="s">
        <v>168</v>
      </c>
      <c r="AQ33" s="469" t="s">
        <v>168</v>
      </c>
      <c r="AR33" s="465">
        <v>108</v>
      </c>
      <c r="AS33" s="465">
        <v>25</v>
      </c>
      <c r="AT33" s="504">
        <v>15158</v>
      </c>
      <c r="AU33" s="468">
        <v>2E-3</v>
      </c>
      <c r="AV33" s="765" t="s">
        <v>194</v>
      </c>
      <c r="AW33" s="464"/>
      <c r="AX33" s="464"/>
      <c r="AY33" s="456"/>
      <c r="AZ33" s="456"/>
      <c r="BA33" s="456"/>
      <c r="BB33" s="456"/>
      <c r="BC33" s="456"/>
      <c r="BD33" s="456"/>
      <c r="BE33" s="456"/>
      <c r="BF33" s="456"/>
      <c r="BG33" s="456"/>
      <c r="BH33" s="456"/>
      <c r="BI33" s="456"/>
      <c r="BJ33" s="456"/>
      <c r="BK33" s="456"/>
      <c r="BL33" s="456"/>
      <c r="BM33" s="456"/>
      <c r="BN33" s="456"/>
      <c r="BO33" s="456"/>
      <c r="BP33" s="456"/>
      <c r="BQ33" s="456"/>
    </row>
    <row r="34" spans="1:69" ht="15">
      <c r="A34" s="764" t="s">
        <v>297</v>
      </c>
      <c r="B34" s="465" t="s">
        <v>171</v>
      </c>
      <c r="C34" s="465" t="s">
        <v>286</v>
      </c>
      <c r="D34" s="465" t="s">
        <v>167</v>
      </c>
      <c r="E34" s="465" t="s">
        <v>278</v>
      </c>
      <c r="F34" s="466">
        <v>4254</v>
      </c>
      <c r="G34" s="469" t="s">
        <v>168</v>
      </c>
      <c r="H34" s="469" t="s">
        <v>168</v>
      </c>
      <c r="I34" s="466">
        <v>12432</v>
      </c>
      <c r="J34" s="465">
        <v>15</v>
      </c>
      <c r="K34" s="504">
        <v>572167</v>
      </c>
      <c r="L34" s="467">
        <v>0.09</v>
      </c>
      <c r="M34" s="466">
        <v>2038</v>
      </c>
      <c r="N34" s="465">
        <v>-125</v>
      </c>
      <c r="O34" s="469" t="s">
        <v>168</v>
      </c>
      <c r="P34" s="466">
        <v>10613</v>
      </c>
      <c r="Q34" s="465">
        <v>14</v>
      </c>
      <c r="R34" s="504">
        <v>383116</v>
      </c>
      <c r="S34" s="468">
        <v>3.5700000000000003E-2</v>
      </c>
      <c r="T34" s="465">
        <v>3</v>
      </c>
      <c r="U34" s="469" t="s">
        <v>168</v>
      </c>
      <c r="V34" s="469" t="s">
        <v>168</v>
      </c>
      <c r="W34" s="465">
        <v>942</v>
      </c>
      <c r="X34" s="465">
        <v>15</v>
      </c>
      <c r="Y34" s="504">
        <v>19134</v>
      </c>
      <c r="Z34" s="468">
        <v>4.4999999999999997E-3</v>
      </c>
      <c r="AA34" s="465">
        <v>15</v>
      </c>
      <c r="AB34" s="469" t="s">
        <v>168</v>
      </c>
      <c r="AC34" s="469" t="s">
        <v>168</v>
      </c>
      <c r="AD34" s="466">
        <v>1837</v>
      </c>
      <c r="AE34" s="465">
        <v>12</v>
      </c>
      <c r="AF34" s="504">
        <v>62464</v>
      </c>
      <c r="AG34" s="468">
        <v>8.6E-3</v>
      </c>
      <c r="AH34" s="465">
        <v>5</v>
      </c>
      <c r="AI34" s="469" t="s">
        <v>168</v>
      </c>
      <c r="AJ34" s="469" t="s">
        <v>168</v>
      </c>
      <c r="AK34" s="465">
        <v>421</v>
      </c>
      <c r="AL34" s="465">
        <v>12</v>
      </c>
      <c r="AM34" s="504">
        <v>19837</v>
      </c>
      <c r="AN34" s="468">
        <v>2.5999999999999999E-3</v>
      </c>
      <c r="AO34" s="465">
        <v>15</v>
      </c>
      <c r="AP34" s="469" t="s">
        <v>168</v>
      </c>
      <c r="AQ34" s="469" t="s">
        <v>168</v>
      </c>
      <c r="AR34" s="466">
        <v>1837</v>
      </c>
      <c r="AS34" s="465">
        <v>12</v>
      </c>
      <c r="AT34" s="504">
        <v>66776</v>
      </c>
      <c r="AU34" s="468">
        <v>8.9999999999999993E-3</v>
      </c>
      <c r="AV34" s="766" t="s">
        <v>194</v>
      </c>
      <c r="AW34" s="464"/>
      <c r="AX34" s="464"/>
      <c r="AY34" s="456"/>
      <c r="AZ34" s="456"/>
      <c r="BA34" s="456"/>
      <c r="BB34" s="456"/>
      <c r="BC34" s="456"/>
      <c r="BD34" s="456"/>
      <c r="BE34" s="456"/>
      <c r="BF34" s="456"/>
      <c r="BG34" s="456"/>
      <c r="BH34" s="456"/>
      <c r="BI34" s="456"/>
      <c r="BJ34" s="456"/>
      <c r="BK34" s="456"/>
      <c r="BL34" s="456"/>
      <c r="BM34" s="456"/>
      <c r="BN34" s="456"/>
      <c r="BO34" s="456"/>
      <c r="BP34" s="456"/>
      <c r="BQ34" s="456"/>
    </row>
    <row r="35" spans="1:69" ht="15">
      <c r="A35" s="764" t="s">
        <v>196</v>
      </c>
      <c r="B35" s="465" t="s">
        <v>171</v>
      </c>
      <c r="C35" s="465" t="s">
        <v>167</v>
      </c>
      <c r="D35" s="465" t="s">
        <v>167</v>
      </c>
      <c r="E35" s="465" t="s">
        <v>276</v>
      </c>
      <c r="F35" s="465">
        <v>842</v>
      </c>
      <c r="G35" s="469" t="s">
        <v>168</v>
      </c>
      <c r="H35" s="469" t="s">
        <v>168</v>
      </c>
      <c r="I35" s="465">
        <v>903</v>
      </c>
      <c r="J35" s="465">
        <v>4</v>
      </c>
      <c r="K35" s="504">
        <v>8164</v>
      </c>
      <c r="L35" s="467">
        <v>0</v>
      </c>
      <c r="M35" s="466">
        <v>1282</v>
      </c>
      <c r="N35" s="469" t="s">
        <v>168</v>
      </c>
      <c r="O35" s="469" t="s">
        <v>168</v>
      </c>
      <c r="P35" s="466">
        <v>25165</v>
      </c>
      <c r="Q35" s="465">
        <v>4</v>
      </c>
      <c r="R35" s="504">
        <v>39818</v>
      </c>
      <c r="S35" s="468">
        <v>3.7000000000000002E-3</v>
      </c>
      <c r="T35" s="466">
        <v>1460</v>
      </c>
      <c r="U35" s="469" t="s">
        <v>168</v>
      </c>
      <c r="V35" s="469" t="s">
        <v>168</v>
      </c>
      <c r="W35" s="466">
        <v>19360</v>
      </c>
      <c r="X35" s="465">
        <v>8</v>
      </c>
      <c r="Y35" s="504">
        <v>47929</v>
      </c>
      <c r="Z35" s="468">
        <v>1.1299999999999999E-2</v>
      </c>
      <c r="AA35" s="466">
        <v>3200</v>
      </c>
      <c r="AB35" s="469" t="s">
        <v>168</v>
      </c>
      <c r="AC35" s="469" t="s">
        <v>168</v>
      </c>
      <c r="AD35" s="466">
        <v>42432</v>
      </c>
      <c r="AE35" s="465">
        <v>8</v>
      </c>
      <c r="AF35" s="504">
        <v>111754</v>
      </c>
      <c r="AG35" s="468">
        <v>1.54E-2</v>
      </c>
      <c r="AH35" s="466">
        <v>3200</v>
      </c>
      <c r="AI35" s="469" t="s">
        <v>168</v>
      </c>
      <c r="AJ35" s="469" t="s">
        <v>168</v>
      </c>
      <c r="AK35" s="466">
        <v>42432</v>
      </c>
      <c r="AL35" s="465">
        <v>8</v>
      </c>
      <c r="AM35" s="504">
        <v>116559</v>
      </c>
      <c r="AN35" s="468">
        <v>1.5599999999999999E-2</v>
      </c>
      <c r="AO35" s="466">
        <v>3200</v>
      </c>
      <c r="AP35" s="469" t="s">
        <v>168</v>
      </c>
      <c r="AQ35" s="469" t="s">
        <v>168</v>
      </c>
      <c r="AR35" s="466">
        <v>42432</v>
      </c>
      <c r="AS35" s="465">
        <v>8</v>
      </c>
      <c r="AT35" s="504">
        <v>119443</v>
      </c>
      <c r="AU35" s="468">
        <v>1.4999999999999999E-2</v>
      </c>
      <c r="AV35" s="765" t="s">
        <v>298</v>
      </c>
      <c r="AW35" s="464"/>
      <c r="AX35" s="464"/>
      <c r="AY35" s="456"/>
      <c r="AZ35" s="456"/>
      <c r="BA35" s="456"/>
      <c r="BB35" s="456"/>
      <c r="BC35" s="456"/>
      <c r="BD35" s="456"/>
      <c r="BE35" s="456"/>
      <c r="BF35" s="456"/>
      <c r="BG35" s="456"/>
      <c r="BH35" s="456"/>
      <c r="BI35" s="456"/>
      <c r="BJ35" s="456"/>
      <c r="BK35" s="456"/>
      <c r="BL35" s="456"/>
      <c r="BM35" s="456"/>
      <c r="BN35" s="456"/>
      <c r="BO35" s="456"/>
      <c r="BP35" s="456"/>
      <c r="BQ35" s="456"/>
    </row>
    <row r="36" spans="1:69" ht="15">
      <c r="A36" s="764" t="s">
        <v>299</v>
      </c>
      <c r="B36" s="465" t="s">
        <v>171</v>
      </c>
      <c r="C36" s="465" t="s">
        <v>300</v>
      </c>
      <c r="D36" s="465" t="s">
        <v>167</v>
      </c>
      <c r="E36" s="465" t="s">
        <v>278</v>
      </c>
      <c r="F36" s="465">
        <v>214</v>
      </c>
      <c r="G36" s="469" t="s">
        <v>168</v>
      </c>
      <c r="H36" s="469" t="s">
        <v>168</v>
      </c>
      <c r="I36" s="466">
        <v>2068</v>
      </c>
      <c r="J36" s="465">
        <v>7</v>
      </c>
      <c r="K36" s="504">
        <v>21542</v>
      </c>
      <c r="L36" s="467">
        <v>0</v>
      </c>
      <c r="M36" s="466">
        <v>1281</v>
      </c>
      <c r="N36" s="469" t="s">
        <v>168</v>
      </c>
      <c r="O36" s="469" t="s">
        <v>168</v>
      </c>
      <c r="P36" s="466">
        <v>21284</v>
      </c>
      <c r="Q36" s="465">
        <v>11</v>
      </c>
      <c r="R36" s="504">
        <v>33585</v>
      </c>
      <c r="S36" s="468">
        <v>3.0999999999999999E-3</v>
      </c>
      <c r="T36" s="465">
        <v>22</v>
      </c>
      <c r="U36" s="469" t="s">
        <v>168</v>
      </c>
      <c r="V36" s="469" t="s">
        <v>168</v>
      </c>
      <c r="W36" s="465">
        <v>508</v>
      </c>
      <c r="X36" s="465">
        <v>11</v>
      </c>
      <c r="Y36" s="504">
        <v>3662</v>
      </c>
      <c r="Z36" s="468">
        <v>8.9999999999999998E-4</v>
      </c>
      <c r="AA36" s="465">
        <v>40</v>
      </c>
      <c r="AB36" s="469" t="s">
        <v>168</v>
      </c>
      <c r="AC36" s="469" t="s">
        <v>168</v>
      </c>
      <c r="AD36" s="465">
        <v>924</v>
      </c>
      <c r="AE36" s="465">
        <v>11</v>
      </c>
      <c r="AF36" s="504">
        <v>7082</v>
      </c>
      <c r="AG36" s="468">
        <v>1E-3</v>
      </c>
      <c r="AH36" s="465">
        <v>40</v>
      </c>
      <c r="AI36" s="469" t="s">
        <v>168</v>
      </c>
      <c r="AJ36" s="469" t="s">
        <v>168</v>
      </c>
      <c r="AK36" s="465">
        <v>924</v>
      </c>
      <c r="AL36" s="465">
        <v>11</v>
      </c>
      <c r="AM36" s="504">
        <v>7388</v>
      </c>
      <c r="AN36" s="468">
        <v>1E-3</v>
      </c>
      <c r="AO36" s="465">
        <v>40</v>
      </c>
      <c r="AP36" s="469" t="s">
        <v>168</v>
      </c>
      <c r="AQ36" s="469" t="s">
        <v>168</v>
      </c>
      <c r="AR36" s="465">
        <v>924</v>
      </c>
      <c r="AS36" s="465">
        <v>11</v>
      </c>
      <c r="AT36" s="504">
        <v>7573</v>
      </c>
      <c r="AU36" s="468">
        <v>1E-3</v>
      </c>
      <c r="AV36" s="765" t="s">
        <v>301</v>
      </c>
      <c r="AW36" s="464"/>
      <c r="AX36" s="464"/>
      <c r="AY36" s="456"/>
      <c r="AZ36" s="456"/>
      <c r="BA36" s="456"/>
      <c r="BB36" s="456"/>
      <c r="BC36" s="456"/>
      <c r="BD36" s="456"/>
      <c r="BE36" s="456"/>
      <c r="BF36" s="456"/>
      <c r="BG36" s="456"/>
      <c r="BH36" s="456"/>
      <c r="BI36" s="456"/>
      <c r="BJ36" s="456"/>
      <c r="BK36" s="456"/>
      <c r="BL36" s="456"/>
      <c r="BM36" s="456"/>
      <c r="BN36" s="456"/>
      <c r="BO36" s="456"/>
      <c r="BP36" s="456"/>
      <c r="BQ36" s="456"/>
    </row>
    <row r="37" spans="1:69" ht="15">
      <c r="A37" s="764" t="s">
        <v>263</v>
      </c>
      <c r="B37" s="465"/>
      <c r="C37" s="465" t="s">
        <v>263</v>
      </c>
      <c r="D37" s="465" t="s">
        <v>263</v>
      </c>
      <c r="E37" s="465" t="s">
        <v>263</v>
      </c>
      <c r="F37" s="465" t="s">
        <v>263</v>
      </c>
      <c r="G37" s="465" t="s">
        <v>263</v>
      </c>
      <c r="H37" s="465" t="s">
        <v>263</v>
      </c>
      <c r="I37" s="465" t="s">
        <v>263</v>
      </c>
      <c r="J37" s="465" t="s">
        <v>263</v>
      </c>
      <c r="K37" s="504" t="s">
        <v>263</v>
      </c>
      <c r="L37" s="465" t="s">
        <v>263</v>
      </c>
      <c r="M37" s="465" t="s">
        <v>263</v>
      </c>
      <c r="N37" s="465" t="s">
        <v>263</v>
      </c>
      <c r="O37" s="465" t="s">
        <v>263</v>
      </c>
      <c r="P37" s="465" t="s">
        <v>263</v>
      </c>
      <c r="Q37" s="465" t="s">
        <v>263</v>
      </c>
      <c r="R37" s="504" t="s">
        <v>263</v>
      </c>
      <c r="S37" s="465" t="s">
        <v>263</v>
      </c>
      <c r="T37" s="465" t="s">
        <v>263</v>
      </c>
      <c r="U37" s="465" t="s">
        <v>263</v>
      </c>
      <c r="V37" s="465" t="s">
        <v>263</v>
      </c>
      <c r="W37" s="465" t="s">
        <v>263</v>
      </c>
      <c r="X37" s="465" t="s">
        <v>263</v>
      </c>
      <c r="Y37" s="504" t="s">
        <v>263</v>
      </c>
      <c r="Z37" s="465" t="s">
        <v>263</v>
      </c>
      <c r="AA37" s="465" t="s">
        <v>263</v>
      </c>
      <c r="AB37" s="465" t="s">
        <v>263</v>
      </c>
      <c r="AC37" s="465" t="s">
        <v>263</v>
      </c>
      <c r="AD37" s="465" t="s">
        <v>263</v>
      </c>
      <c r="AE37" s="465" t="s">
        <v>263</v>
      </c>
      <c r="AF37" s="504" t="s">
        <v>263</v>
      </c>
      <c r="AG37" s="465" t="s">
        <v>263</v>
      </c>
      <c r="AH37" s="465" t="s">
        <v>263</v>
      </c>
      <c r="AI37" s="465" t="s">
        <v>263</v>
      </c>
      <c r="AJ37" s="465" t="s">
        <v>263</v>
      </c>
      <c r="AK37" s="465" t="s">
        <v>263</v>
      </c>
      <c r="AL37" s="465" t="s">
        <v>263</v>
      </c>
      <c r="AM37" s="504" t="s">
        <v>263</v>
      </c>
      <c r="AN37" s="465" t="s">
        <v>263</v>
      </c>
      <c r="AO37" s="465" t="s">
        <v>263</v>
      </c>
      <c r="AP37" s="465" t="s">
        <v>263</v>
      </c>
      <c r="AQ37" s="465" t="s">
        <v>263</v>
      </c>
      <c r="AR37" s="465" t="s">
        <v>263</v>
      </c>
      <c r="AS37" s="465" t="s">
        <v>263</v>
      </c>
      <c r="AT37" s="504" t="s">
        <v>263</v>
      </c>
      <c r="AU37" s="465" t="s">
        <v>263</v>
      </c>
      <c r="AV37" s="765" t="s">
        <v>263</v>
      </c>
      <c r="AW37" s="464"/>
      <c r="AX37" s="464"/>
      <c r="AY37" s="456"/>
      <c r="AZ37" s="456"/>
      <c r="BA37" s="456"/>
      <c r="BB37" s="456"/>
      <c r="BC37" s="456"/>
      <c r="BD37" s="456"/>
      <c r="BE37" s="456"/>
      <c r="BF37" s="456"/>
      <c r="BG37" s="456"/>
      <c r="BH37" s="456"/>
      <c r="BI37" s="456"/>
      <c r="BJ37" s="456"/>
      <c r="BK37" s="456"/>
      <c r="BL37" s="456"/>
      <c r="BM37" s="456"/>
      <c r="BN37" s="456"/>
      <c r="BO37" s="456"/>
      <c r="BP37" s="456"/>
      <c r="BQ37" s="456"/>
    </row>
    <row r="38" spans="1:69" ht="15">
      <c r="A38" s="762" t="s">
        <v>302</v>
      </c>
      <c r="B38" s="462" t="s">
        <v>263</v>
      </c>
      <c r="C38" s="462" t="s">
        <v>263</v>
      </c>
      <c r="D38" s="462" t="s">
        <v>263</v>
      </c>
      <c r="E38" s="462" t="s">
        <v>263</v>
      </c>
      <c r="F38" s="462" t="s">
        <v>263</v>
      </c>
      <c r="G38" s="462" t="s">
        <v>263</v>
      </c>
      <c r="H38" s="462" t="s">
        <v>263</v>
      </c>
      <c r="I38" s="462" t="s">
        <v>263</v>
      </c>
      <c r="J38" s="462" t="s">
        <v>263</v>
      </c>
      <c r="K38" s="505" t="s">
        <v>263</v>
      </c>
      <c r="L38" s="462" t="s">
        <v>263</v>
      </c>
      <c r="M38" s="462" t="s">
        <v>263</v>
      </c>
      <c r="N38" s="462" t="s">
        <v>263</v>
      </c>
      <c r="O38" s="462" t="s">
        <v>263</v>
      </c>
      <c r="P38" s="462" t="s">
        <v>263</v>
      </c>
      <c r="Q38" s="462" t="s">
        <v>263</v>
      </c>
      <c r="R38" s="505" t="s">
        <v>263</v>
      </c>
      <c r="S38" s="462" t="s">
        <v>263</v>
      </c>
      <c r="T38" s="462" t="s">
        <v>263</v>
      </c>
      <c r="U38" s="462" t="s">
        <v>263</v>
      </c>
      <c r="V38" s="462" t="s">
        <v>263</v>
      </c>
      <c r="W38" s="462" t="s">
        <v>263</v>
      </c>
      <c r="X38" s="462" t="s">
        <v>263</v>
      </c>
      <c r="Y38" s="505" t="s">
        <v>263</v>
      </c>
      <c r="Z38" s="462" t="s">
        <v>263</v>
      </c>
      <c r="AA38" s="462" t="s">
        <v>263</v>
      </c>
      <c r="AB38" s="462" t="s">
        <v>263</v>
      </c>
      <c r="AC38" s="462" t="s">
        <v>263</v>
      </c>
      <c r="AD38" s="462" t="s">
        <v>263</v>
      </c>
      <c r="AE38" s="462" t="s">
        <v>263</v>
      </c>
      <c r="AF38" s="505" t="s">
        <v>263</v>
      </c>
      <c r="AG38" s="462" t="s">
        <v>263</v>
      </c>
      <c r="AH38" s="462" t="s">
        <v>263</v>
      </c>
      <c r="AI38" s="462" t="s">
        <v>263</v>
      </c>
      <c r="AJ38" s="462" t="s">
        <v>263</v>
      </c>
      <c r="AK38" s="462" t="s">
        <v>263</v>
      </c>
      <c r="AL38" s="462" t="s">
        <v>263</v>
      </c>
      <c r="AM38" s="505" t="s">
        <v>263</v>
      </c>
      <c r="AN38" s="462" t="s">
        <v>263</v>
      </c>
      <c r="AO38" s="462" t="s">
        <v>263</v>
      </c>
      <c r="AP38" s="462" t="s">
        <v>263</v>
      </c>
      <c r="AQ38" s="462" t="s">
        <v>263</v>
      </c>
      <c r="AR38" s="462" t="s">
        <v>263</v>
      </c>
      <c r="AS38" s="462" t="s">
        <v>263</v>
      </c>
      <c r="AT38" s="505" t="s">
        <v>263</v>
      </c>
      <c r="AU38" s="462" t="s">
        <v>263</v>
      </c>
      <c r="AV38" s="763" t="s">
        <v>263</v>
      </c>
      <c r="AW38" s="464"/>
      <c r="AX38" s="464"/>
      <c r="AY38" s="456"/>
      <c r="AZ38" s="456"/>
      <c r="BA38" s="456"/>
      <c r="BB38" s="456"/>
      <c r="BC38" s="456"/>
      <c r="BD38" s="456"/>
      <c r="BE38" s="456"/>
      <c r="BF38" s="456"/>
      <c r="BG38" s="456"/>
      <c r="BH38" s="456"/>
      <c r="BI38" s="456"/>
      <c r="BJ38" s="456"/>
      <c r="BK38" s="456"/>
      <c r="BL38" s="456"/>
      <c r="BM38" s="456"/>
      <c r="BN38" s="456"/>
      <c r="BO38" s="456"/>
      <c r="BP38" s="456"/>
      <c r="BQ38" s="456"/>
    </row>
    <row r="39" spans="1:69" ht="15">
      <c r="A39" s="764" t="s">
        <v>303</v>
      </c>
      <c r="B39" s="465" t="s">
        <v>302</v>
      </c>
      <c r="C39" s="469" t="s">
        <v>168</v>
      </c>
      <c r="D39" s="465" t="s">
        <v>167</v>
      </c>
      <c r="E39" s="465" t="s">
        <v>276</v>
      </c>
      <c r="F39" s="469" t="s">
        <v>168</v>
      </c>
      <c r="G39" s="469" t="s">
        <v>168</v>
      </c>
      <c r="H39" s="469" t="s">
        <v>168</v>
      </c>
      <c r="I39" s="469" t="s">
        <v>168</v>
      </c>
      <c r="J39" s="469" t="s">
        <v>168</v>
      </c>
      <c r="K39" s="504">
        <v>0</v>
      </c>
      <c r="L39" s="469" t="s">
        <v>168</v>
      </c>
      <c r="M39" s="469" t="s">
        <v>168</v>
      </c>
      <c r="N39" s="469" t="s">
        <v>168</v>
      </c>
      <c r="O39" s="469" t="s">
        <v>168</v>
      </c>
      <c r="P39" s="469" t="s">
        <v>168</v>
      </c>
      <c r="Q39" s="469" t="s">
        <v>168</v>
      </c>
      <c r="R39" s="504">
        <v>0</v>
      </c>
      <c r="S39" s="469" t="s">
        <v>168</v>
      </c>
      <c r="T39" s="465">
        <v>100</v>
      </c>
      <c r="U39" s="466">
        <v>-25625</v>
      </c>
      <c r="V39" s="469" t="s">
        <v>168</v>
      </c>
      <c r="W39" s="466">
        <v>1408</v>
      </c>
      <c r="X39" s="465">
        <v>12</v>
      </c>
      <c r="Y39" s="504">
        <v>168005</v>
      </c>
      <c r="Z39" s="468">
        <v>3.9600000000000003E-2</v>
      </c>
      <c r="AA39" s="465">
        <v>136</v>
      </c>
      <c r="AB39" s="466">
        <v>-34850</v>
      </c>
      <c r="AC39" s="469" t="s">
        <v>168</v>
      </c>
      <c r="AD39" s="466">
        <v>1914</v>
      </c>
      <c r="AE39" s="465">
        <v>12</v>
      </c>
      <c r="AF39" s="504">
        <v>243052</v>
      </c>
      <c r="AG39" s="468">
        <v>3.3399999999999999E-2</v>
      </c>
      <c r="AH39" s="465">
        <v>136</v>
      </c>
      <c r="AI39" s="466">
        <v>-34850</v>
      </c>
      <c r="AJ39" s="469" t="s">
        <v>168</v>
      </c>
      <c r="AK39" s="466">
        <v>1914</v>
      </c>
      <c r="AL39" s="465">
        <v>12</v>
      </c>
      <c r="AM39" s="504">
        <v>253536</v>
      </c>
      <c r="AN39" s="468">
        <v>3.39E-2</v>
      </c>
      <c r="AO39" s="465">
        <v>136</v>
      </c>
      <c r="AP39" s="466">
        <v>-34850</v>
      </c>
      <c r="AQ39" s="469" t="s">
        <v>168</v>
      </c>
      <c r="AR39" s="466">
        <v>1914</v>
      </c>
      <c r="AS39" s="465">
        <v>12</v>
      </c>
      <c r="AT39" s="504">
        <v>259821</v>
      </c>
      <c r="AU39" s="468">
        <v>3.4000000000000002E-2</v>
      </c>
      <c r="AV39" s="765" t="s">
        <v>304</v>
      </c>
      <c r="AW39" s="464"/>
      <c r="AX39" s="464"/>
      <c r="AY39" s="456"/>
      <c r="AZ39" s="456"/>
      <c r="BA39" s="456"/>
      <c r="BB39" s="456"/>
      <c r="BC39" s="456"/>
      <c r="BD39" s="456"/>
      <c r="BE39" s="456"/>
      <c r="BF39" s="456"/>
      <c r="BG39" s="456"/>
      <c r="BH39" s="456"/>
      <c r="BI39" s="456"/>
      <c r="BJ39" s="456"/>
      <c r="BK39" s="456"/>
      <c r="BL39" s="456"/>
      <c r="BM39" s="456"/>
      <c r="BN39" s="456"/>
      <c r="BO39" s="456"/>
      <c r="BP39" s="456"/>
      <c r="BQ39" s="456"/>
    </row>
    <row r="40" spans="1:69" ht="15">
      <c r="A40" s="764" t="s">
        <v>305</v>
      </c>
      <c r="B40" s="572" t="s">
        <v>165</v>
      </c>
      <c r="C40" s="465" t="s">
        <v>167</v>
      </c>
      <c r="D40" s="469" t="s">
        <v>168</v>
      </c>
      <c r="E40" s="572" t="s">
        <v>276</v>
      </c>
      <c r="F40" s="465">
        <v>10</v>
      </c>
      <c r="G40" s="466">
        <v>-1250</v>
      </c>
      <c r="H40" s="469" t="s">
        <v>168</v>
      </c>
      <c r="I40" s="465">
        <v>126</v>
      </c>
      <c r="J40" s="465">
        <v>12</v>
      </c>
      <c r="K40" s="504">
        <v>11972</v>
      </c>
      <c r="L40" s="467">
        <v>0</v>
      </c>
      <c r="M40" s="465">
        <v>4</v>
      </c>
      <c r="N40" s="466">
        <v>-1025</v>
      </c>
      <c r="O40" s="469" t="s">
        <v>168</v>
      </c>
      <c r="P40" s="465">
        <v>56</v>
      </c>
      <c r="Q40" s="465">
        <v>12</v>
      </c>
      <c r="R40" s="504">
        <v>6358</v>
      </c>
      <c r="S40" s="468">
        <v>5.9999999999999995E-4</v>
      </c>
      <c r="T40" s="469" t="s">
        <v>168</v>
      </c>
      <c r="U40" s="469" t="s">
        <v>168</v>
      </c>
      <c r="V40" s="469" t="s">
        <v>168</v>
      </c>
      <c r="W40" s="469" t="s">
        <v>168</v>
      </c>
      <c r="X40" s="469" t="s">
        <v>168</v>
      </c>
      <c r="Y40" s="504">
        <v>0</v>
      </c>
      <c r="Z40" s="469" t="s">
        <v>168</v>
      </c>
      <c r="AA40" s="469" t="s">
        <v>168</v>
      </c>
      <c r="AB40" s="469" t="s">
        <v>168</v>
      </c>
      <c r="AC40" s="469" t="s">
        <v>168</v>
      </c>
      <c r="AD40" s="469" t="s">
        <v>168</v>
      </c>
      <c r="AE40" s="469" t="s">
        <v>168</v>
      </c>
      <c r="AF40" s="504">
        <v>0</v>
      </c>
      <c r="AG40" s="469" t="s">
        <v>168</v>
      </c>
      <c r="AH40" s="469" t="s">
        <v>168</v>
      </c>
      <c r="AI40" s="469" t="s">
        <v>168</v>
      </c>
      <c r="AJ40" s="469" t="s">
        <v>168</v>
      </c>
      <c r="AK40" s="469" t="s">
        <v>168</v>
      </c>
      <c r="AL40" s="469" t="s">
        <v>168</v>
      </c>
      <c r="AM40" s="504">
        <v>0</v>
      </c>
      <c r="AN40" s="469" t="s">
        <v>168</v>
      </c>
      <c r="AO40" s="469" t="s">
        <v>168</v>
      </c>
      <c r="AP40" s="469" t="s">
        <v>168</v>
      </c>
      <c r="AQ40" s="469" t="s">
        <v>168</v>
      </c>
      <c r="AR40" s="469" t="s">
        <v>168</v>
      </c>
      <c r="AS40" s="469" t="s">
        <v>168</v>
      </c>
      <c r="AT40" s="504">
        <v>0</v>
      </c>
      <c r="AU40" s="469" t="s">
        <v>168</v>
      </c>
      <c r="AV40" s="765"/>
      <c r="AW40" s="464"/>
      <c r="AX40" s="464"/>
      <c r="AY40" s="456"/>
      <c r="AZ40" s="456"/>
      <c r="BA40" s="456"/>
      <c r="BB40" s="456"/>
      <c r="BC40" s="456"/>
      <c r="BD40" s="456"/>
      <c r="BE40" s="456"/>
      <c r="BF40" s="456"/>
      <c r="BG40" s="456"/>
      <c r="BH40" s="456"/>
      <c r="BI40" s="456"/>
      <c r="BJ40" s="456"/>
      <c r="BK40" s="456"/>
      <c r="BL40" s="456"/>
      <c r="BM40" s="456"/>
      <c r="BN40" s="456"/>
      <c r="BO40" s="456"/>
      <c r="BP40" s="456"/>
      <c r="BQ40" s="456"/>
    </row>
    <row r="41" spans="1:69" ht="15">
      <c r="A41" s="764" t="s">
        <v>306</v>
      </c>
      <c r="B41" s="572" t="s">
        <v>302</v>
      </c>
      <c r="C41" s="465" t="s">
        <v>167</v>
      </c>
      <c r="D41" s="465" t="s">
        <v>167</v>
      </c>
      <c r="E41" s="572" t="s">
        <v>278</v>
      </c>
      <c r="F41" s="465">
        <v>10</v>
      </c>
      <c r="G41" s="466">
        <v>-22666</v>
      </c>
      <c r="H41" s="469" t="s">
        <v>168</v>
      </c>
      <c r="I41" s="466">
        <v>4023</v>
      </c>
      <c r="J41" s="465">
        <v>10</v>
      </c>
      <c r="K41" s="504">
        <v>113000</v>
      </c>
      <c r="L41" s="467">
        <v>0.02</v>
      </c>
      <c r="M41" s="465">
        <v>5</v>
      </c>
      <c r="N41" s="466">
        <v>-7066</v>
      </c>
      <c r="O41" s="469" t="s">
        <v>168</v>
      </c>
      <c r="P41" s="466">
        <v>1369</v>
      </c>
      <c r="Q41" s="465">
        <v>10</v>
      </c>
      <c r="R41" s="504">
        <v>63789</v>
      </c>
      <c r="S41" s="468">
        <v>5.8999999999999999E-3</v>
      </c>
      <c r="T41" s="465">
        <v>1</v>
      </c>
      <c r="U41" s="465">
        <v>-968</v>
      </c>
      <c r="V41" s="469" t="s">
        <v>168</v>
      </c>
      <c r="W41" s="465">
        <v>179</v>
      </c>
      <c r="X41" s="465">
        <v>10</v>
      </c>
      <c r="Y41" s="504">
        <v>13486</v>
      </c>
      <c r="Z41" s="468">
        <v>3.2000000000000002E-3</v>
      </c>
      <c r="AA41" s="465">
        <v>3</v>
      </c>
      <c r="AB41" s="466">
        <v>-2904</v>
      </c>
      <c r="AC41" s="469" t="s">
        <v>168</v>
      </c>
      <c r="AD41" s="465">
        <v>537</v>
      </c>
      <c r="AE41" s="465">
        <v>10</v>
      </c>
      <c r="AF41" s="504">
        <v>35863</v>
      </c>
      <c r="AG41" s="468">
        <v>4.8999999999999998E-3</v>
      </c>
      <c r="AH41" s="465">
        <v>3</v>
      </c>
      <c r="AI41" s="466">
        <v>-2904</v>
      </c>
      <c r="AJ41" s="469" t="s">
        <v>168</v>
      </c>
      <c r="AK41" s="465">
        <v>537</v>
      </c>
      <c r="AL41" s="465">
        <v>10</v>
      </c>
      <c r="AM41" s="504">
        <v>37410</v>
      </c>
      <c r="AN41" s="468">
        <v>5.0000000000000001E-3</v>
      </c>
      <c r="AO41" s="465">
        <v>3</v>
      </c>
      <c r="AP41" s="466">
        <v>-2904</v>
      </c>
      <c r="AQ41" s="469" t="s">
        <v>168</v>
      </c>
      <c r="AR41" s="465">
        <v>537</v>
      </c>
      <c r="AS41" s="465">
        <v>10</v>
      </c>
      <c r="AT41" s="504">
        <v>38338</v>
      </c>
      <c r="AU41" s="468">
        <v>5.0000000000000001E-3</v>
      </c>
      <c r="AV41" s="765" t="s">
        <v>307</v>
      </c>
      <c r="AW41" s="464"/>
      <c r="AX41" s="464"/>
      <c r="AY41" s="456"/>
      <c r="AZ41" s="456"/>
      <c r="BA41" s="456"/>
      <c r="BB41" s="456"/>
      <c r="BC41" s="456"/>
      <c r="BD41" s="456"/>
      <c r="BE41" s="456"/>
      <c r="BF41" s="456"/>
      <c r="BG41" s="456"/>
      <c r="BH41" s="456"/>
      <c r="BI41" s="456"/>
      <c r="BJ41" s="456"/>
      <c r="BK41" s="456"/>
      <c r="BL41" s="456"/>
      <c r="BM41" s="456"/>
      <c r="BN41" s="456"/>
      <c r="BO41" s="456"/>
      <c r="BP41" s="456"/>
      <c r="BQ41" s="456"/>
    </row>
    <row r="42" spans="1:69" ht="15">
      <c r="A42" s="764" t="s">
        <v>308</v>
      </c>
      <c r="B42" s="572" t="s">
        <v>302</v>
      </c>
      <c r="C42" s="465" t="s">
        <v>167</v>
      </c>
      <c r="D42" s="465" t="s">
        <v>167</v>
      </c>
      <c r="E42" s="572" t="s">
        <v>276</v>
      </c>
      <c r="F42" s="465">
        <v>13</v>
      </c>
      <c r="G42" s="466">
        <v>-12214</v>
      </c>
      <c r="H42" s="465">
        <v>0</v>
      </c>
      <c r="I42" s="466">
        <v>1856</v>
      </c>
      <c r="J42" s="465">
        <v>10</v>
      </c>
      <c r="K42" s="504">
        <v>62185</v>
      </c>
      <c r="L42" s="467">
        <v>0.01</v>
      </c>
      <c r="M42" s="465">
        <v>6</v>
      </c>
      <c r="N42" s="466">
        <v>-6750</v>
      </c>
      <c r="O42" s="469" t="s">
        <v>168</v>
      </c>
      <c r="P42" s="465">
        <v>951</v>
      </c>
      <c r="Q42" s="465">
        <v>10</v>
      </c>
      <c r="R42" s="504">
        <v>30278</v>
      </c>
      <c r="S42" s="468">
        <v>2.8E-3</v>
      </c>
      <c r="T42" s="465">
        <v>140</v>
      </c>
      <c r="U42" s="466">
        <v>-157300</v>
      </c>
      <c r="V42" s="469" t="s">
        <v>168</v>
      </c>
      <c r="W42" s="466">
        <v>22190</v>
      </c>
      <c r="X42" s="465">
        <v>10</v>
      </c>
      <c r="Y42" s="504">
        <v>747583</v>
      </c>
      <c r="Z42" s="468">
        <v>0.1762</v>
      </c>
      <c r="AA42" s="465">
        <v>204</v>
      </c>
      <c r="AB42" s="466">
        <v>-229500</v>
      </c>
      <c r="AC42" s="469" t="s">
        <v>168</v>
      </c>
      <c r="AD42" s="466">
        <v>32334</v>
      </c>
      <c r="AE42" s="465">
        <v>10</v>
      </c>
      <c r="AF42" s="504">
        <v>1157535</v>
      </c>
      <c r="AG42" s="468">
        <v>0.15920000000000001</v>
      </c>
      <c r="AH42" s="465">
        <v>204</v>
      </c>
      <c r="AI42" s="466">
        <v>-229500</v>
      </c>
      <c r="AJ42" s="469" t="s">
        <v>168</v>
      </c>
      <c r="AK42" s="466">
        <v>32334</v>
      </c>
      <c r="AL42" s="465">
        <v>10</v>
      </c>
      <c r="AM42" s="504">
        <v>1207464</v>
      </c>
      <c r="AN42" s="468">
        <v>0.16120000000000001</v>
      </c>
      <c r="AO42" s="465">
        <v>204</v>
      </c>
      <c r="AP42" s="466">
        <v>-229500</v>
      </c>
      <c r="AQ42" s="469" t="s">
        <v>168</v>
      </c>
      <c r="AR42" s="466">
        <v>32334</v>
      </c>
      <c r="AS42" s="465">
        <v>10</v>
      </c>
      <c r="AT42" s="504">
        <v>1237393</v>
      </c>
      <c r="AU42" s="468">
        <v>0.16</v>
      </c>
      <c r="AV42" s="765" t="s">
        <v>309</v>
      </c>
      <c r="AW42" s="464"/>
      <c r="AX42" s="464"/>
      <c r="AY42" s="456"/>
      <c r="AZ42" s="456"/>
      <c r="BA42" s="456"/>
      <c r="BB42" s="456"/>
      <c r="BC42" s="456"/>
      <c r="BD42" s="456"/>
      <c r="BE42" s="456"/>
      <c r="BF42" s="456"/>
      <c r="BG42" s="456"/>
      <c r="BH42" s="456"/>
      <c r="BI42" s="456"/>
      <c r="BJ42" s="456"/>
      <c r="BK42" s="456"/>
      <c r="BL42" s="456"/>
      <c r="BM42" s="456"/>
      <c r="BN42" s="456"/>
      <c r="BO42" s="456"/>
      <c r="BP42" s="456"/>
      <c r="BQ42" s="456"/>
    </row>
    <row r="43" spans="1:69" ht="15">
      <c r="A43" s="764" t="s">
        <v>310</v>
      </c>
      <c r="B43" s="572" t="s">
        <v>302</v>
      </c>
      <c r="C43" s="465" t="s">
        <v>167</v>
      </c>
      <c r="D43" s="465" t="s">
        <v>167</v>
      </c>
      <c r="E43" s="572" t="s">
        <v>278</v>
      </c>
      <c r="F43" s="465">
        <v>19</v>
      </c>
      <c r="G43" s="466">
        <v>-1303</v>
      </c>
      <c r="H43" s="465">
        <v>1</v>
      </c>
      <c r="I43" s="465">
        <v>956</v>
      </c>
      <c r="J43" s="465">
        <v>10</v>
      </c>
      <c r="K43" s="504">
        <v>77502</v>
      </c>
      <c r="L43" s="467">
        <v>0.01</v>
      </c>
      <c r="M43" s="465">
        <v>3</v>
      </c>
      <c r="N43" s="466">
        <v>-3380</v>
      </c>
      <c r="O43" s="469" t="s">
        <v>168</v>
      </c>
      <c r="P43" s="465">
        <v>531</v>
      </c>
      <c r="Q43" s="465">
        <v>10</v>
      </c>
      <c r="R43" s="504">
        <v>62630</v>
      </c>
      <c r="S43" s="468">
        <v>5.7999999999999996E-3</v>
      </c>
      <c r="T43" s="465">
        <v>1</v>
      </c>
      <c r="U43" s="466">
        <v>-1140</v>
      </c>
      <c r="V43" s="469" t="s">
        <v>168</v>
      </c>
      <c r="W43" s="465">
        <v>178</v>
      </c>
      <c r="X43" s="465">
        <v>10</v>
      </c>
      <c r="Y43" s="504">
        <v>9195</v>
      </c>
      <c r="Z43" s="468">
        <v>2.2000000000000001E-3</v>
      </c>
      <c r="AA43" s="465">
        <v>3</v>
      </c>
      <c r="AB43" s="466">
        <v>-3420</v>
      </c>
      <c r="AC43" s="469" t="s">
        <v>168</v>
      </c>
      <c r="AD43" s="465">
        <v>534</v>
      </c>
      <c r="AE43" s="465">
        <v>10</v>
      </c>
      <c r="AF43" s="504">
        <v>24452</v>
      </c>
      <c r="AG43" s="468">
        <v>3.3999999999999998E-3</v>
      </c>
      <c r="AH43" s="465">
        <v>3</v>
      </c>
      <c r="AI43" s="466">
        <v>-3420</v>
      </c>
      <c r="AJ43" s="469" t="s">
        <v>168</v>
      </c>
      <c r="AK43" s="465">
        <v>534</v>
      </c>
      <c r="AL43" s="465">
        <v>10</v>
      </c>
      <c r="AM43" s="504">
        <v>25507</v>
      </c>
      <c r="AN43" s="468">
        <v>3.3999999999999998E-3</v>
      </c>
      <c r="AO43" s="465">
        <v>3</v>
      </c>
      <c r="AP43" s="466">
        <v>-3420</v>
      </c>
      <c r="AQ43" s="469" t="s">
        <v>168</v>
      </c>
      <c r="AR43" s="465">
        <v>534</v>
      </c>
      <c r="AS43" s="465">
        <v>10</v>
      </c>
      <c r="AT43" s="504">
        <v>26139</v>
      </c>
      <c r="AU43" s="468">
        <v>3.0000000000000001E-3</v>
      </c>
      <c r="AV43" s="765" t="s">
        <v>309</v>
      </c>
      <c r="AW43" s="464"/>
      <c r="AX43" s="464"/>
      <c r="AY43" s="456"/>
      <c r="AZ43" s="456"/>
      <c r="BA43" s="456"/>
      <c r="BB43" s="456"/>
      <c r="BC43" s="456"/>
      <c r="BD43" s="456"/>
      <c r="BE43" s="456"/>
      <c r="BF43" s="456"/>
      <c r="BG43" s="456"/>
      <c r="BH43" s="456"/>
      <c r="BI43" s="456"/>
      <c r="BJ43" s="456"/>
      <c r="BK43" s="456"/>
      <c r="BL43" s="456"/>
      <c r="BM43" s="456"/>
      <c r="BN43" s="456"/>
      <c r="BO43" s="456"/>
      <c r="BP43" s="456"/>
      <c r="BQ43" s="456"/>
    </row>
    <row r="44" spans="1:69" ht="15">
      <c r="A44" s="764" t="s">
        <v>311</v>
      </c>
      <c r="B44" s="572" t="s">
        <v>302</v>
      </c>
      <c r="C44" s="465" t="s">
        <v>167</v>
      </c>
      <c r="D44" s="465" t="s">
        <v>167</v>
      </c>
      <c r="E44" s="572" t="s">
        <v>276</v>
      </c>
      <c r="F44" s="465">
        <v>9</v>
      </c>
      <c r="G44" s="469" t="s">
        <v>168</v>
      </c>
      <c r="H44" s="469" t="s">
        <v>168</v>
      </c>
      <c r="I44" s="465">
        <v>129</v>
      </c>
      <c r="J44" s="465">
        <v>16</v>
      </c>
      <c r="K44" s="504">
        <v>14281</v>
      </c>
      <c r="L44" s="467">
        <v>0</v>
      </c>
      <c r="M44" s="465">
        <v>20</v>
      </c>
      <c r="N44" s="465">
        <v>242</v>
      </c>
      <c r="O44" s="465">
        <v>0</v>
      </c>
      <c r="P44" s="469" t="s">
        <v>168</v>
      </c>
      <c r="Q44" s="465">
        <v>16</v>
      </c>
      <c r="R44" s="504">
        <v>39720</v>
      </c>
      <c r="S44" s="468">
        <v>3.7000000000000002E-3</v>
      </c>
      <c r="T44" s="465">
        <v>50</v>
      </c>
      <c r="U44" s="466">
        <v>-10350</v>
      </c>
      <c r="V44" s="469" t="s">
        <v>168</v>
      </c>
      <c r="W44" s="465">
        <v>715</v>
      </c>
      <c r="X44" s="465">
        <v>16</v>
      </c>
      <c r="Y44" s="504">
        <v>108029</v>
      </c>
      <c r="Z44" s="468">
        <v>2.5499999999999998E-2</v>
      </c>
      <c r="AA44" s="465">
        <v>68</v>
      </c>
      <c r="AB44" s="466">
        <v>-14076</v>
      </c>
      <c r="AC44" s="469" t="s">
        <v>168</v>
      </c>
      <c r="AD44" s="465">
        <v>972</v>
      </c>
      <c r="AE44" s="465">
        <v>16</v>
      </c>
      <c r="AF44" s="504">
        <v>156285</v>
      </c>
      <c r="AG44" s="468">
        <v>2.1499999999999998E-2</v>
      </c>
      <c r="AH44" s="465">
        <v>68</v>
      </c>
      <c r="AI44" s="466">
        <v>-14076</v>
      </c>
      <c r="AJ44" s="469" t="s">
        <v>168</v>
      </c>
      <c r="AK44" s="465">
        <v>972</v>
      </c>
      <c r="AL44" s="465">
        <v>16</v>
      </c>
      <c r="AM44" s="504">
        <v>163027</v>
      </c>
      <c r="AN44" s="468">
        <v>2.18E-2</v>
      </c>
      <c r="AO44" s="465">
        <v>68</v>
      </c>
      <c r="AP44" s="466">
        <v>-14076</v>
      </c>
      <c r="AQ44" s="469" t="s">
        <v>168</v>
      </c>
      <c r="AR44" s="465">
        <v>972</v>
      </c>
      <c r="AS44" s="465">
        <v>16</v>
      </c>
      <c r="AT44" s="504">
        <v>167068</v>
      </c>
      <c r="AU44" s="468">
        <v>2.1999999999999999E-2</v>
      </c>
      <c r="AV44" s="765" t="s">
        <v>312</v>
      </c>
      <c r="AW44" s="464"/>
      <c r="AX44" s="464"/>
      <c r="AY44" s="456"/>
      <c r="AZ44" s="456"/>
      <c r="BA44" s="456"/>
      <c r="BB44" s="456"/>
      <c r="BC44" s="456"/>
      <c r="BD44" s="456"/>
      <c r="BE44" s="456"/>
      <c r="BF44" s="456"/>
      <c r="BG44" s="456"/>
      <c r="BH44" s="456"/>
      <c r="BI44" s="456"/>
      <c r="BJ44" s="456"/>
      <c r="BK44" s="456"/>
      <c r="BL44" s="456"/>
      <c r="BM44" s="456"/>
      <c r="BN44" s="456"/>
      <c r="BO44" s="456"/>
      <c r="BP44" s="456"/>
      <c r="BQ44" s="456"/>
    </row>
    <row r="45" spans="1:69" ht="15">
      <c r="A45" s="764" t="s">
        <v>313</v>
      </c>
      <c r="B45" s="572" t="s">
        <v>165</v>
      </c>
      <c r="C45" s="465" t="s">
        <v>314</v>
      </c>
      <c r="D45" s="469" t="s">
        <v>168</v>
      </c>
      <c r="E45" s="572" t="s">
        <v>276</v>
      </c>
      <c r="F45" s="465">
        <v>15</v>
      </c>
      <c r="G45" s="466">
        <v>-2925</v>
      </c>
      <c r="H45" s="469" t="s">
        <v>168</v>
      </c>
      <c r="I45" s="465">
        <v>355</v>
      </c>
      <c r="J45" s="465">
        <v>15</v>
      </c>
      <c r="K45" s="504">
        <v>66947</v>
      </c>
      <c r="L45" s="467">
        <v>0.01</v>
      </c>
      <c r="M45" s="469" t="s">
        <v>168</v>
      </c>
      <c r="N45" s="469" t="s">
        <v>168</v>
      </c>
      <c r="O45" s="469" t="s">
        <v>168</v>
      </c>
      <c r="P45" s="469" t="s">
        <v>168</v>
      </c>
      <c r="Q45" s="469" t="s">
        <v>168</v>
      </c>
      <c r="R45" s="504">
        <v>0</v>
      </c>
      <c r="S45" s="469" t="s">
        <v>168</v>
      </c>
      <c r="T45" s="469" t="s">
        <v>168</v>
      </c>
      <c r="U45" s="469" t="s">
        <v>168</v>
      </c>
      <c r="V45" s="469" t="s">
        <v>168</v>
      </c>
      <c r="W45" s="469" t="s">
        <v>168</v>
      </c>
      <c r="X45" s="469" t="s">
        <v>168</v>
      </c>
      <c r="Y45" s="504">
        <v>0</v>
      </c>
      <c r="Z45" s="469" t="s">
        <v>168</v>
      </c>
      <c r="AA45" s="469" t="s">
        <v>168</v>
      </c>
      <c r="AB45" s="469" t="s">
        <v>168</v>
      </c>
      <c r="AC45" s="469" t="s">
        <v>168</v>
      </c>
      <c r="AD45" s="469" t="s">
        <v>168</v>
      </c>
      <c r="AE45" s="469" t="s">
        <v>168</v>
      </c>
      <c r="AF45" s="504">
        <v>0</v>
      </c>
      <c r="AG45" s="469" t="s">
        <v>168</v>
      </c>
      <c r="AH45" s="469" t="s">
        <v>168</v>
      </c>
      <c r="AI45" s="469" t="s">
        <v>168</v>
      </c>
      <c r="AJ45" s="469" t="s">
        <v>168</v>
      </c>
      <c r="AK45" s="469" t="s">
        <v>168</v>
      </c>
      <c r="AL45" s="469" t="s">
        <v>168</v>
      </c>
      <c r="AM45" s="504">
        <v>0</v>
      </c>
      <c r="AN45" s="469" t="s">
        <v>168</v>
      </c>
      <c r="AO45" s="469" t="s">
        <v>168</v>
      </c>
      <c r="AP45" s="469" t="s">
        <v>168</v>
      </c>
      <c r="AQ45" s="469" t="s">
        <v>168</v>
      </c>
      <c r="AR45" s="469" t="s">
        <v>168</v>
      </c>
      <c r="AS45" s="469" t="s">
        <v>168</v>
      </c>
      <c r="AT45" s="504">
        <v>0</v>
      </c>
      <c r="AU45" s="469" t="s">
        <v>168</v>
      </c>
      <c r="AV45" s="765"/>
      <c r="AW45" s="464"/>
      <c r="AX45" s="464"/>
      <c r="AY45" s="456"/>
      <c r="AZ45" s="456"/>
      <c r="BA45" s="456"/>
      <c r="BB45" s="456"/>
      <c r="BC45" s="456"/>
      <c r="BD45" s="456"/>
      <c r="BE45" s="456"/>
      <c r="BF45" s="456"/>
      <c r="BG45" s="456"/>
      <c r="BH45" s="456"/>
      <c r="BI45" s="456"/>
      <c r="BJ45" s="456"/>
      <c r="BK45" s="456"/>
      <c r="BL45" s="456"/>
      <c r="BM45" s="456"/>
      <c r="BN45" s="456"/>
      <c r="BO45" s="456"/>
      <c r="BP45" s="456"/>
      <c r="BQ45" s="456"/>
    </row>
    <row r="46" spans="1:69" ht="15">
      <c r="A46" s="764" t="s">
        <v>315</v>
      </c>
      <c r="B46" s="572" t="s">
        <v>302</v>
      </c>
      <c r="C46" s="469" t="s">
        <v>168</v>
      </c>
      <c r="D46" s="465" t="s">
        <v>167</v>
      </c>
      <c r="E46" s="572" t="s">
        <v>276</v>
      </c>
      <c r="F46" s="469" t="s">
        <v>168</v>
      </c>
      <c r="G46" s="469" t="s">
        <v>168</v>
      </c>
      <c r="H46" s="469" t="s">
        <v>168</v>
      </c>
      <c r="I46" s="469" t="s">
        <v>168</v>
      </c>
      <c r="J46" s="469" t="s">
        <v>168</v>
      </c>
      <c r="K46" s="504">
        <v>0</v>
      </c>
      <c r="L46" s="469" t="s">
        <v>168</v>
      </c>
      <c r="M46" s="469" t="s">
        <v>168</v>
      </c>
      <c r="N46" s="469" t="s">
        <v>168</v>
      </c>
      <c r="O46" s="469" t="s">
        <v>168</v>
      </c>
      <c r="P46" s="469" t="s">
        <v>168</v>
      </c>
      <c r="Q46" s="469" t="s">
        <v>168</v>
      </c>
      <c r="R46" s="504">
        <v>0</v>
      </c>
      <c r="S46" s="469" t="s">
        <v>168</v>
      </c>
      <c r="T46" s="465">
        <v>150</v>
      </c>
      <c r="U46" s="469" t="s">
        <v>168</v>
      </c>
      <c r="V46" s="469" t="s">
        <v>168</v>
      </c>
      <c r="W46" s="469" t="s">
        <v>168</v>
      </c>
      <c r="X46" s="465">
        <v>3</v>
      </c>
      <c r="Y46" s="504">
        <v>403896</v>
      </c>
      <c r="Z46" s="468">
        <v>9.5200000000000007E-2</v>
      </c>
      <c r="AA46" s="465">
        <v>220</v>
      </c>
      <c r="AB46" s="469" t="s">
        <v>168</v>
      </c>
      <c r="AC46" s="469" t="s">
        <v>168</v>
      </c>
      <c r="AD46" s="469" t="s">
        <v>168</v>
      </c>
      <c r="AE46" s="465">
        <v>3</v>
      </c>
      <c r="AF46" s="504">
        <v>630145</v>
      </c>
      <c r="AG46" s="468">
        <v>8.6699999999999999E-2</v>
      </c>
      <c r="AH46" s="465">
        <v>220</v>
      </c>
      <c r="AI46" s="469" t="s">
        <v>168</v>
      </c>
      <c r="AJ46" s="469" t="s">
        <v>168</v>
      </c>
      <c r="AK46" s="469" t="s">
        <v>168</v>
      </c>
      <c r="AL46" s="465">
        <v>3</v>
      </c>
      <c r="AM46" s="504">
        <v>657327</v>
      </c>
      <c r="AN46" s="468">
        <v>8.7800000000000003E-2</v>
      </c>
      <c r="AO46" s="465">
        <v>220</v>
      </c>
      <c r="AP46" s="469" t="s">
        <v>168</v>
      </c>
      <c r="AQ46" s="469" t="s">
        <v>168</v>
      </c>
      <c r="AR46" s="469" t="s">
        <v>168</v>
      </c>
      <c r="AS46" s="465">
        <v>3</v>
      </c>
      <c r="AT46" s="504">
        <v>673620</v>
      </c>
      <c r="AU46" s="468">
        <v>8.6999999999999994E-2</v>
      </c>
      <c r="AV46" s="765" t="s">
        <v>249</v>
      </c>
      <c r="AW46" s="464"/>
      <c r="AX46" s="464"/>
      <c r="AY46" s="456"/>
      <c r="AZ46" s="456"/>
      <c r="BA46" s="456"/>
      <c r="BB46" s="456"/>
      <c r="BC46" s="456"/>
      <c r="BD46" s="456"/>
      <c r="BE46" s="456"/>
      <c r="BF46" s="456"/>
      <c r="BG46" s="456"/>
      <c r="BH46" s="456"/>
      <c r="BI46" s="456"/>
      <c r="BJ46" s="456"/>
      <c r="BK46" s="456"/>
      <c r="BL46" s="456"/>
      <c r="BM46" s="456"/>
      <c r="BN46" s="456"/>
      <c r="BO46" s="456"/>
      <c r="BP46" s="456"/>
      <c r="BQ46" s="456"/>
    </row>
    <row r="47" spans="1:69" ht="15">
      <c r="A47" s="764" t="s">
        <v>316</v>
      </c>
      <c r="B47" s="572" t="s">
        <v>302</v>
      </c>
      <c r="C47" s="469" t="s">
        <v>168</v>
      </c>
      <c r="D47" s="465" t="s">
        <v>167</v>
      </c>
      <c r="E47" s="572" t="s">
        <v>278</v>
      </c>
      <c r="F47" s="469" t="s">
        <v>168</v>
      </c>
      <c r="G47" s="469" t="s">
        <v>168</v>
      </c>
      <c r="H47" s="469" t="s">
        <v>168</v>
      </c>
      <c r="I47" s="469" t="s">
        <v>168</v>
      </c>
      <c r="J47" s="469" t="s">
        <v>168</v>
      </c>
      <c r="K47" s="504">
        <v>0</v>
      </c>
      <c r="L47" s="469" t="s">
        <v>168</v>
      </c>
      <c r="M47" s="469" t="s">
        <v>168</v>
      </c>
      <c r="N47" s="469" t="s">
        <v>168</v>
      </c>
      <c r="O47" s="469" t="s">
        <v>168</v>
      </c>
      <c r="P47" s="469" t="s">
        <v>168</v>
      </c>
      <c r="Q47" s="469" t="s">
        <v>168</v>
      </c>
      <c r="R47" s="504">
        <v>0</v>
      </c>
      <c r="S47" s="469" t="s">
        <v>168</v>
      </c>
      <c r="T47" s="465">
        <v>1</v>
      </c>
      <c r="U47" s="469" t="s">
        <v>168</v>
      </c>
      <c r="V47" s="469" t="s">
        <v>168</v>
      </c>
      <c r="W47" s="469" t="s">
        <v>168</v>
      </c>
      <c r="X47" s="465">
        <v>3</v>
      </c>
      <c r="Y47" s="504">
        <v>8975</v>
      </c>
      <c r="Z47" s="468">
        <v>2.0999999999999999E-3</v>
      </c>
      <c r="AA47" s="465">
        <v>3</v>
      </c>
      <c r="AB47" s="469" t="s">
        <v>168</v>
      </c>
      <c r="AC47" s="469" t="s">
        <v>168</v>
      </c>
      <c r="AD47" s="469" t="s">
        <v>168</v>
      </c>
      <c r="AE47" s="465">
        <v>3</v>
      </c>
      <c r="AF47" s="504">
        <v>28643</v>
      </c>
      <c r="AG47" s="468">
        <v>3.8999999999999998E-3</v>
      </c>
      <c r="AH47" s="465">
        <v>3</v>
      </c>
      <c r="AI47" s="469" t="s">
        <v>168</v>
      </c>
      <c r="AJ47" s="469" t="s">
        <v>168</v>
      </c>
      <c r="AK47" s="469" t="s">
        <v>168</v>
      </c>
      <c r="AL47" s="465">
        <v>3</v>
      </c>
      <c r="AM47" s="504">
        <v>29878</v>
      </c>
      <c r="AN47" s="468">
        <v>4.0000000000000001E-3</v>
      </c>
      <c r="AO47" s="465">
        <v>3</v>
      </c>
      <c r="AP47" s="469" t="s">
        <v>168</v>
      </c>
      <c r="AQ47" s="469" t="s">
        <v>168</v>
      </c>
      <c r="AR47" s="469" t="s">
        <v>168</v>
      </c>
      <c r="AS47" s="465">
        <v>3</v>
      </c>
      <c r="AT47" s="504">
        <v>30619</v>
      </c>
      <c r="AU47" s="468">
        <v>4.0000000000000001E-3</v>
      </c>
      <c r="AV47" s="765" t="s">
        <v>249</v>
      </c>
      <c r="AW47" s="464"/>
      <c r="AX47" s="464"/>
      <c r="AY47" s="456"/>
      <c r="AZ47" s="456"/>
      <c r="BA47" s="456"/>
      <c r="BB47" s="456"/>
      <c r="BC47" s="456"/>
      <c r="BD47" s="456"/>
      <c r="BE47" s="456"/>
      <c r="BF47" s="456"/>
      <c r="BG47" s="456"/>
      <c r="BH47" s="456"/>
      <c r="BI47" s="456"/>
      <c r="BJ47" s="456"/>
      <c r="BK47" s="456"/>
      <c r="BL47" s="456"/>
      <c r="BM47" s="456"/>
      <c r="BN47" s="456"/>
      <c r="BO47" s="456"/>
      <c r="BP47" s="456"/>
      <c r="BQ47" s="456"/>
    </row>
    <row r="48" spans="1:69" ht="15">
      <c r="A48" s="764" t="s">
        <v>263</v>
      </c>
      <c r="B48" s="465"/>
      <c r="C48" s="465" t="s">
        <v>263</v>
      </c>
      <c r="D48" s="465" t="s">
        <v>263</v>
      </c>
      <c r="E48" s="465" t="s">
        <v>263</v>
      </c>
      <c r="F48" s="465" t="s">
        <v>263</v>
      </c>
      <c r="G48" s="465" t="s">
        <v>263</v>
      </c>
      <c r="H48" s="465" t="s">
        <v>263</v>
      </c>
      <c r="I48" s="465" t="s">
        <v>263</v>
      </c>
      <c r="J48" s="465" t="s">
        <v>263</v>
      </c>
      <c r="K48" s="504" t="s">
        <v>263</v>
      </c>
      <c r="L48" s="465" t="s">
        <v>263</v>
      </c>
      <c r="M48" s="465" t="s">
        <v>263</v>
      </c>
      <c r="N48" s="465" t="s">
        <v>263</v>
      </c>
      <c r="O48" s="465" t="s">
        <v>263</v>
      </c>
      <c r="P48" s="465" t="s">
        <v>263</v>
      </c>
      <c r="Q48" s="465" t="s">
        <v>263</v>
      </c>
      <c r="R48" s="504" t="s">
        <v>263</v>
      </c>
      <c r="S48" s="465" t="s">
        <v>263</v>
      </c>
      <c r="T48" s="465" t="s">
        <v>263</v>
      </c>
      <c r="U48" s="465" t="s">
        <v>263</v>
      </c>
      <c r="V48" s="465" t="s">
        <v>263</v>
      </c>
      <c r="W48" s="465" t="s">
        <v>263</v>
      </c>
      <c r="X48" s="465" t="s">
        <v>263</v>
      </c>
      <c r="Y48" s="504" t="s">
        <v>263</v>
      </c>
      <c r="Z48" s="465" t="s">
        <v>263</v>
      </c>
      <c r="AA48" s="465" t="s">
        <v>263</v>
      </c>
      <c r="AB48" s="465" t="s">
        <v>263</v>
      </c>
      <c r="AC48" s="465" t="s">
        <v>263</v>
      </c>
      <c r="AD48" s="465" t="s">
        <v>263</v>
      </c>
      <c r="AE48" s="465" t="s">
        <v>263</v>
      </c>
      <c r="AF48" s="504" t="s">
        <v>263</v>
      </c>
      <c r="AG48" s="465" t="s">
        <v>263</v>
      </c>
      <c r="AH48" s="465" t="s">
        <v>263</v>
      </c>
      <c r="AI48" s="465" t="s">
        <v>263</v>
      </c>
      <c r="AJ48" s="465" t="s">
        <v>263</v>
      </c>
      <c r="AK48" s="465" t="s">
        <v>263</v>
      </c>
      <c r="AL48" s="465" t="s">
        <v>263</v>
      </c>
      <c r="AM48" s="504" t="s">
        <v>263</v>
      </c>
      <c r="AN48" s="465" t="s">
        <v>263</v>
      </c>
      <c r="AO48" s="465" t="s">
        <v>263</v>
      </c>
      <c r="AP48" s="465" t="s">
        <v>263</v>
      </c>
      <c r="AQ48" s="465" t="s">
        <v>263</v>
      </c>
      <c r="AR48" s="465" t="s">
        <v>263</v>
      </c>
      <c r="AS48" s="465" t="s">
        <v>263</v>
      </c>
      <c r="AT48" s="504" t="s">
        <v>263</v>
      </c>
      <c r="AU48" s="465" t="s">
        <v>263</v>
      </c>
      <c r="AV48" s="765" t="s">
        <v>263</v>
      </c>
      <c r="AW48" s="464"/>
      <c r="AX48" s="464"/>
      <c r="AY48" s="456"/>
      <c r="AZ48" s="456"/>
      <c r="BA48" s="456"/>
      <c r="BB48" s="456"/>
      <c r="BC48" s="456"/>
      <c r="BD48" s="456"/>
      <c r="BE48" s="456"/>
      <c r="BF48" s="456"/>
      <c r="BG48" s="456"/>
      <c r="BH48" s="456"/>
      <c r="BI48" s="456"/>
      <c r="BJ48" s="456"/>
      <c r="BK48" s="456"/>
      <c r="BL48" s="456"/>
      <c r="BM48" s="456"/>
      <c r="BN48" s="456"/>
      <c r="BO48" s="456"/>
      <c r="BP48" s="456"/>
      <c r="BQ48" s="456"/>
    </row>
    <row r="49" spans="1:69" ht="15">
      <c r="A49" s="762" t="s">
        <v>317</v>
      </c>
      <c r="B49" s="462" t="s">
        <v>263</v>
      </c>
      <c r="C49" s="462" t="s">
        <v>263</v>
      </c>
      <c r="D49" s="462" t="s">
        <v>263</v>
      </c>
      <c r="E49" s="462" t="s">
        <v>263</v>
      </c>
      <c r="F49" s="462" t="s">
        <v>263</v>
      </c>
      <c r="G49" s="462" t="s">
        <v>263</v>
      </c>
      <c r="H49" s="462" t="s">
        <v>263</v>
      </c>
      <c r="I49" s="462" t="s">
        <v>263</v>
      </c>
      <c r="J49" s="462" t="s">
        <v>263</v>
      </c>
      <c r="K49" s="505" t="s">
        <v>263</v>
      </c>
      <c r="L49" s="462" t="s">
        <v>263</v>
      </c>
      <c r="M49" s="462" t="s">
        <v>263</v>
      </c>
      <c r="N49" s="462" t="s">
        <v>263</v>
      </c>
      <c r="O49" s="462" t="s">
        <v>263</v>
      </c>
      <c r="P49" s="462" t="s">
        <v>263</v>
      </c>
      <c r="Q49" s="462" t="s">
        <v>263</v>
      </c>
      <c r="R49" s="505" t="s">
        <v>263</v>
      </c>
      <c r="S49" s="462" t="s">
        <v>263</v>
      </c>
      <c r="T49" s="462" t="s">
        <v>263</v>
      </c>
      <c r="U49" s="462" t="s">
        <v>263</v>
      </c>
      <c r="V49" s="462" t="s">
        <v>263</v>
      </c>
      <c r="W49" s="462" t="s">
        <v>263</v>
      </c>
      <c r="X49" s="462" t="s">
        <v>263</v>
      </c>
      <c r="Y49" s="505" t="s">
        <v>263</v>
      </c>
      <c r="Z49" s="462" t="s">
        <v>263</v>
      </c>
      <c r="AA49" s="462" t="s">
        <v>263</v>
      </c>
      <c r="AB49" s="462" t="s">
        <v>263</v>
      </c>
      <c r="AC49" s="462" t="s">
        <v>263</v>
      </c>
      <c r="AD49" s="462" t="s">
        <v>263</v>
      </c>
      <c r="AE49" s="462" t="s">
        <v>263</v>
      </c>
      <c r="AF49" s="505" t="s">
        <v>263</v>
      </c>
      <c r="AG49" s="462" t="s">
        <v>263</v>
      </c>
      <c r="AH49" s="462" t="s">
        <v>263</v>
      </c>
      <c r="AI49" s="462" t="s">
        <v>263</v>
      </c>
      <c r="AJ49" s="462" t="s">
        <v>263</v>
      </c>
      <c r="AK49" s="462" t="s">
        <v>263</v>
      </c>
      <c r="AL49" s="462" t="s">
        <v>263</v>
      </c>
      <c r="AM49" s="505" t="s">
        <v>263</v>
      </c>
      <c r="AN49" s="462" t="s">
        <v>263</v>
      </c>
      <c r="AO49" s="462" t="s">
        <v>263</v>
      </c>
      <c r="AP49" s="462" t="s">
        <v>263</v>
      </c>
      <c r="AQ49" s="462" t="s">
        <v>263</v>
      </c>
      <c r="AR49" s="462" t="s">
        <v>263</v>
      </c>
      <c r="AS49" s="462" t="s">
        <v>263</v>
      </c>
      <c r="AT49" s="505" t="s">
        <v>263</v>
      </c>
      <c r="AU49" s="462" t="s">
        <v>263</v>
      </c>
      <c r="AV49" s="763" t="s">
        <v>263</v>
      </c>
      <c r="AW49" s="464"/>
      <c r="AX49" s="464"/>
      <c r="AY49" s="456"/>
      <c r="AZ49" s="456"/>
      <c r="BA49" s="456"/>
      <c r="BB49" s="456"/>
      <c r="BC49" s="456"/>
      <c r="BD49" s="456"/>
      <c r="BE49" s="456"/>
      <c r="BF49" s="456"/>
      <c r="BG49" s="456"/>
      <c r="BH49" s="456"/>
      <c r="BI49" s="456"/>
      <c r="BJ49" s="456"/>
      <c r="BK49" s="456"/>
      <c r="BL49" s="456"/>
      <c r="BM49" s="456"/>
      <c r="BN49" s="456"/>
      <c r="BO49" s="456"/>
      <c r="BP49" s="456"/>
      <c r="BQ49" s="456"/>
    </row>
    <row r="50" spans="1:69" ht="15">
      <c r="A50" s="764" t="s">
        <v>200</v>
      </c>
      <c r="B50" s="465" t="s">
        <v>165</v>
      </c>
      <c r="C50" s="465" t="s">
        <v>318</v>
      </c>
      <c r="D50" s="469" t="s">
        <v>168</v>
      </c>
      <c r="E50" s="465" t="s">
        <v>276</v>
      </c>
      <c r="F50" s="466">
        <v>12498</v>
      </c>
      <c r="G50" s="466">
        <v>3909</v>
      </c>
      <c r="H50" s="465">
        <v>1</v>
      </c>
      <c r="I50" s="465">
        <v>637</v>
      </c>
      <c r="J50" s="465">
        <v>20</v>
      </c>
      <c r="K50" s="504">
        <v>30545</v>
      </c>
      <c r="L50" s="467">
        <v>0</v>
      </c>
      <c r="M50" s="466">
        <v>7832</v>
      </c>
      <c r="N50" s="466">
        <v>1281</v>
      </c>
      <c r="O50" s="465">
        <v>0</v>
      </c>
      <c r="P50" s="465">
        <v>61</v>
      </c>
      <c r="Q50" s="465">
        <v>30</v>
      </c>
      <c r="R50" s="504">
        <v>23921</v>
      </c>
      <c r="S50" s="468">
        <v>2.2000000000000001E-3</v>
      </c>
      <c r="T50" s="469" t="s">
        <v>168</v>
      </c>
      <c r="U50" s="469" t="s">
        <v>168</v>
      </c>
      <c r="V50" s="469" t="s">
        <v>168</v>
      </c>
      <c r="W50" s="469" t="s">
        <v>168</v>
      </c>
      <c r="X50" s="469" t="s">
        <v>168</v>
      </c>
      <c r="Y50" s="504">
        <v>0</v>
      </c>
      <c r="Z50" s="469" t="s">
        <v>168</v>
      </c>
      <c r="AA50" s="469" t="s">
        <v>168</v>
      </c>
      <c r="AB50" s="469" t="s">
        <v>168</v>
      </c>
      <c r="AC50" s="469" t="s">
        <v>168</v>
      </c>
      <c r="AD50" s="469" t="s">
        <v>168</v>
      </c>
      <c r="AE50" s="469" t="s">
        <v>168</v>
      </c>
      <c r="AF50" s="504">
        <v>0</v>
      </c>
      <c r="AG50" s="469" t="s">
        <v>168</v>
      </c>
      <c r="AH50" s="469" t="s">
        <v>168</v>
      </c>
      <c r="AI50" s="469" t="s">
        <v>168</v>
      </c>
      <c r="AJ50" s="469" t="s">
        <v>168</v>
      </c>
      <c r="AK50" s="469" t="s">
        <v>168</v>
      </c>
      <c r="AL50" s="469" t="s">
        <v>168</v>
      </c>
      <c r="AM50" s="504">
        <v>0</v>
      </c>
      <c r="AN50" s="469" t="s">
        <v>168</v>
      </c>
      <c r="AO50" s="469" t="s">
        <v>168</v>
      </c>
      <c r="AP50" s="469" t="s">
        <v>168</v>
      </c>
      <c r="AQ50" s="469" t="s">
        <v>168</v>
      </c>
      <c r="AR50" s="469" t="s">
        <v>168</v>
      </c>
      <c r="AS50" s="469" t="s">
        <v>168</v>
      </c>
      <c r="AT50" s="504">
        <v>0</v>
      </c>
      <c r="AU50" s="469" t="s">
        <v>168</v>
      </c>
      <c r="AV50" s="765"/>
      <c r="AW50" s="464"/>
      <c r="AX50" s="464"/>
      <c r="AY50" s="456"/>
      <c r="AZ50" s="456"/>
      <c r="BA50" s="456"/>
      <c r="BB50" s="456"/>
      <c r="BC50" s="456"/>
      <c r="BD50" s="456"/>
      <c r="BE50" s="456"/>
      <c r="BF50" s="456"/>
      <c r="BG50" s="456"/>
      <c r="BH50" s="456"/>
      <c r="BI50" s="456"/>
      <c r="BJ50" s="456"/>
      <c r="BK50" s="456"/>
      <c r="BL50" s="456"/>
      <c r="BM50" s="456"/>
      <c r="BN50" s="456"/>
      <c r="BO50" s="456"/>
      <c r="BP50" s="456"/>
      <c r="BQ50" s="456"/>
    </row>
    <row r="51" spans="1:69" ht="15">
      <c r="A51" s="764" t="s">
        <v>319</v>
      </c>
      <c r="B51" s="465" t="s">
        <v>201</v>
      </c>
      <c r="C51" s="465" t="s">
        <v>318</v>
      </c>
      <c r="D51" s="465" t="s">
        <v>167</v>
      </c>
      <c r="E51" s="465" t="s">
        <v>278</v>
      </c>
      <c r="F51" s="466">
        <v>23606</v>
      </c>
      <c r="G51" s="466">
        <v>1737</v>
      </c>
      <c r="H51" s="469" t="s">
        <v>168</v>
      </c>
      <c r="I51" s="465">
        <v>378</v>
      </c>
      <c r="J51" s="465">
        <v>7</v>
      </c>
      <c r="K51" s="504">
        <v>37672</v>
      </c>
      <c r="L51" s="467">
        <v>0.01</v>
      </c>
      <c r="M51" s="466">
        <v>13838</v>
      </c>
      <c r="N51" s="466">
        <v>2328</v>
      </c>
      <c r="O51" s="465">
        <v>1</v>
      </c>
      <c r="P51" s="465">
        <v>111</v>
      </c>
      <c r="Q51" s="465">
        <v>30</v>
      </c>
      <c r="R51" s="504">
        <v>45376</v>
      </c>
      <c r="S51" s="468">
        <v>4.1999999999999997E-3</v>
      </c>
      <c r="T51" s="465">
        <v>2</v>
      </c>
      <c r="U51" s="465">
        <v>187</v>
      </c>
      <c r="V51" s="465">
        <v>0</v>
      </c>
      <c r="W51" s="465">
        <v>29</v>
      </c>
      <c r="X51" s="465">
        <v>30</v>
      </c>
      <c r="Y51" s="504">
        <v>6220</v>
      </c>
      <c r="Z51" s="468">
        <v>1.5E-3</v>
      </c>
      <c r="AA51" s="465">
        <v>5</v>
      </c>
      <c r="AB51" s="465">
        <v>495</v>
      </c>
      <c r="AC51" s="465">
        <v>0</v>
      </c>
      <c r="AD51" s="465">
        <v>73</v>
      </c>
      <c r="AE51" s="465">
        <v>30</v>
      </c>
      <c r="AF51" s="504">
        <v>16569</v>
      </c>
      <c r="AG51" s="468">
        <v>2.3E-3</v>
      </c>
      <c r="AH51" s="465">
        <v>5</v>
      </c>
      <c r="AI51" s="465">
        <v>495</v>
      </c>
      <c r="AJ51" s="465">
        <v>0</v>
      </c>
      <c r="AK51" s="465">
        <v>73</v>
      </c>
      <c r="AL51" s="465">
        <v>30</v>
      </c>
      <c r="AM51" s="504">
        <v>17297</v>
      </c>
      <c r="AN51" s="468">
        <v>2.3E-3</v>
      </c>
      <c r="AO51" s="465">
        <v>5</v>
      </c>
      <c r="AP51" s="465">
        <v>495</v>
      </c>
      <c r="AQ51" s="465">
        <v>0</v>
      </c>
      <c r="AR51" s="465">
        <v>73</v>
      </c>
      <c r="AS51" s="465">
        <v>30</v>
      </c>
      <c r="AT51" s="504">
        <v>17723</v>
      </c>
      <c r="AU51" s="468">
        <v>2E-3</v>
      </c>
      <c r="AV51" s="765" t="s">
        <v>202</v>
      </c>
      <c r="AW51" s="464"/>
      <c r="AX51" s="464"/>
      <c r="AY51" s="456"/>
      <c r="AZ51" s="456"/>
      <c r="BA51" s="456"/>
      <c r="BB51" s="456"/>
      <c r="BC51" s="456"/>
      <c r="BD51" s="456"/>
      <c r="BE51" s="456"/>
      <c r="BF51" s="456"/>
      <c r="BG51" s="456"/>
      <c r="BH51" s="456"/>
      <c r="BI51" s="456"/>
      <c r="BJ51" s="456"/>
      <c r="BK51" s="456"/>
      <c r="BL51" s="456"/>
      <c r="BM51" s="456"/>
      <c r="BN51" s="456"/>
      <c r="BO51" s="456"/>
      <c r="BP51" s="456"/>
      <c r="BQ51" s="456"/>
    </row>
    <row r="52" spans="1:69" ht="15">
      <c r="A52" s="764" t="s">
        <v>320</v>
      </c>
      <c r="B52" s="465" t="s">
        <v>201</v>
      </c>
      <c r="C52" s="465" t="s">
        <v>283</v>
      </c>
      <c r="D52" s="465" t="s">
        <v>167</v>
      </c>
      <c r="E52" s="465" t="s">
        <v>276</v>
      </c>
      <c r="F52" s="465">
        <v>900</v>
      </c>
      <c r="G52" s="466">
        <v>2402</v>
      </c>
      <c r="H52" s="465">
        <v>0</v>
      </c>
      <c r="I52" s="465">
        <v>938</v>
      </c>
      <c r="J52" s="465">
        <v>9</v>
      </c>
      <c r="K52" s="504">
        <v>12555</v>
      </c>
      <c r="L52" s="467">
        <v>0</v>
      </c>
      <c r="M52" s="466">
        <v>13547</v>
      </c>
      <c r="N52" s="466">
        <v>-54000</v>
      </c>
      <c r="O52" s="465">
        <v>-11</v>
      </c>
      <c r="P52" s="466">
        <v>33833</v>
      </c>
      <c r="Q52" s="465">
        <v>3</v>
      </c>
      <c r="R52" s="504">
        <v>157</v>
      </c>
      <c r="S52" s="468">
        <v>0</v>
      </c>
      <c r="T52" s="465">
        <v>219</v>
      </c>
      <c r="U52" s="465">
        <v>106</v>
      </c>
      <c r="V52" s="465">
        <v>0</v>
      </c>
      <c r="W52" s="465">
        <v>249</v>
      </c>
      <c r="X52" s="465">
        <v>11</v>
      </c>
      <c r="Y52" s="504">
        <v>31868</v>
      </c>
      <c r="Z52" s="468">
        <v>7.4999999999999997E-3</v>
      </c>
      <c r="AA52" s="465">
        <v>352</v>
      </c>
      <c r="AB52" s="465">
        <v>170</v>
      </c>
      <c r="AC52" s="465">
        <v>0</v>
      </c>
      <c r="AD52" s="465">
        <v>400</v>
      </c>
      <c r="AE52" s="465">
        <v>11</v>
      </c>
      <c r="AF52" s="504">
        <v>85661</v>
      </c>
      <c r="AG52" s="468">
        <v>1.18E-2</v>
      </c>
      <c r="AH52" s="465">
        <v>352</v>
      </c>
      <c r="AI52" s="465">
        <v>170</v>
      </c>
      <c r="AJ52" s="465">
        <v>0</v>
      </c>
      <c r="AK52" s="465">
        <v>400</v>
      </c>
      <c r="AL52" s="465">
        <v>11</v>
      </c>
      <c r="AM52" s="504">
        <v>87975</v>
      </c>
      <c r="AN52" s="468">
        <v>1.17E-2</v>
      </c>
      <c r="AO52" s="465">
        <v>352</v>
      </c>
      <c r="AP52" s="465">
        <v>170</v>
      </c>
      <c r="AQ52" s="465">
        <v>0</v>
      </c>
      <c r="AR52" s="465">
        <v>400</v>
      </c>
      <c r="AS52" s="465">
        <v>11</v>
      </c>
      <c r="AT52" s="504">
        <v>82656</v>
      </c>
      <c r="AU52" s="468">
        <v>1.0999999999999999E-2</v>
      </c>
      <c r="AV52" s="765" t="s">
        <v>203</v>
      </c>
      <c r="AW52" s="464"/>
      <c r="AX52" s="464"/>
      <c r="AY52" s="456"/>
      <c r="AZ52" s="456"/>
      <c r="BA52" s="456"/>
      <c r="BB52" s="456"/>
      <c r="BC52" s="456"/>
      <c r="BD52" s="456"/>
      <c r="BE52" s="456"/>
      <c r="BF52" s="456"/>
      <c r="BG52" s="456"/>
      <c r="BH52" s="456"/>
      <c r="BI52" s="456"/>
      <c r="BJ52" s="456"/>
      <c r="BK52" s="456"/>
      <c r="BL52" s="456"/>
      <c r="BM52" s="456"/>
      <c r="BN52" s="456"/>
      <c r="BO52" s="456"/>
      <c r="BP52" s="456"/>
      <c r="BQ52" s="456"/>
    </row>
    <row r="53" spans="1:69" ht="15">
      <c r="A53" s="764" t="s">
        <v>321</v>
      </c>
      <c r="B53" s="465" t="s">
        <v>165</v>
      </c>
      <c r="C53" s="465" t="s">
        <v>167</v>
      </c>
      <c r="D53" s="469" t="s">
        <v>168</v>
      </c>
      <c r="E53" s="465" t="s">
        <v>278</v>
      </c>
      <c r="F53" s="469" t="s">
        <v>168</v>
      </c>
      <c r="G53" s="469" t="s">
        <v>168</v>
      </c>
      <c r="H53" s="469" t="s">
        <v>168</v>
      </c>
      <c r="I53" s="469" t="s">
        <v>168</v>
      </c>
      <c r="J53" s="469" t="s">
        <v>168</v>
      </c>
      <c r="K53" s="504">
        <v>0</v>
      </c>
      <c r="L53" s="469" t="s">
        <v>168</v>
      </c>
      <c r="M53" s="469" t="s">
        <v>168</v>
      </c>
      <c r="N53" s="465" t="s">
        <v>263</v>
      </c>
      <c r="O53" s="465" t="s">
        <v>263</v>
      </c>
      <c r="P53" s="465" t="s">
        <v>263</v>
      </c>
      <c r="Q53" s="465" t="s">
        <v>263</v>
      </c>
      <c r="R53" s="504">
        <v>0</v>
      </c>
      <c r="S53" s="469" t="s">
        <v>168</v>
      </c>
      <c r="T53" s="469" t="s">
        <v>168</v>
      </c>
      <c r="U53" s="469" t="s">
        <v>168</v>
      </c>
      <c r="V53" s="469" t="s">
        <v>168</v>
      </c>
      <c r="W53" s="469" t="s">
        <v>168</v>
      </c>
      <c r="X53" s="469" t="s">
        <v>168</v>
      </c>
      <c r="Y53" s="504">
        <v>0</v>
      </c>
      <c r="Z53" s="469" t="s">
        <v>168</v>
      </c>
      <c r="AA53" s="469" t="s">
        <v>168</v>
      </c>
      <c r="AB53" s="469" t="s">
        <v>168</v>
      </c>
      <c r="AC53" s="469" t="s">
        <v>168</v>
      </c>
      <c r="AD53" s="469" t="s">
        <v>168</v>
      </c>
      <c r="AE53" s="469" t="s">
        <v>168</v>
      </c>
      <c r="AF53" s="504">
        <v>0</v>
      </c>
      <c r="AG53" s="469" t="s">
        <v>168</v>
      </c>
      <c r="AH53" s="469" t="s">
        <v>168</v>
      </c>
      <c r="AI53" s="469" t="s">
        <v>168</v>
      </c>
      <c r="AJ53" s="469" t="s">
        <v>168</v>
      </c>
      <c r="AK53" s="469" t="s">
        <v>168</v>
      </c>
      <c r="AL53" s="469" t="s">
        <v>168</v>
      </c>
      <c r="AM53" s="504">
        <v>0</v>
      </c>
      <c r="AN53" s="469" t="s">
        <v>168</v>
      </c>
      <c r="AO53" s="465" t="s">
        <v>263</v>
      </c>
      <c r="AP53" s="465" t="s">
        <v>263</v>
      </c>
      <c r="AQ53" s="465" t="s">
        <v>263</v>
      </c>
      <c r="AR53" s="465" t="s">
        <v>263</v>
      </c>
      <c r="AS53" s="465" t="s">
        <v>263</v>
      </c>
      <c r="AT53" s="504">
        <v>0</v>
      </c>
      <c r="AU53" s="469" t="s">
        <v>168</v>
      </c>
      <c r="AV53" s="765"/>
      <c r="AW53" s="464"/>
      <c r="AX53" s="464"/>
      <c r="AY53" s="456"/>
      <c r="AZ53" s="456"/>
      <c r="BA53" s="456"/>
      <c r="BB53" s="456"/>
      <c r="BC53" s="456"/>
      <c r="BD53" s="456"/>
      <c r="BE53" s="456"/>
      <c r="BF53" s="456"/>
      <c r="BG53" s="456"/>
      <c r="BH53" s="456"/>
      <c r="BI53" s="456"/>
      <c r="BJ53" s="456"/>
      <c r="BK53" s="456"/>
      <c r="BL53" s="456"/>
      <c r="BM53" s="456"/>
      <c r="BN53" s="456"/>
      <c r="BO53" s="456"/>
      <c r="BP53" s="456"/>
      <c r="BQ53" s="456"/>
    </row>
    <row r="54" spans="1:69" ht="15">
      <c r="A54" s="764" t="s">
        <v>322</v>
      </c>
      <c r="B54" s="465" t="s">
        <v>201</v>
      </c>
      <c r="C54" s="465" t="s">
        <v>318</v>
      </c>
      <c r="D54" s="465" t="s">
        <v>167</v>
      </c>
      <c r="E54" s="465" t="s">
        <v>276</v>
      </c>
      <c r="F54" s="466">
        <v>1100</v>
      </c>
      <c r="G54" s="469" t="s">
        <v>168</v>
      </c>
      <c r="H54" s="469" t="s">
        <v>168</v>
      </c>
      <c r="I54" s="469" t="s">
        <v>168</v>
      </c>
      <c r="J54" s="465">
        <v>9</v>
      </c>
      <c r="K54" s="504">
        <v>27894</v>
      </c>
      <c r="L54" s="467">
        <v>0</v>
      </c>
      <c r="M54" s="466">
        <v>1500</v>
      </c>
      <c r="N54" s="469" t="s">
        <v>168</v>
      </c>
      <c r="O54" s="469" t="s">
        <v>168</v>
      </c>
      <c r="P54" s="469" t="s">
        <v>168</v>
      </c>
      <c r="Q54" s="465">
        <v>3</v>
      </c>
      <c r="R54" s="504">
        <v>60159</v>
      </c>
      <c r="S54" s="468">
        <v>5.5999999999999999E-3</v>
      </c>
      <c r="T54" s="465">
        <v>15</v>
      </c>
      <c r="U54" s="469" t="s">
        <v>168</v>
      </c>
      <c r="V54" s="469" t="s">
        <v>168</v>
      </c>
      <c r="W54" s="469" t="s">
        <v>168</v>
      </c>
      <c r="X54" s="465">
        <v>3</v>
      </c>
      <c r="Y54" s="504">
        <v>636</v>
      </c>
      <c r="Z54" s="468">
        <v>1E-4</v>
      </c>
      <c r="AA54" s="465">
        <v>80</v>
      </c>
      <c r="AB54" s="469" t="s">
        <v>168</v>
      </c>
      <c r="AC54" s="469" t="s">
        <v>168</v>
      </c>
      <c r="AD54" s="469" t="s">
        <v>168</v>
      </c>
      <c r="AE54" s="465">
        <v>3</v>
      </c>
      <c r="AF54" s="504">
        <v>3608</v>
      </c>
      <c r="AG54" s="468">
        <v>5.0000000000000001E-4</v>
      </c>
      <c r="AH54" s="465">
        <v>80</v>
      </c>
      <c r="AI54" s="469" t="s">
        <v>168</v>
      </c>
      <c r="AJ54" s="469" t="s">
        <v>168</v>
      </c>
      <c r="AK54" s="469" t="s">
        <v>168</v>
      </c>
      <c r="AL54" s="465">
        <v>3</v>
      </c>
      <c r="AM54" s="504">
        <v>3764</v>
      </c>
      <c r="AN54" s="468">
        <v>5.0000000000000001E-4</v>
      </c>
      <c r="AO54" s="465">
        <v>80</v>
      </c>
      <c r="AP54" s="469" t="s">
        <v>168</v>
      </c>
      <c r="AQ54" s="469" t="s">
        <v>168</v>
      </c>
      <c r="AR54" s="469" t="s">
        <v>168</v>
      </c>
      <c r="AS54" s="465">
        <v>3</v>
      </c>
      <c r="AT54" s="504">
        <v>3857</v>
      </c>
      <c r="AU54" s="468">
        <v>0</v>
      </c>
      <c r="AV54" s="765" t="s">
        <v>249</v>
      </c>
      <c r="AW54" s="464"/>
      <c r="AX54" s="464"/>
      <c r="AY54" s="456"/>
      <c r="AZ54" s="456"/>
      <c r="BA54" s="456"/>
      <c r="BB54" s="456"/>
      <c r="BC54" s="456"/>
      <c r="BD54" s="456"/>
      <c r="BE54" s="456"/>
      <c r="BF54" s="456"/>
      <c r="BG54" s="456"/>
      <c r="BH54" s="456"/>
      <c r="BI54" s="456"/>
      <c r="BJ54" s="456"/>
      <c r="BK54" s="456"/>
      <c r="BL54" s="456"/>
      <c r="BM54" s="456"/>
      <c r="BN54" s="456"/>
      <c r="BO54" s="456"/>
      <c r="BP54" s="456"/>
      <c r="BQ54" s="456"/>
    </row>
    <row r="55" spans="1:69" ht="15">
      <c r="A55" s="764" t="s">
        <v>323</v>
      </c>
      <c r="B55" s="465" t="s">
        <v>201</v>
      </c>
      <c r="C55" s="465" t="s">
        <v>167</v>
      </c>
      <c r="D55" s="465" t="s">
        <v>167</v>
      </c>
      <c r="E55" s="465" t="s">
        <v>278</v>
      </c>
      <c r="F55" s="465">
        <v>7</v>
      </c>
      <c r="G55" s="469" t="s">
        <v>168</v>
      </c>
      <c r="H55" s="469" t="s">
        <v>168</v>
      </c>
      <c r="I55" s="469" t="s">
        <v>168</v>
      </c>
      <c r="J55" s="465">
        <v>9</v>
      </c>
      <c r="K55" s="504">
        <v>2296</v>
      </c>
      <c r="L55" s="467">
        <v>0</v>
      </c>
      <c r="M55" s="465">
        <v>36</v>
      </c>
      <c r="N55" s="469" t="s">
        <v>168</v>
      </c>
      <c r="O55" s="469" t="s">
        <v>168</v>
      </c>
      <c r="P55" s="469" t="s">
        <v>168</v>
      </c>
      <c r="Q55" s="465">
        <v>3</v>
      </c>
      <c r="R55" s="504">
        <v>20877</v>
      </c>
      <c r="S55" s="468">
        <v>1.9E-3</v>
      </c>
      <c r="T55" s="465">
        <v>2</v>
      </c>
      <c r="U55" s="469" t="s">
        <v>168</v>
      </c>
      <c r="V55" s="469" t="s">
        <v>168</v>
      </c>
      <c r="W55" s="469" t="s">
        <v>168</v>
      </c>
      <c r="X55" s="465">
        <v>3</v>
      </c>
      <c r="Y55" s="504">
        <v>919</v>
      </c>
      <c r="Z55" s="468">
        <v>2.0000000000000001E-4</v>
      </c>
      <c r="AA55" s="465">
        <v>4</v>
      </c>
      <c r="AB55" s="469" t="s">
        <v>168</v>
      </c>
      <c r="AC55" s="469" t="s">
        <v>168</v>
      </c>
      <c r="AD55" s="469" t="s">
        <v>168</v>
      </c>
      <c r="AE55" s="465">
        <v>3</v>
      </c>
      <c r="AF55" s="504">
        <v>1956</v>
      </c>
      <c r="AG55" s="468">
        <v>2.9999999999999997E-4</v>
      </c>
      <c r="AH55" s="465">
        <v>4</v>
      </c>
      <c r="AI55" s="469" t="s">
        <v>168</v>
      </c>
      <c r="AJ55" s="469" t="s">
        <v>168</v>
      </c>
      <c r="AK55" s="469" t="s">
        <v>168</v>
      </c>
      <c r="AL55" s="465">
        <v>3</v>
      </c>
      <c r="AM55" s="504">
        <v>2041</v>
      </c>
      <c r="AN55" s="468">
        <v>2.9999999999999997E-4</v>
      </c>
      <c r="AO55" s="465">
        <v>4</v>
      </c>
      <c r="AP55" s="469" t="s">
        <v>168</v>
      </c>
      <c r="AQ55" s="469" t="s">
        <v>168</v>
      </c>
      <c r="AR55" s="469" t="s">
        <v>168</v>
      </c>
      <c r="AS55" s="465">
        <v>3</v>
      </c>
      <c r="AT55" s="504">
        <v>2091</v>
      </c>
      <c r="AU55" s="468">
        <v>0</v>
      </c>
      <c r="AV55" s="765" t="s">
        <v>249</v>
      </c>
      <c r="AW55" s="464"/>
      <c r="AX55" s="464"/>
      <c r="AY55" s="456"/>
      <c r="AZ55" s="456"/>
      <c r="BA55" s="456"/>
      <c r="BB55" s="456"/>
      <c r="BC55" s="456"/>
      <c r="BD55" s="456"/>
      <c r="BE55" s="456"/>
      <c r="BF55" s="456"/>
      <c r="BG55" s="456"/>
      <c r="BH55" s="456"/>
      <c r="BI55" s="456"/>
      <c r="BJ55" s="456"/>
      <c r="BK55" s="456"/>
      <c r="BL55" s="456"/>
      <c r="BM55" s="456"/>
      <c r="BN55" s="456"/>
      <c r="BO55" s="456"/>
      <c r="BP55" s="456"/>
      <c r="BQ55" s="456"/>
    </row>
    <row r="56" spans="1:69" ht="15">
      <c r="A56" s="764" t="s">
        <v>263</v>
      </c>
      <c r="B56" s="465" t="s">
        <v>263</v>
      </c>
      <c r="C56" s="465" t="s">
        <v>263</v>
      </c>
      <c r="D56" s="465" t="s">
        <v>263</v>
      </c>
      <c r="E56" s="465" t="s">
        <v>263</v>
      </c>
      <c r="F56" s="465" t="s">
        <v>263</v>
      </c>
      <c r="G56" s="465" t="s">
        <v>263</v>
      </c>
      <c r="H56" s="465" t="s">
        <v>263</v>
      </c>
      <c r="I56" s="465" t="s">
        <v>263</v>
      </c>
      <c r="J56" s="465" t="s">
        <v>263</v>
      </c>
      <c r="K56" s="504" t="s">
        <v>263</v>
      </c>
      <c r="L56" s="465" t="s">
        <v>263</v>
      </c>
      <c r="M56" s="465" t="s">
        <v>263</v>
      </c>
      <c r="N56" s="465" t="s">
        <v>263</v>
      </c>
      <c r="O56" s="465" t="s">
        <v>263</v>
      </c>
      <c r="P56" s="465" t="s">
        <v>263</v>
      </c>
      <c r="Q56" s="465" t="s">
        <v>263</v>
      </c>
      <c r="R56" s="504" t="s">
        <v>263</v>
      </c>
      <c r="S56" s="465" t="s">
        <v>263</v>
      </c>
      <c r="T56" s="465" t="s">
        <v>263</v>
      </c>
      <c r="U56" s="465" t="s">
        <v>263</v>
      </c>
      <c r="V56" s="465" t="s">
        <v>263</v>
      </c>
      <c r="W56" s="465" t="s">
        <v>263</v>
      </c>
      <c r="X56" s="465" t="s">
        <v>263</v>
      </c>
      <c r="Y56" s="504" t="s">
        <v>263</v>
      </c>
      <c r="Z56" s="465" t="s">
        <v>263</v>
      </c>
      <c r="AA56" s="465" t="s">
        <v>263</v>
      </c>
      <c r="AB56" s="465" t="s">
        <v>263</v>
      </c>
      <c r="AC56" s="465" t="s">
        <v>263</v>
      </c>
      <c r="AD56" s="465" t="s">
        <v>263</v>
      </c>
      <c r="AE56" s="465" t="s">
        <v>263</v>
      </c>
      <c r="AF56" s="504" t="s">
        <v>263</v>
      </c>
      <c r="AG56" s="465" t="s">
        <v>263</v>
      </c>
      <c r="AH56" s="465" t="s">
        <v>263</v>
      </c>
      <c r="AI56" s="465" t="s">
        <v>263</v>
      </c>
      <c r="AJ56" s="465" t="s">
        <v>263</v>
      </c>
      <c r="AK56" s="465" t="s">
        <v>263</v>
      </c>
      <c r="AL56" s="465" t="s">
        <v>263</v>
      </c>
      <c r="AM56" s="504" t="s">
        <v>263</v>
      </c>
      <c r="AN56" s="465" t="s">
        <v>263</v>
      </c>
      <c r="AO56" s="465" t="s">
        <v>263</v>
      </c>
      <c r="AP56" s="465" t="s">
        <v>263</v>
      </c>
      <c r="AQ56" s="465" t="s">
        <v>263</v>
      </c>
      <c r="AR56" s="465" t="s">
        <v>263</v>
      </c>
      <c r="AS56" s="465" t="s">
        <v>263</v>
      </c>
      <c r="AT56" s="504" t="s">
        <v>263</v>
      </c>
      <c r="AU56" s="465" t="s">
        <v>263</v>
      </c>
      <c r="AV56" s="765" t="s">
        <v>263</v>
      </c>
      <c r="AW56" s="464"/>
      <c r="AX56" s="464"/>
      <c r="AY56" s="456"/>
      <c r="AZ56" s="456"/>
      <c r="BA56" s="456"/>
      <c r="BB56" s="456"/>
      <c r="BC56" s="456"/>
      <c r="BD56" s="456"/>
      <c r="BE56" s="456"/>
      <c r="BF56" s="456"/>
      <c r="BG56" s="456"/>
      <c r="BH56" s="456"/>
      <c r="BI56" s="456"/>
      <c r="BJ56" s="456"/>
      <c r="BK56" s="456"/>
      <c r="BL56" s="456"/>
      <c r="BM56" s="456"/>
      <c r="BN56" s="456"/>
      <c r="BO56" s="456"/>
      <c r="BP56" s="456"/>
      <c r="BQ56" s="456"/>
    </row>
    <row r="57" spans="1:69" ht="15">
      <c r="A57" s="762" t="s">
        <v>204</v>
      </c>
      <c r="B57" s="462" t="s">
        <v>263</v>
      </c>
      <c r="C57" s="462" t="s">
        <v>263</v>
      </c>
      <c r="D57" s="462" t="s">
        <v>263</v>
      </c>
      <c r="E57" s="462" t="s">
        <v>263</v>
      </c>
      <c r="F57" s="462" t="s">
        <v>263</v>
      </c>
      <c r="G57" s="462" t="s">
        <v>263</v>
      </c>
      <c r="H57" s="462" t="s">
        <v>263</v>
      </c>
      <c r="I57" s="462" t="s">
        <v>263</v>
      </c>
      <c r="J57" s="462" t="s">
        <v>263</v>
      </c>
      <c r="K57" s="505" t="s">
        <v>263</v>
      </c>
      <c r="L57" s="462" t="s">
        <v>263</v>
      </c>
      <c r="M57" s="462" t="s">
        <v>263</v>
      </c>
      <c r="N57" s="462" t="s">
        <v>263</v>
      </c>
      <c r="O57" s="462" t="s">
        <v>263</v>
      </c>
      <c r="P57" s="462" t="s">
        <v>263</v>
      </c>
      <c r="Q57" s="462" t="s">
        <v>263</v>
      </c>
      <c r="R57" s="505" t="s">
        <v>263</v>
      </c>
      <c r="S57" s="462" t="s">
        <v>263</v>
      </c>
      <c r="T57" s="462" t="s">
        <v>263</v>
      </c>
      <c r="U57" s="462" t="s">
        <v>263</v>
      </c>
      <c r="V57" s="462" t="s">
        <v>263</v>
      </c>
      <c r="W57" s="462" t="s">
        <v>263</v>
      </c>
      <c r="X57" s="462" t="s">
        <v>263</v>
      </c>
      <c r="Y57" s="505" t="s">
        <v>263</v>
      </c>
      <c r="Z57" s="462" t="s">
        <v>263</v>
      </c>
      <c r="AA57" s="462" t="s">
        <v>263</v>
      </c>
      <c r="AB57" s="462" t="s">
        <v>263</v>
      </c>
      <c r="AC57" s="462" t="s">
        <v>263</v>
      </c>
      <c r="AD57" s="462" t="s">
        <v>263</v>
      </c>
      <c r="AE57" s="462" t="s">
        <v>263</v>
      </c>
      <c r="AF57" s="505" t="s">
        <v>263</v>
      </c>
      <c r="AG57" s="462" t="s">
        <v>263</v>
      </c>
      <c r="AH57" s="462" t="s">
        <v>263</v>
      </c>
      <c r="AI57" s="462" t="s">
        <v>263</v>
      </c>
      <c r="AJ57" s="462" t="s">
        <v>263</v>
      </c>
      <c r="AK57" s="462" t="s">
        <v>263</v>
      </c>
      <c r="AL57" s="462" t="s">
        <v>263</v>
      </c>
      <c r="AM57" s="505" t="s">
        <v>263</v>
      </c>
      <c r="AN57" s="462" t="s">
        <v>263</v>
      </c>
      <c r="AO57" s="462" t="s">
        <v>263</v>
      </c>
      <c r="AP57" s="462" t="s">
        <v>263</v>
      </c>
      <c r="AQ57" s="462" t="s">
        <v>263</v>
      </c>
      <c r="AR57" s="462" t="s">
        <v>263</v>
      </c>
      <c r="AS57" s="462" t="s">
        <v>263</v>
      </c>
      <c r="AT57" s="505" t="s">
        <v>263</v>
      </c>
      <c r="AU57" s="462" t="s">
        <v>263</v>
      </c>
      <c r="AV57" s="763" t="s">
        <v>263</v>
      </c>
      <c r="AW57" s="464"/>
      <c r="AX57" s="464"/>
      <c r="AY57" s="456"/>
      <c r="AZ57" s="456"/>
      <c r="BA57" s="456"/>
      <c r="BB57" s="456"/>
      <c r="BC57" s="456"/>
      <c r="BD57" s="456"/>
      <c r="BE57" s="456"/>
      <c r="BF57" s="456"/>
      <c r="BG57" s="456"/>
      <c r="BH57" s="456"/>
      <c r="BI57" s="456"/>
      <c r="BJ57" s="456"/>
      <c r="BK57" s="456"/>
      <c r="BL57" s="456"/>
      <c r="BM57" s="456"/>
      <c r="BN57" s="456"/>
      <c r="BO57" s="456"/>
      <c r="BP57" s="456"/>
      <c r="BQ57" s="456"/>
    </row>
    <row r="58" spans="1:69" ht="15">
      <c r="A58" s="764" t="s">
        <v>324</v>
      </c>
      <c r="B58" s="465" t="s">
        <v>165</v>
      </c>
      <c r="C58" s="465" t="s">
        <v>167</v>
      </c>
      <c r="D58" s="469" t="s">
        <v>168</v>
      </c>
      <c r="E58" s="465" t="s">
        <v>278</v>
      </c>
      <c r="F58" s="465">
        <v>38</v>
      </c>
      <c r="G58" s="466">
        <v>2569</v>
      </c>
      <c r="H58" s="465">
        <v>4</v>
      </c>
      <c r="I58" s="465">
        <v>37</v>
      </c>
      <c r="J58" s="465">
        <v>14</v>
      </c>
      <c r="K58" s="504">
        <v>89556</v>
      </c>
      <c r="L58" s="467">
        <v>0.01</v>
      </c>
      <c r="M58" s="469" t="s">
        <v>168</v>
      </c>
      <c r="N58" s="469" t="s">
        <v>168</v>
      </c>
      <c r="O58" s="469" t="s">
        <v>168</v>
      </c>
      <c r="P58" s="469" t="s">
        <v>168</v>
      </c>
      <c r="Q58" s="469" t="s">
        <v>168</v>
      </c>
      <c r="R58" s="504">
        <v>0</v>
      </c>
      <c r="S58" s="469" t="s">
        <v>168</v>
      </c>
      <c r="T58" s="469" t="s">
        <v>168</v>
      </c>
      <c r="U58" s="469" t="s">
        <v>168</v>
      </c>
      <c r="V58" s="469" t="s">
        <v>168</v>
      </c>
      <c r="W58" s="469" t="s">
        <v>168</v>
      </c>
      <c r="X58" s="469" t="s">
        <v>168</v>
      </c>
      <c r="Y58" s="504">
        <v>0</v>
      </c>
      <c r="Z58" s="469" t="s">
        <v>168</v>
      </c>
      <c r="AA58" s="469" t="s">
        <v>168</v>
      </c>
      <c r="AB58" s="469" t="s">
        <v>168</v>
      </c>
      <c r="AC58" s="469" t="s">
        <v>168</v>
      </c>
      <c r="AD58" s="469" t="s">
        <v>168</v>
      </c>
      <c r="AE58" s="469" t="s">
        <v>168</v>
      </c>
      <c r="AF58" s="504">
        <v>0</v>
      </c>
      <c r="AG58" s="469" t="s">
        <v>168</v>
      </c>
      <c r="AH58" s="469" t="s">
        <v>168</v>
      </c>
      <c r="AI58" s="470" t="s">
        <v>168</v>
      </c>
      <c r="AJ58" s="470" t="s">
        <v>168</v>
      </c>
      <c r="AK58" s="470" t="s">
        <v>168</v>
      </c>
      <c r="AL58" s="470" t="s">
        <v>168</v>
      </c>
      <c r="AM58" s="504">
        <v>0</v>
      </c>
      <c r="AN58" s="469" t="s">
        <v>168</v>
      </c>
      <c r="AO58" s="469" t="s">
        <v>168</v>
      </c>
      <c r="AP58" s="469" t="s">
        <v>168</v>
      </c>
      <c r="AQ58" s="469" t="s">
        <v>168</v>
      </c>
      <c r="AR58" s="469" t="s">
        <v>168</v>
      </c>
      <c r="AS58" s="469" t="s">
        <v>168</v>
      </c>
      <c r="AT58" s="504">
        <v>0</v>
      </c>
      <c r="AU58" s="469" t="s">
        <v>168</v>
      </c>
      <c r="AV58" s="765"/>
      <c r="AW58" s="464"/>
      <c r="AX58" s="464"/>
      <c r="AY58" s="456"/>
      <c r="AZ58" s="456"/>
      <c r="BA58" s="456"/>
      <c r="BB58" s="456"/>
      <c r="BC58" s="456"/>
      <c r="BD58" s="456"/>
      <c r="BE58" s="456"/>
      <c r="BF58" s="456"/>
      <c r="BG58" s="456"/>
      <c r="BH58" s="456"/>
      <c r="BI58" s="456"/>
      <c r="BJ58" s="456"/>
      <c r="BK58" s="456"/>
      <c r="BL58" s="456"/>
      <c r="BM58" s="456"/>
      <c r="BN58" s="456"/>
      <c r="BO58" s="456"/>
      <c r="BP58" s="456"/>
      <c r="BQ58" s="456"/>
    </row>
    <row r="59" spans="1:69" ht="15">
      <c r="A59" s="764" t="s">
        <v>325</v>
      </c>
      <c r="B59" s="465" t="s">
        <v>165</v>
      </c>
      <c r="C59" s="465" t="s">
        <v>167</v>
      </c>
      <c r="D59" s="469" t="s">
        <v>168</v>
      </c>
      <c r="E59" s="465" t="s">
        <v>278</v>
      </c>
      <c r="F59" s="469" t="s">
        <v>168</v>
      </c>
      <c r="G59" s="469" t="s">
        <v>168</v>
      </c>
      <c r="H59" s="469" t="s">
        <v>168</v>
      </c>
      <c r="I59" s="469" t="s">
        <v>168</v>
      </c>
      <c r="J59" s="469" t="s">
        <v>168</v>
      </c>
      <c r="K59" s="504">
        <v>0</v>
      </c>
      <c r="L59" s="469" t="s">
        <v>168</v>
      </c>
      <c r="M59" s="465">
        <v>44</v>
      </c>
      <c r="N59" s="465">
        <v>7</v>
      </c>
      <c r="O59" s="465">
        <v>0</v>
      </c>
      <c r="P59" s="465">
        <v>0</v>
      </c>
      <c r="Q59" s="465">
        <v>5</v>
      </c>
      <c r="R59" s="504">
        <v>2552</v>
      </c>
      <c r="S59" s="468">
        <v>2.0000000000000001E-4</v>
      </c>
      <c r="T59" s="465" t="s">
        <v>263</v>
      </c>
      <c r="U59" s="469" t="s">
        <v>168</v>
      </c>
      <c r="V59" s="469" t="s">
        <v>168</v>
      </c>
      <c r="W59" s="469" t="s">
        <v>168</v>
      </c>
      <c r="X59" s="469" t="s">
        <v>168</v>
      </c>
      <c r="Y59" s="504">
        <v>0</v>
      </c>
      <c r="Z59" s="469" t="s">
        <v>168</v>
      </c>
      <c r="AA59" s="469" t="s">
        <v>168</v>
      </c>
      <c r="AB59" s="469" t="s">
        <v>168</v>
      </c>
      <c r="AC59" s="469" t="s">
        <v>168</v>
      </c>
      <c r="AD59" s="469" t="s">
        <v>168</v>
      </c>
      <c r="AE59" s="469" t="s">
        <v>168</v>
      </c>
      <c r="AF59" s="504">
        <v>0</v>
      </c>
      <c r="AG59" s="469" t="s">
        <v>168</v>
      </c>
      <c r="AH59" s="469" t="s">
        <v>168</v>
      </c>
      <c r="AI59" s="470" t="s">
        <v>168</v>
      </c>
      <c r="AJ59" s="470" t="s">
        <v>168</v>
      </c>
      <c r="AK59" s="470" t="s">
        <v>168</v>
      </c>
      <c r="AL59" s="470" t="s">
        <v>168</v>
      </c>
      <c r="AM59" s="504">
        <v>0</v>
      </c>
      <c r="AN59" s="469" t="s">
        <v>168</v>
      </c>
      <c r="AO59" s="465" t="s">
        <v>263</v>
      </c>
      <c r="AP59" s="465" t="s">
        <v>263</v>
      </c>
      <c r="AQ59" s="465" t="s">
        <v>263</v>
      </c>
      <c r="AR59" s="465" t="s">
        <v>263</v>
      </c>
      <c r="AS59" s="465" t="s">
        <v>263</v>
      </c>
      <c r="AT59" s="504">
        <v>0</v>
      </c>
      <c r="AU59" s="469" t="s">
        <v>168</v>
      </c>
      <c r="AV59" s="765"/>
      <c r="AW59" s="464"/>
      <c r="AX59" s="464"/>
      <c r="AY59" s="456"/>
      <c r="AZ59" s="456"/>
      <c r="BA59" s="456"/>
      <c r="BB59" s="456"/>
      <c r="BC59" s="456"/>
      <c r="BD59" s="456"/>
      <c r="BE59" s="456"/>
      <c r="BF59" s="456"/>
      <c r="BG59" s="456"/>
      <c r="BH59" s="456"/>
      <c r="BI59" s="456"/>
      <c r="BJ59" s="456"/>
      <c r="BK59" s="456"/>
      <c r="BL59" s="456"/>
      <c r="BM59" s="456"/>
      <c r="BN59" s="456"/>
      <c r="BO59" s="456"/>
      <c r="BP59" s="456"/>
      <c r="BQ59" s="456"/>
    </row>
    <row r="60" spans="1:69" ht="15">
      <c r="A60" s="764" t="s">
        <v>326</v>
      </c>
      <c r="B60" s="465" t="s">
        <v>171</v>
      </c>
      <c r="C60" s="469" t="s">
        <v>168</v>
      </c>
      <c r="D60" s="465" t="s">
        <v>167</v>
      </c>
      <c r="E60" s="465" t="s">
        <v>276</v>
      </c>
      <c r="F60" s="469" t="s">
        <v>168</v>
      </c>
      <c r="G60" s="469" t="s">
        <v>168</v>
      </c>
      <c r="H60" s="469" t="s">
        <v>168</v>
      </c>
      <c r="I60" s="469" t="s">
        <v>168</v>
      </c>
      <c r="J60" s="469" t="s">
        <v>168</v>
      </c>
      <c r="K60" s="504">
        <v>0</v>
      </c>
      <c r="L60" s="469" t="s">
        <v>168</v>
      </c>
      <c r="M60" s="469" t="s">
        <v>168</v>
      </c>
      <c r="N60" s="469" t="s">
        <v>168</v>
      </c>
      <c r="O60" s="469" t="s">
        <v>168</v>
      </c>
      <c r="P60" s="469" t="s">
        <v>168</v>
      </c>
      <c r="Q60" s="469" t="s">
        <v>168</v>
      </c>
      <c r="R60" s="504">
        <v>0</v>
      </c>
      <c r="S60" s="469" t="s">
        <v>168</v>
      </c>
      <c r="T60" s="465">
        <v>37</v>
      </c>
      <c r="U60" s="465">
        <v>148</v>
      </c>
      <c r="V60" s="469" t="s">
        <v>168</v>
      </c>
      <c r="W60" s="469" t="s">
        <v>168</v>
      </c>
      <c r="X60" s="465">
        <v>5</v>
      </c>
      <c r="Y60" s="504">
        <v>16605</v>
      </c>
      <c r="Z60" s="468">
        <v>3.8999999999999998E-3</v>
      </c>
      <c r="AA60" s="465">
        <v>60</v>
      </c>
      <c r="AB60" s="465">
        <v>240</v>
      </c>
      <c r="AC60" s="469" t="s">
        <v>168</v>
      </c>
      <c r="AD60" s="469" t="s">
        <v>168</v>
      </c>
      <c r="AE60" s="465">
        <v>5</v>
      </c>
      <c r="AF60" s="504">
        <v>28643</v>
      </c>
      <c r="AG60" s="468">
        <v>3.8999999999999998E-3</v>
      </c>
      <c r="AH60" s="465">
        <v>60</v>
      </c>
      <c r="AI60" s="465">
        <v>240</v>
      </c>
      <c r="AJ60" s="469" t="s">
        <v>168</v>
      </c>
      <c r="AK60" s="469" t="s">
        <v>168</v>
      </c>
      <c r="AL60" s="465">
        <v>5</v>
      </c>
      <c r="AM60" s="504">
        <v>29878</v>
      </c>
      <c r="AN60" s="468">
        <v>4.0000000000000001E-3</v>
      </c>
      <c r="AO60" s="465">
        <v>60</v>
      </c>
      <c r="AP60" s="465">
        <v>240</v>
      </c>
      <c r="AQ60" s="469" t="s">
        <v>168</v>
      </c>
      <c r="AR60" s="469" t="s">
        <v>168</v>
      </c>
      <c r="AS60" s="465">
        <v>5</v>
      </c>
      <c r="AT60" s="504">
        <v>30619</v>
      </c>
      <c r="AU60" s="468">
        <v>4.0000000000000001E-3</v>
      </c>
      <c r="AV60" s="765" t="s">
        <v>327</v>
      </c>
      <c r="AW60" s="464"/>
      <c r="AX60" s="464"/>
      <c r="AY60" s="456"/>
      <c r="AZ60" s="456"/>
      <c r="BA60" s="456"/>
      <c r="BB60" s="456"/>
      <c r="BC60" s="456"/>
      <c r="BD60" s="456"/>
      <c r="BE60" s="456"/>
      <c r="BF60" s="456"/>
      <c r="BG60" s="456"/>
      <c r="BH60" s="456"/>
      <c r="BI60" s="456"/>
      <c r="BJ60" s="456"/>
      <c r="BK60" s="456"/>
      <c r="BL60" s="456"/>
      <c r="BM60" s="456"/>
      <c r="BN60" s="456"/>
      <c r="BO60" s="456"/>
      <c r="BP60" s="456"/>
      <c r="BQ60" s="456"/>
    </row>
    <row r="61" spans="1:69" ht="15">
      <c r="A61" s="764" t="s">
        <v>328</v>
      </c>
      <c r="B61" s="465" t="s">
        <v>165</v>
      </c>
      <c r="C61" s="465" t="s">
        <v>314</v>
      </c>
      <c r="D61" s="469" t="s">
        <v>168</v>
      </c>
      <c r="E61" s="465" t="s">
        <v>278</v>
      </c>
      <c r="F61" s="465">
        <v>2</v>
      </c>
      <c r="G61" s="465">
        <v>71</v>
      </c>
      <c r="H61" s="465">
        <v>0</v>
      </c>
      <c r="I61" s="465">
        <v>1</v>
      </c>
      <c r="J61" s="465">
        <v>3</v>
      </c>
      <c r="K61" s="504">
        <v>246</v>
      </c>
      <c r="L61" s="467">
        <v>0</v>
      </c>
      <c r="M61" s="469" t="s">
        <v>168</v>
      </c>
      <c r="N61" s="469" t="s">
        <v>168</v>
      </c>
      <c r="O61" s="469" t="s">
        <v>168</v>
      </c>
      <c r="P61" s="469" t="s">
        <v>168</v>
      </c>
      <c r="Q61" s="469" t="s">
        <v>168</v>
      </c>
      <c r="R61" s="504">
        <v>0</v>
      </c>
      <c r="S61" s="469" t="s">
        <v>168</v>
      </c>
      <c r="T61" s="469" t="s">
        <v>168</v>
      </c>
      <c r="U61" s="469" t="s">
        <v>168</v>
      </c>
      <c r="V61" s="469" t="s">
        <v>168</v>
      </c>
      <c r="W61" s="469" t="s">
        <v>168</v>
      </c>
      <c r="X61" s="469" t="s">
        <v>168</v>
      </c>
      <c r="Y61" s="504">
        <v>0</v>
      </c>
      <c r="Z61" s="469" t="s">
        <v>168</v>
      </c>
      <c r="AA61" s="469" t="s">
        <v>168</v>
      </c>
      <c r="AB61" s="469" t="s">
        <v>168</v>
      </c>
      <c r="AC61" s="469" t="s">
        <v>168</v>
      </c>
      <c r="AD61" s="469" t="s">
        <v>168</v>
      </c>
      <c r="AE61" s="469" t="s">
        <v>168</v>
      </c>
      <c r="AF61" s="504">
        <v>0</v>
      </c>
      <c r="AG61" s="469" t="s">
        <v>168</v>
      </c>
      <c r="AH61" s="469" t="s">
        <v>168</v>
      </c>
      <c r="AI61" s="469" t="s">
        <v>168</v>
      </c>
      <c r="AJ61" s="469" t="s">
        <v>168</v>
      </c>
      <c r="AK61" s="469" t="s">
        <v>168</v>
      </c>
      <c r="AL61" s="469" t="s">
        <v>168</v>
      </c>
      <c r="AM61" s="504">
        <v>0</v>
      </c>
      <c r="AN61" s="469" t="s">
        <v>168</v>
      </c>
      <c r="AO61" s="469" t="s">
        <v>168</v>
      </c>
      <c r="AP61" s="469" t="s">
        <v>168</v>
      </c>
      <c r="AQ61" s="469" t="s">
        <v>168</v>
      </c>
      <c r="AR61" s="469" t="s">
        <v>168</v>
      </c>
      <c r="AS61" s="469" t="s">
        <v>168</v>
      </c>
      <c r="AT61" s="504">
        <v>0</v>
      </c>
      <c r="AU61" s="469" t="s">
        <v>168</v>
      </c>
      <c r="AV61" s="765"/>
      <c r="AW61" s="464"/>
      <c r="AX61" s="464"/>
      <c r="AY61" s="456"/>
      <c r="AZ61" s="456"/>
      <c r="BA61" s="456"/>
      <c r="BB61" s="456"/>
      <c r="BC61" s="456"/>
      <c r="BD61" s="456"/>
      <c r="BE61" s="456"/>
      <c r="BF61" s="456"/>
      <c r="BG61" s="456"/>
      <c r="BH61" s="456"/>
      <c r="BI61" s="456"/>
      <c r="BJ61" s="456"/>
      <c r="BK61" s="456"/>
      <c r="BL61" s="456"/>
      <c r="BM61" s="456"/>
      <c r="BN61" s="456"/>
      <c r="BO61" s="456"/>
      <c r="BP61" s="456"/>
      <c r="BQ61" s="456"/>
    </row>
    <row r="62" spans="1:69" ht="15">
      <c r="A62" s="764" t="s">
        <v>329</v>
      </c>
      <c r="B62" s="465" t="s">
        <v>171</v>
      </c>
      <c r="C62" s="469" t="s">
        <v>168</v>
      </c>
      <c r="D62" s="465" t="s">
        <v>167</v>
      </c>
      <c r="E62" s="465" t="s">
        <v>278</v>
      </c>
      <c r="F62" s="469" t="s">
        <v>168</v>
      </c>
      <c r="G62" s="469" t="s">
        <v>168</v>
      </c>
      <c r="H62" s="469" t="s">
        <v>168</v>
      </c>
      <c r="I62" s="469" t="s">
        <v>168</v>
      </c>
      <c r="J62" s="469" t="s">
        <v>168</v>
      </c>
      <c r="K62" s="504">
        <v>0</v>
      </c>
      <c r="L62" s="469" t="s">
        <v>168</v>
      </c>
      <c r="M62" s="469" t="s">
        <v>168</v>
      </c>
      <c r="N62" s="469" t="s">
        <v>168</v>
      </c>
      <c r="O62" s="469" t="s">
        <v>168</v>
      </c>
      <c r="P62" s="469" t="s">
        <v>168</v>
      </c>
      <c r="Q62" s="469" t="s">
        <v>168</v>
      </c>
      <c r="R62" s="504">
        <v>0</v>
      </c>
      <c r="S62" s="469" t="s">
        <v>168</v>
      </c>
      <c r="T62" s="465">
        <v>6</v>
      </c>
      <c r="U62" s="466">
        <v>2130</v>
      </c>
      <c r="V62" s="465">
        <v>2</v>
      </c>
      <c r="W62" s="469" t="s">
        <v>168</v>
      </c>
      <c r="X62" s="465">
        <v>15</v>
      </c>
      <c r="Y62" s="504">
        <v>66699</v>
      </c>
      <c r="Z62" s="468">
        <v>1.5699999999999999E-2</v>
      </c>
      <c r="AA62" s="465">
        <v>13</v>
      </c>
      <c r="AB62" s="466">
        <v>4544</v>
      </c>
      <c r="AC62" s="465">
        <v>3</v>
      </c>
      <c r="AD62" s="469" t="s">
        <v>168</v>
      </c>
      <c r="AE62" s="465">
        <v>15</v>
      </c>
      <c r="AF62" s="504">
        <v>151363</v>
      </c>
      <c r="AG62" s="468">
        <v>2.0799999999999999E-2</v>
      </c>
      <c r="AH62" s="465">
        <v>13</v>
      </c>
      <c r="AI62" s="466">
        <v>4544</v>
      </c>
      <c r="AJ62" s="465">
        <v>3</v>
      </c>
      <c r="AK62" s="469" t="s">
        <v>168</v>
      </c>
      <c r="AL62" s="465">
        <v>15</v>
      </c>
      <c r="AM62" s="504">
        <v>157892</v>
      </c>
      <c r="AN62" s="468">
        <v>2.1100000000000001E-2</v>
      </c>
      <c r="AO62" s="465">
        <v>13</v>
      </c>
      <c r="AP62" s="466">
        <v>4544</v>
      </c>
      <c r="AQ62" s="465">
        <v>3</v>
      </c>
      <c r="AR62" s="469" t="s">
        <v>168</v>
      </c>
      <c r="AS62" s="465">
        <v>15</v>
      </c>
      <c r="AT62" s="504">
        <v>161806</v>
      </c>
      <c r="AU62" s="468">
        <v>2.1000000000000001E-2</v>
      </c>
      <c r="AV62" s="765" t="s">
        <v>209</v>
      </c>
      <c r="AW62" s="464"/>
      <c r="AX62" s="464"/>
      <c r="AY62" s="456"/>
      <c r="AZ62" s="456"/>
      <c r="BA62" s="456"/>
      <c r="BB62" s="456"/>
      <c r="BC62" s="456"/>
      <c r="BD62" s="456"/>
      <c r="BE62" s="456"/>
      <c r="BF62" s="456"/>
      <c r="BG62" s="456"/>
      <c r="BH62" s="456"/>
      <c r="BI62" s="456"/>
      <c r="BJ62" s="456"/>
      <c r="BK62" s="456"/>
      <c r="BL62" s="456"/>
      <c r="BM62" s="456"/>
      <c r="BN62" s="456"/>
      <c r="BO62" s="456"/>
      <c r="BP62" s="456"/>
      <c r="BQ62" s="456"/>
    </row>
    <row r="63" spans="1:69" ht="15">
      <c r="A63" s="764" t="s">
        <v>330</v>
      </c>
      <c r="B63" s="465" t="s">
        <v>302</v>
      </c>
      <c r="C63" s="469" t="s">
        <v>168</v>
      </c>
      <c r="D63" s="465" t="s">
        <v>167</v>
      </c>
      <c r="E63" s="465" t="s">
        <v>276</v>
      </c>
      <c r="F63" s="469" t="s">
        <v>168</v>
      </c>
      <c r="G63" s="469" t="s">
        <v>168</v>
      </c>
      <c r="H63" s="469" t="s">
        <v>168</v>
      </c>
      <c r="I63" s="469" t="s">
        <v>168</v>
      </c>
      <c r="J63" s="469" t="s">
        <v>168</v>
      </c>
      <c r="K63" s="504">
        <v>0</v>
      </c>
      <c r="L63" s="469" t="s">
        <v>168</v>
      </c>
      <c r="M63" s="469" t="s">
        <v>168</v>
      </c>
      <c r="N63" s="469" t="s">
        <v>168</v>
      </c>
      <c r="O63" s="469" t="s">
        <v>168</v>
      </c>
      <c r="P63" s="469" t="s">
        <v>168</v>
      </c>
      <c r="Q63" s="469" t="s">
        <v>168</v>
      </c>
      <c r="R63" s="504">
        <v>0</v>
      </c>
      <c r="S63" s="469" t="s">
        <v>168</v>
      </c>
      <c r="T63" s="465">
        <v>7</v>
      </c>
      <c r="U63" s="466">
        <v>-9198</v>
      </c>
      <c r="V63" s="469" t="s">
        <v>168</v>
      </c>
      <c r="W63" s="465">
        <v>628</v>
      </c>
      <c r="X63" s="465">
        <v>15</v>
      </c>
      <c r="Y63" s="504">
        <v>81892</v>
      </c>
      <c r="Z63" s="468">
        <v>1.9300000000000001E-2</v>
      </c>
      <c r="AA63" s="465">
        <v>13</v>
      </c>
      <c r="AB63" s="466">
        <v>-16352</v>
      </c>
      <c r="AC63" s="469" t="s">
        <v>168</v>
      </c>
      <c r="AD63" s="466">
        <v>1117</v>
      </c>
      <c r="AE63" s="465">
        <v>15</v>
      </c>
      <c r="AF63" s="504">
        <v>154868</v>
      </c>
      <c r="AG63" s="468">
        <v>2.1299999999999999E-2</v>
      </c>
      <c r="AH63" s="465">
        <v>13</v>
      </c>
      <c r="AI63" s="466">
        <v>-16352</v>
      </c>
      <c r="AJ63" s="469" t="s">
        <v>168</v>
      </c>
      <c r="AK63" s="466">
        <v>1117</v>
      </c>
      <c r="AL63" s="465">
        <v>15</v>
      </c>
      <c r="AM63" s="504">
        <v>161548</v>
      </c>
      <c r="AN63" s="468">
        <v>2.1600000000000001E-2</v>
      </c>
      <c r="AO63" s="465">
        <v>13</v>
      </c>
      <c r="AP63" s="466">
        <v>-16352</v>
      </c>
      <c r="AQ63" s="469" t="s">
        <v>168</v>
      </c>
      <c r="AR63" s="466">
        <v>1117</v>
      </c>
      <c r="AS63" s="465">
        <v>15</v>
      </c>
      <c r="AT63" s="504">
        <v>165552</v>
      </c>
      <c r="AU63" s="468">
        <v>2.1000000000000001E-2</v>
      </c>
      <c r="AV63" s="765" t="s">
        <v>331</v>
      </c>
      <c r="AW63" s="464"/>
      <c r="AX63" s="464"/>
      <c r="AY63" s="456"/>
      <c r="AZ63" s="456"/>
      <c r="BA63" s="456"/>
      <c r="BB63" s="456"/>
      <c r="BC63" s="456"/>
      <c r="BD63" s="456"/>
      <c r="BE63" s="456"/>
      <c r="BF63" s="456"/>
      <c r="BG63" s="456"/>
      <c r="BH63" s="456"/>
      <c r="BI63" s="456"/>
      <c r="BJ63" s="456"/>
      <c r="BK63" s="456"/>
      <c r="BL63" s="456"/>
      <c r="BM63" s="456"/>
      <c r="BN63" s="456"/>
      <c r="BO63" s="456"/>
      <c r="BP63" s="456"/>
      <c r="BQ63" s="456"/>
    </row>
    <row r="64" spans="1:69" ht="15">
      <c r="A64" s="764" t="s">
        <v>332</v>
      </c>
      <c r="B64" s="465" t="s">
        <v>165</v>
      </c>
      <c r="C64" s="465" t="s">
        <v>167</v>
      </c>
      <c r="D64" s="469" t="s">
        <v>168</v>
      </c>
      <c r="E64" s="465" t="s">
        <v>278</v>
      </c>
      <c r="F64" s="465">
        <v>4</v>
      </c>
      <c r="G64" s="465">
        <v>23</v>
      </c>
      <c r="H64" s="465">
        <v>0</v>
      </c>
      <c r="I64" s="465">
        <v>2</v>
      </c>
      <c r="J64" s="465">
        <v>18</v>
      </c>
      <c r="K64" s="504">
        <v>388</v>
      </c>
      <c r="L64" s="467">
        <v>0</v>
      </c>
      <c r="M64" s="465">
        <v>9</v>
      </c>
      <c r="N64" s="465">
        <v>1</v>
      </c>
      <c r="O64" s="465">
        <v>0</v>
      </c>
      <c r="P64" s="465">
        <v>0</v>
      </c>
      <c r="Q64" s="465">
        <v>18</v>
      </c>
      <c r="R64" s="504">
        <v>1305</v>
      </c>
      <c r="S64" s="468">
        <v>1E-4</v>
      </c>
      <c r="T64" s="469" t="s">
        <v>168</v>
      </c>
      <c r="U64" s="469" t="s">
        <v>168</v>
      </c>
      <c r="V64" s="469" t="s">
        <v>168</v>
      </c>
      <c r="W64" s="469" t="s">
        <v>168</v>
      </c>
      <c r="X64" s="469" t="s">
        <v>168</v>
      </c>
      <c r="Y64" s="504">
        <v>0</v>
      </c>
      <c r="Z64" s="469" t="s">
        <v>168</v>
      </c>
      <c r="AA64" s="469" t="s">
        <v>168</v>
      </c>
      <c r="AB64" s="469" t="s">
        <v>168</v>
      </c>
      <c r="AC64" s="469" t="s">
        <v>168</v>
      </c>
      <c r="AD64" s="469" t="s">
        <v>168</v>
      </c>
      <c r="AE64" s="469" t="s">
        <v>168</v>
      </c>
      <c r="AF64" s="504">
        <v>0</v>
      </c>
      <c r="AG64" s="469" t="s">
        <v>168</v>
      </c>
      <c r="AH64" s="469" t="s">
        <v>168</v>
      </c>
      <c r="AI64" s="469" t="s">
        <v>168</v>
      </c>
      <c r="AJ64" s="469" t="s">
        <v>168</v>
      </c>
      <c r="AK64" s="469" t="s">
        <v>168</v>
      </c>
      <c r="AL64" s="469" t="s">
        <v>168</v>
      </c>
      <c r="AM64" s="504">
        <v>0</v>
      </c>
      <c r="AN64" s="469" t="s">
        <v>168</v>
      </c>
      <c r="AO64" s="469" t="s">
        <v>168</v>
      </c>
      <c r="AP64" s="469" t="s">
        <v>168</v>
      </c>
      <c r="AQ64" s="469" t="s">
        <v>168</v>
      </c>
      <c r="AR64" s="469" t="s">
        <v>168</v>
      </c>
      <c r="AS64" s="469" t="s">
        <v>168</v>
      </c>
      <c r="AT64" s="504">
        <v>0</v>
      </c>
      <c r="AU64" s="469" t="s">
        <v>168</v>
      </c>
      <c r="AV64" s="765"/>
      <c r="AW64" s="464"/>
      <c r="AX64" s="464"/>
      <c r="AY64" s="456"/>
      <c r="AZ64" s="456"/>
      <c r="BA64" s="456"/>
      <c r="BB64" s="456"/>
      <c r="BC64" s="456"/>
      <c r="BD64" s="456"/>
      <c r="BE64" s="456"/>
      <c r="BF64" s="456"/>
      <c r="BG64" s="456"/>
      <c r="BH64" s="456"/>
      <c r="BI64" s="456"/>
      <c r="BJ64" s="456"/>
      <c r="BK64" s="456"/>
      <c r="BL64" s="456"/>
      <c r="BM64" s="456"/>
      <c r="BN64" s="456"/>
      <c r="BO64" s="456"/>
      <c r="BP64" s="456"/>
      <c r="BQ64" s="456"/>
    </row>
    <row r="65" spans="1:69" ht="15">
      <c r="A65" s="764" t="s">
        <v>216</v>
      </c>
      <c r="B65" s="465" t="s">
        <v>165</v>
      </c>
      <c r="C65" s="465" t="s">
        <v>167</v>
      </c>
      <c r="D65" s="469" t="s">
        <v>168</v>
      </c>
      <c r="E65" s="465" t="s">
        <v>276</v>
      </c>
      <c r="F65" s="465">
        <v>24</v>
      </c>
      <c r="G65" s="469" t="s">
        <v>168</v>
      </c>
      <c r="H65" s="469" t="s">
        <v>168</v>
      </c>
      <c r="I65" s="469" t="s">
        <v>168</v>
      </c>
      <c r="J65" s="465">
        <v>16</v>
      </c>
      <c r="K65" s="504">
        <v>10287</v>
      </c>
      <c r="L65" s="467">
        <v>0</v>
      </c>
      <c r="M65" s="465">
        <v>60</v>
      </c>
      <c r="N65" s="469" t="s">
        <v>168</v>
      </c>
      <c r="O65" s="469" t="s">
        <v>168</v>
      </c>
      <c r="P65" s="469" t="s">
        <v>168</v>
      </c>
      <c r="Q65" s="465">
        <v>3</v>
      </c>
      <c r="R65" s="504">
        <v>224496</v>
      </c>
      <c r="S65" s="468">
        <v>2.0899999999999998E-2</v>
      </c>
      <c r="T65" s="469" t="s">
        <v>168</v>
      </c>
      <c r="U65" s="469" t="s">
        <v>168</v>
      </c>
      <c r="V65" s="469" t="s">
        <v>168</v>
      </c>
      <c r="W65" s="469" t="s">
        <v>168</v>
      </c>
      <c r="X65" s="469" t="s">
        <v>168</v>
      </c>
      <c r="Y65" s="504">
        <v>0</v>
      </c>
      <c r="Z65" s="469" t="s">
        <v>168</v>
      </c>
      <c r="AA65" s="469" t="s">
        <v>168</v>
      </c>
      <c r="AB65" s="469" t="s">
        <v>168</v>
      </c>
      <c r="AC65" s="469" t="s">
        <v>168</v>
      </c>
      <c r="AD65" s="469" t="s">
        <v>168</v>
      </c>
      <c r="AE65" s="469" t="s">
        <v>168</v>
      </c>
      <c r="AF65" s="504">
        <v>0</v>
      </c>
      <c r="AG65" s="469" t="s">
        <v>168</v>
      </c>
      <c r="AH65" s="469" t="s">
        <v>168</v>
      </c>
      <c r="AI65" s="469" t="s">
        <v>168</v>
      </c>
      <c r="AJ65" s="469" t="s">
        <v>168</v>
      </c>
      <c r="AK65" s="469" t="s">
        <v>168</v>
      </c>
      <c r="AL65" s="469" t="s">
        <v>168</v>
      </c>
      <c r="AM65" s="504">
        <v>0</v>
      </c>
      <c r="AN65" s="469" t="s">
        <v>168</v>
      </c>
      <c r="AO65" s="469" t="s">
        <v>168</v>
      </c>
      <c r="AP65" s="469" t="s">
        <v>168</v>
      </c>
      <c r="AQ65" s="469" t="s">
        <v>168</v>
      </c>
      <c r="AR65" s="469" t="s">
        <v>168</v>
      </c>
      <c r="AS65" s="469" t="s">
        <v>168</v>
      </c>
      <c r="AT65" s="504">
        <v>0</v>
      </c>
      <c r="AU65" s="469" t="s">
        <v>168</v>
      </c>
      <c r="AV65" s="765"/>
      <c r="AW65" s="464"/>
      <c r="AX65" s="464"/>
      <c r="AY65" s="456"/>
      <c r="AZ65" s="456"/>
      <c r="BA65" s="456"/>
      <c r="BB65" s="456"/>
      <c r="BC65" s="456"/>
      <c r="BD65" s="456"/>
      <c r="BE65" s="456"/>
      <c r="BF65" s="456"/>
      <c r="BG65" s="456"/>
      <c r="BH65" s="456"/>
      <c r="BI65" s="456"/>
      <c r="BJ65" s="456"/>
      <c r="BK65" s="456"/>
      <c r="BL65" s="456"/>
      <c r="BM65" s="456"/>
      <c r="BN65" s="456"/>
      <c r="BO65" s="456"/>
      <c r="BP65" s="456"/>
      <c r="BQ65" s="456"/>
    </row>
    <row r="66" spans="1:69" ht="15">
      <c r="A66" s="764" t="s">
        <v>333</v>
      </c>
      <c r="B66" s="465" t="s">
        <v>171</v>
      </c>
      <c r="C66" s="465" t="s">
        <v>167</v>
      </c>
      <c r="D66" s="465" t="s">
        <v>167</v>
      </c>
      <c r="E66" s="465" t="s">
        <v>278</v>
      </c>
      <c r="F66" s="465">
        <v>213</v>
      </c>
      <c r="G66" s="469" t="s">
        <v>168</v>
      </c>
      <c r="H66" s="469" t="s">
        <v>168</v>
      </c>
      <c r="I66" s="466">
        <v>-3540</v>
      </c>
      <c r="J66" s="465">
        <v>16</v>
      </c>
      <c r="K66" s="504">
        <v>44</v>
      </c>
      <c r="L66" s="467">
        <v>0</v>
      </c>
      <c r="M66" s="469" t="s">
        <v>168</v>
      </c>
      <c r="N66" s="469" t="s">
        <v>168</v>
      </c>
      <c r="O66" s="469" t="s">
        <v>168</v>
      </c>
      <c r="P66" s="469" t="s">
        <v>168</v>
      </c>
      <c r="Q66" s="469" t="s">
        <v>168</v>
      </c>
      <c r="R66" s="504">
        <v>0</v>
      </c>
      <c r="S66" s="469" t="s">
        <v>168</v>
      </c>
      <c r="T66" s="469" t="s">
        <v>168</v>
      </c>
      <c r="U66" s="469" t="s">
        <v>168</v>
      </c>
      <c r="V66" s="469" t="s">
        <v>168</v>
      </c>
      <c r="W66" s="469" t="s">
        <v>168</v>
      </c>
      <c r="X66" s="469" t="s">
        <v>168</v>
      </c>
      <c r="Y66" s="504">
        <v>0</v>
      </c>
      <c r="Z66" s="469" t="s">
        <v>168</v>
      </c>
      <c r="AA66" s="465">
        <v>2</v>
      </c>
      <c r="AB66" s="465">
        <v>24</v>
      </c>
      <c r="AC66" s="469" t="s">
        <v>168</v>
      </c>
      <c r="AD66" s="465">
        <v>36</v>
      </c>
      <c r="AE66" s="465">
        <v>3</v>
      </c>
      <c r="AF66" s="504">
        <v>143463</v>
      </c>
      <c r="AG66" s="468">
        <v>1.9699999999999999E-2</v>
      </c>
      <c r="AH66" s="465">
        <v>2</v>
      </c>
      <c r="AI66" s="465">
        <v>24</v>
      </c>
      <c r="AJ66" s="469" t="s">
        <v>168</v>
      </c>
      <c r="AK66" s="465">
        <v>36</v>
      </c>
      <c r="AL66" s="465">
        <v>3</v>
      </c>
      <c r="AM66" s="504">
        <v>149652</v>
      </c>
      <c r="AN66" s="468">
        <v>0.02</v>
      </c>
      <c r="AO66" s="465">
        <v>2</v>
      </c>
      <c r="AP66" s="465">
        <v>24</v>
      </c>
      <c r="AQ66" s="469" t="s">
        <v>168</v>
      </c>
      <c r="AR66" s="465">
        <v>36</v>
      </c>
      <c r="AS66" s="465">
        <v>3</v>
      </c>
      <c r="AT66" s="504">
        <v>153362</v>
      </c>
      <c r="AU66" s="468">
        <v>0.02</v>
      </c>
      <c r="AV66" s="765" t="s">
        <v>217</v>
      </c>
      <c r="AW66" s="464"/>
      <c r="AX66" s="464"/>
      <c r="AY66" s="456"/>
      <c r="AZ66" s="456"/>
      <c r="BA66" s="456"/>
      <c r="BB66" s="456"/>
      <c r="BC66" s="456"/>
      <c r="BD66" s="456"/>
      <c r="BE66" s="456"/>
      <c r="BF66" s="456"/>
      <c r="BG66" s="456"/>
      <c r="BH66" s="456"/>
      <c r="BI66" s="456"/>
      <c r="BJ66" s="456"/>
      <c r="BK66" s="456"/>
      <c r="BL66" s="456"/>
      <c r="BM66" s="456"/>
      <c r="BN66" s="456"/>
      <c r="BO66" s="456"/>
      <c r="BP66" s="456"/>
      <c r="BQ66" s="456"/>
    </row>
    <row r="67" spans="1:69" ht="15">
      <c r="A67" s="764" t="s">
        <v>218</v>
      </c>
      <c r="B67" s="465" t="s">
        <v>171</v>
      </c>
      <c r="C67" s="465" t="s">
        <v>167</v>
      </c>
      <c r="D67" s="465" t="s">
        <v>167</v>
      </c>
      <c r="E67" s="465" t="s">
        <v>276</v>
      </c>
      <c r="F67" s="465">
        <v>16</v>
      </c>
      <c r="G67" s="469" t="s">
        <v>168</v>
      </c>
      <c r="H67" s="469" t="s">
        <v>168</v>
      </c>
      <c r="I67" s="465">
        <v>-49</v>
      </c>
      <c r="J67" s="465">
        <v>16</v>
      </c>
      <c r="K67" s="504">
        <v>31523</v>
      </c>
      <c r="L67" s="467">
        <v>0</v>
      </c>
      <c r="M67" s="465">
        <v>500</v>
      </c>
      <c r="N67" s="465">
        <v>275</v>
      </c>
      <c r="O67" s="465">
        <v>0</v>
      </c>
      <c r="P67" s="465">
        <v>565</v>
      </c>
      <c r="Q67" s="465">
        <v>20</v>
      </c>
      <c r="R67" s="504">
        <v>1487705</v>
      </c>
      <c r="S67" s="468">
        <v>0.13869999999999999</v>
      </c>
      <c r="T67" s="465">
        <v>8</v>
      </c>
      <c r="U67" s="469" t="s">
        <v>168</v>
      </c>
      <c r="V67" s="469" t="s">
        <v>168</v>
      </c>
      <c r="W67" s="465">
        <v>58</v>
      </c>
      <c r="X67" s="465">
        <v>30</v>
      </c>
      <c r="Y67" s="504">
        <v>29795</v>
      </c>
      <c r="Z67" s="468">
        <v>7.0000000000000001E-3</v>
      </c>
      <c r="AA67" s="465">
        <v>16</v>
      </c>
      <c r="AB67" s="469" t="s">
        <v>168</v>
      </c>
      <c r="AC67" s="469" t="s">
        <v>168</v>
      </c>
      <c r="AD67" s="465">
        <v>115</v>
      </c>
      <c r="AE67" s="465">
        <v>30</v>
      </c>
      <c r="AF67" s="504">
        <v>63389</v>
      </c>
      <c r="AG67" s="468">
        <v>8.6999999999999994E-3</v>
      </c>
      <c r="AH67" s="465">
        <v>16</v>
      </c>
      <c r="AI67" s="469" t="s">
        <v>168</v>
      </c>
      <c r="AJ67" s="469" t="s">
        <v>168</v>
      </c>
      <c r="AK67" s="465">
        <v>115</v>
      </c>
      <c r="AL67" s="465">
        <v>30</v>
      </c>
      <c r="AM67" s="504">
        <v>66123</v>
      </c>
      <c r="AN67" s="468">
        <v>8.8000000000000005E-3</v>
      </c>
      <c r="AO67" s="465">
        <v>16</v>
      </c>
      <c r="AP67" s="469" t="s">
        <v>168</v>
      </c>
      <c r="AQ67" s="469" t="s">
        <v>168</v>
      </c>
      <c r="AR67" s="465">
        <v>115</v>
      </c>
      <c r="AS67" s="465">
        <v>30</v>
      </c>
      <c r="AT67" s="504">
        <v>67762</v>
      </c>
      <c r="AU67" s="468">
        <v>8.9999999999999993E-3</v>
      </c>
      <c r="AV67" s="765" t="s">
        <v>334</v>
      </c>
      <c r="AW67" s="464"/>
      <c r="AX67" s="464"/>
      <c r="AY67" s="456"/>
      <c r="AZ67" s="456"/>
      <c r="BA67" s="456"/>
      <c r="BB67" s="456"/>
      <c r="BC67" s="456"/>
      <c r="BD67" s="456"/>
      <c r="BE67" s="456"/>
      <c r="BF67" s="456"/>
      <c r="BG67" s="456"/>
      <c r="BH67" s="456"/>
      <c r="BI67" s="456"/>
      <c r="BJ67" s="456"/>
      <c r="BK67" s="456"/>
      <c r="BL67" s="456"/>
      <c r="BM67" s="456"/>
      <c r="BN67" s="456"/>
      <c r="BO67" s="456"/>
      <c r="BP67" s="456"/>
      <c r="BQ67" s="456"/>
    </row>
    <row r="68" spans="1:69" ht="15">
      <c r="A68" s="764" t="s">
        <v>335</v>
      </c>
      <c r="B68" s="465" t="s">
        <v>165</v>
      </c>
      <c r="C68" s="465" t="s">
        <v>167</v>
      </c>
      <c r="D68" s="465" t="s">
        <v>167</v>
      </c>
      <c r="E68" s="465" t="s">
        <v>278</v>
      </c>
      <c r="F68" s="465">
        <v>568</v>
      </c>
      <c r="G68" s="469" t="s">
        <v>168</v>
      </c>
      <c r="H68" s="469" t="s">
        <v>168</v>
      </c>
      <c r="I68" s="466">
        <v>2215</v>
      </c>
      <c r="J68" s="465">
        <v>20</v>
      </c>
      <c r="K68" s="504">
        <v>86545</v>
      </c>
      <c r="L68" s="467">
        <v>0.01</v>
      </c>
      <c r="M68" s="469" t="s">
        <v>168</v>
      </c>
      <c r="N68" s="469" t="s">
        <v>168</v>
      </c>
      <c r="O68" s="469" t="s">
        <v>168</v>
      </c>
      <c r="P68" s="469" t="s">
        <v>168</v>
      </c>
      <c r="Q68" s="469" t="s">
        <v>168</v>
      </c>
      <c r="R68" s="504">
        <v>0</v>
      </c>
      <c r="S68" s="469" t="s">
        <v>168</v>
      </c>
      <c r="T68" s="469" t="s">
        <v>168</v>
      </c>
      <c r="U68" s="469" t="s">
        <v>168</v>
      </c>
      <c r="V68" s="469" t="s">
        <v>168</v>
      </c>
      <c r="W68" s="469" t="s">
        <v>168</v>
      </c>
      <c r="X68" s="469" t="s">
        <v>168</v>
      </c>
      <c r="Y68" s="504">
        <v>0</v>
      </c>
      <c r="Z68" s="469" t="s">
        <v>168</v>
      </c>
      <c r="AA68" s="469" t="s">
        <v>168</v>
      </c>
      <c r="AB68" s="469" t="s">
        <v>168</v>
      </c>
      <c r="AC68" s="469" t="s">
        <v>168</v>
      </c>
      <c r="AD68" s="469" t="s">
        <v>168</v>
      </c>
      <c r="AE68" s="469" t="s">
        <v>168</v>
      </c>
      <c r="AF68" s="504">
        <v>0</v>
      </c>
      <c r="AG68" s="469" t="s">
        <v>168</v>
      </c>
      <c r="AH68" s="469" t="s">
        <v>168</v>
      </c>
      <c r="AI68" s="469" t="s">
        <v>168</v>
      </c>
      <c r="AJ68" s="469" t="s">
        <v>168</v>
      </c>
      <c r="AK68" s="469" t="s">
        <v>168</v>
      </c>
      <c r="AL68" s="469" t="s">
        <v>168</v>
      </c>
      <c r="AM68" s="504">
        <v>0</v>
      </c>
      <c r="AN68" s="469" t="s">
        <v>168</v>
      </c>
      <c r="AO68" s="469" t="s">
        <v>168</v>
      </c>
      <c r="AP68" s="469" t="s">
        <v>168</v>
      </c>
      <c r="AQ68" s="469" t="s">
        <v>168</v>
      </c>
      <c r="AR68" s="469" t="s">
        <v>168</v>
      </c>
      <c r="AS68" s="469" t="s">
        <v>168</v>
      </c>
      <c r="AT68" s="504">
        <v>0</v>
      </c>
      <c r="AU68" s="469" t="s">
        <v>168</v>
      </c>
      <c r="AV68" s="765"/>
      <c r="AW68" s="464"/>
      <c r="AX68" s="464"/>
      <c r="AY68" s="456"/>
      <c r="AZ68" s="456"/>
      <c r="BA68" s="456"/>
      <c r="BB68" s="456"/>
      <c r="BC68" s="456"/>
      <c r="BD68" s="456"/>
      <c r="BE68" s="456"/>
      <c r="BF68" s="456"/>
      <c r="BG68" s="456"/>
      <c r="BH68" s="456"/>
      <c r="BI68" s="456"/>
      <c r="BJ68" s="456"/>
      <c r="BK68" s="456"/>
      <c r="BL68" s="456"/>
      <c r="BM68" s="456"/>
      <c r="BN68" s="456"/>
      <c r="BO68" s="456"/>
      <c r="BP68" s="456"/>
      <c r="BQ68" s="456"/>
    </row>
    <row r="69" spans="1:69" ht="15">
      <c r="A69" s="764" t="s">
        <v>336</v>
      </c>
      <c r="B69" s="465" t="s">
        <v>165</v>
      </c>
      <c r="C69" s="465" t="s">
        <v>314</v>
      </c>
      <c r="D69" s="469" t="s">
        <v>168</v>
      </c>
      <c r="E69" s="465" t="s">
        <v>276</v>
      </c>
      <c r="F69" s="465">
        <v>2</v>
      </c>
      <c r="G69" s="465">
        <v>-618</v>
      </c>
      <c r="H69" s="469" t="s">
        <v>168</v>
      </c>
      <c r="I69" s="465">
        <v>232</v>
      </c>
      <c r="J69" s="465">
        <v>15</v>
      </c>
      <c r="K69" s="504">
        <v>13801</v>
      </c>
      <c r="L69" s="467">
        <v>0</v>
      </c>
      <c r="M69" s="469" t="s">
        <v>168</v>
      </c>
      <c r="N69" s="469" t="s">
        <v>168</v>
      </c>
      <c r="O69" s="469" t="s">
        <v>168</v>
      </c>
      <c r="P69" s="469" t="s">
        <v>168</v>
      </c>
      <c r="Q69" s="469" t="s">
        <v>168</v>
      </c>
      <c r="R69" s="504">
        <v>0</v>
      </c>
      <c r="S69" s="469" t="s">
        <v>168</v>
      </c>
      <c r="T69" s="469" t="s">
        <v>168</v>
      </c>
      <c r="U69" s="469" t="s">
        <v>168</v>
      </c>
      <c r="V69" s="469" t="s">
        <v>168</v>
      </c>
      <c r="W69" s="469" t="s">
        <v>168</v>
      </c>
      <c r="X69" s="469" t="s">
        <v>168</v>
      </c>
      <c r="Y69" s="504">
        <v>0</v>
      </c>
      <c r="Z69" s="469" t="s">
        <v>168</v>
      </c>
      <c r="AA69" s="469" t="s">
        <v>168</v>
      </c>
      <c r="AB69" s="469" t="s">
        <v>168</v>
      </c>
      <c r="AC69" s="469" t="s">
        <v>168</v>
      </c>
      <c r="AD69" s="469" t="s">
        <v>168</v>
      </c>
      <c r="AE69" s="469" t="s">
        <v>168</v>
      </c>
      <c r="AF69" s="504">
        <v>0</v>
      </c>
      <c r="AG69" s="469" t="s">
        <v>168</v>
      </c>
      <c r="AH69" s="469" t="s">
        <v>168</v>
      </c>
      <c r="AI69" s="469" t="s">
        <v>168</v>
      </c>
      <c r="AJ69" s="469" t="s">
        <v>168</v>
      </c>
      <c r="AK69" s="469" t="s">
        <v>168</v>
      </c>
      <c r="AL69" s="469" t="s">
        <v>168</v>
      </c>
      <c r="AM69" s="504">
        <v>0</v>
      </c>
      <c r="AN69" s="469" t="s">
        <v>168</v>
      </c>
      <c r="AO69" s="469" t="s">
        <v>168</v>
      </c>
      <c r="AP69" s="469" t="s">
        <v>168</v>
      </c>
      <c r="AQ69" s="469" t="s">
        <v>168</v>
      </c>
      <c r="AR69" s="469" t="s">
        <v>168</v>
      </c>
      <c r="AS69" s="469" t="s">
        <v>168</v>
      </c>
      <c r="AT69" s="504">
        <v>0</v>
      </c>
      <c r="AU69" s="469" t="s">
        <v>168</v>
      </c>
      <c r="AV69" s="765"/>
      <c r="AW69" s="464"/>
      <c r="AX69" s="464"/>
      <c r="AY69" s="456"/>
      <c r="AZ69" s="456"/>
      <c r="BA69" s="456"/>
      <c r="BB69" s="456"/>
      <c r="BC69" s="456"/>
      <c r="BD69" s="456"/>
      <c r="BE69" s="456"/>
      <c r="BF69" s="456"/>
      <c r="BG69" s="456"/>
      <c r="BH69" s="456"/>
      <c r="BI69" s="456"/>
      <c r="BJ69" s="456"/>
      <c r="BK69" s="456"/>
      <c r="BL69" s="456"/>
      <c r="BM69" s="456"/>
      <c r="BN69" s="456"/>
      <c r="BO69" s="456"/>
      <c r="BP69" s="456"/>
      <c r="BQ69" s="456"/>
    </row>
    <row r="70" spans="1:69" ht="15">
      <c r="A70" s="764" t="s">
        <v>337</v>
      </c>
      <c r="B70" s="465" t="s">
        <v>165</v>
      </c>
      <c r="C70" s="465" t="s">
        <v>314</v>
      </c>
      <c r="D70" s="469" t="s">
        <v>168</v>
      </c>
      <c r="E70" s="465" t="s">
        <v>278</v>
      </c>
      <c r="F70" s="465">
        <v>2</v>
      </c>
      <c r="G70" s="465">
        <v>47</v>
      </c>
      <c r="H70" s="465">
        <v>0</v>
      </c>
      <c r="I70" s="469" t="s">
        <v>168</v>
      </c>
      <c r="J70" s="465">
        <v>15</v>
      </c>
      <c r="K70" s="504">
        <v>4190</v>
      </c>
      <c r="L70" s="467">
        <v>0</v>
      </c>
      <c r="M70" s="469" t="s">
        <v>168</v>
      </c>
      <c r="N70" s="469" t="s">
        <v>168</v>
      </c>
      <c r="O70" s="469" t="s">
        <v>168</v>
      </c>
      <c r="P70" s="469" t="s">
        <v>168</v>
      </c>
      <c r="Q70" s="469" t="s">
        <v>168</v>
      </c>
      <c r="R70" s="504">
        <v>0</v>
      </c>
      <c r="S70" s="469" t="s">
        <v>168</v>
      </c>
      <c r="T70" s="469" t="s">
        <v>168</v>
      </c>
      <c r="U70" s="469" t="s">
        <v>168</v>
      </c>
      <c r="V70" s="469" t="s">
        <v>168</v>
      </c>
      <c r="W70" s="469" t="s">
        <v>168</v>
      </c>
      <c r="X70" s="469" t="s">
        <v>168</v>
      </c>
      <c r="Y70" s="504">
        <v>0</v>
      </c>
      <c r="Z70" s="469" t="s">
        <v>168</v>
      </c>
      <c r="AA70" s="469" t="s">
        <v>168</v>
      </c>
      <c r="AB70" s="469" t="s">
        <v>168</v>
      </c>
      <c r="AC70" s="469" t="s">
        <v>168</v>
      </c>
      <c r="AD70" s="469" t="s">
        <v>168</v>
      </c>
      <c r="AE70" s="469" t="s">
        <v>168</v>
      </c>
      <c r="AF70" s="504">
        <v>0</v>
      </c>
      <c r="AG70" s="469" t="s">
        <v>168</v>
      </c>
      <c r="AH70" s="469" t="s">
        <v>168</v>
      </c>
      <c r="AI70" s="469" t="s">
        <v>168</v>
      </c>
      <c r="AJ70" s="469" t="s">
        <v>168</v>
      </c>
      <c r="AK70" s="469" t="s">
        <v>168</v>
      </c>
      <c r="AL70" s="469" t="s">
        <v>168</v>
      </c>
      <c r="AM70" s="504">
        <v>0</v>
      </c>
      <c r="AN70" s="469" t="s">
        <v>168</v>
      </c>
      <c r="AO70" s="469" t="s">
        <v>168</v>
      </c>
      <c r="AP70" s="469" t="s">
        <v>168</v>
      </c>
      <c r="AQ70" s="469" t="s">
        <v>168</v>
      </c>
      <c r="AR70" s="469" t="s">
        <v>168</v>
      </c>
      <c r="AS70" s="469" t="s">
        <v>168</v>
      </c>
      <c r="AT70" s="504">
        <v>0</v>
      </c>
      <c r="AU70" s="469" t="s">
        <v>168</v>
      </c>
      <c r="AV70" s="765"/>
      <c r="AW70" s="464"/>
      <c r="AX70" s="464"/>
      <c r="AY70" s="456"/>
      <c r="AZ70" s="456"/>
      <c r="BA70" s="456"/>
      <c r="BB70" s="456"/>
      <c r="BC70" s="456"/>
      <c r="BD70" s="456"/>
      <c r="BE70" s="456"/>
      <c r="BF70" s="456"/>
      <c r="BG70" s="456"/>
      <c r="BH70" s="456"/>
      <c r="BI70" s="456"/>
      <c r="BJ70" s="456"/>
      <c r="BK70" s="456"/>
      <c r="BL70" s="456"/>
      <c r="BM70" s="456"/>
      <c r="BN70" s="456"/>
      <c r="BO70" s="456"/>
      <c r="BP70" s="456"/>
      <c r="BQ70" s="456"/>
    </row>
    <row r="71" spans="1:69" ht="15">
      <c r="A71" s="764" t="s">
        <v>229</v>
      </c>
      <c r="B71" s="465" t="s">
        <v>171</v>
      </c>
      <c r="C71" s="469" t="s">
        <v>168</v>
      </c>
      <c r="D71" s="465" t="s">
        <v>167</v>
      </c>
      <c r="E71" s="465" t="s">
        <v>276</v>
      </c>
      <c r="F71" s="469" t="s">
        <v>168</v>
      </c>
      <c r="G71" s="469" t="s">
        <v>168</v>
      </c>
      <c r="H71" s="469" t="s">
        <v>168</v>
      </c>
      <c r="I71" s="469" t="s">
        <v>168</v>
      </c>
      <c r="J71" s="469" t="s">
        <v>168</v>
      </c>
      <c r="K71" s="504">
        <v>0</v>
      </c>
      <c r="L71" s="469" t="s">
        <v>168</v>
      </c>
      <c r="M71" s="469" t="s">
        <v>168</v>
      </c>
      <c r="N71" s="469" t="s">
        <v>168</v>
      </c>
      <c r="O71" s="469" t="s">
        <v>168</v>
      </c>
      <c r="P71" s="469" t="s">
        <v>168</v>
      </c>
      <c r="Q71" s="469" t="s">
        <v>168</v>
      </c>
      <c r="R71" s="504">
        <v>0</v>
      </c>
      <c r="S71" s="469" t="s">
        <v>168</v>
      </c>
      <c r="T71" s="465">
        <v>73</v>
      </c>
      <c r="U71" s="466">
        <v>34167</v>
      </c>
      <c r="V71" s="465">
        <v>31</v>
      </c>
      <c r="W71" s="469" t="s">
        <v>168</v>
      </c>
      <c r="X71" s="465">
        <v>8</v>
      </c>
      <c r="Y71" s="504">
        <v>47493</v>
      </c>
      <c r="Z71" s="468">
        <v>1.12E-2</v>
      </c>
      <c r="AA71" s="465">
        <v>212</v>
      </c>
      <c r="AB71" s="466">
        <v>109018</v>
      </c>
      <c r="AC71" s="465">
        <v>99</v>
      </c>
      <c r="AD71" s="469" t="s">
        <v>168</v>
      </c>
      <c r="AE71" s="465">
        <v>8</v>
      </c>
      <c r="AF71" s="504">
        <v>147675</v>
      </c>
      <c r="AG71" s="468">
        <v>2.0299999999999999E-2</v>
      </c>
      <c r="AH71" s="465">
        <v>212</v>
      </c>
      <c r="AI71" s="466">
        <v>109018</v>
      </c>
      <c r="AJ71" s="465">
        <v>99</v>
      </c>
      <c r="AK71" s="469" t="s">
        <v>168</v>
      </c>
      <c r="AL71" s="465">
        <v>8</v>
      </c>
      <c r="AM71" s="504">
        <v>154721</v>
      </c>
      <c r="AN71" s="468">
        <v>2.07E-2</v>
      </c>
      <c r="AO71" s="465">
        <v>212</v>
      </c>
      <c r="AP71" s="466">
        <v>109018</v>
      </c>
      <c r="AQ71" s="465">
        <v>99</v>
      </c>
      <c r="AR71" s="469" t="s">
        <v>168</v>
      </c>
      <c r="AS71" s="465">
        <v>8</v>
      </c>
      <c r="AT71" s="504">
        <v>159323</v>
      </c>
      <c r="AU71" s="468">
        <v>2.1000000000000001E-2</v>
      </c>
      <c r="AV71" s="765" t="s">
        <v>338</v>
      </c>
      <c r="AW71" s="464"/>
      <c r="AX71" s="464"/>
      <c r="AY71" s="456"/>
      <c r="AZ71" s="456"/>
      <c r="BA71" s="456"/>
      <c r="BB71" s="456"/>
      <c r="BC71" s="456"/>
      <c r="BD71" s="456"/>
      <c r="BE71" s="456"/>
      <c r="BF71" s="456"/>
      <c r="BG71" s="456"/>
      <c r="BH71" s="456"/>
      <c r="BI71" s="456"/>
      <c r="BJ71" s="456"/>
      <c r="BK71" s="456"/>
      <c r="BL71" s="456"/>
      <c r="BM71" s="456"/>
      <c r="BN71" s="456"/>
      <c r="BO71" s="456"/>
      <c r="BP71" s="456"/>
      <c r="BQ71" s="456"/>
    </row>
    <row r="72" spans="1:69" ht="15">
      <c r="A72" s="764" t="s">
        <v>339</v>
      </c>
      <c r="B72" s="465" t="s">
        <v>171</v>
      </c>
      <c r="C72" s="469" t="s">
        <v>168</v>
      </c>
      <c r="D72" s="465" t="s">
        <v>167</v>
      </c>
      <c r="E72" s="465" t="s">
        <v>278</v>
      </c>
      <c r="F72" s="469" t="s">
        <v>168</v>
      </c>
      <c r="G72" s="469" t="s">
        <v>168</v>
      </c>
      <c r="H72" s="469" t="s">
        <v>168</v>
      </c>
      <c r="I72" s="469" t="s">
        <v>168</v>
      </c>
      <c r="J72" s="469" t="s">
        <v>168</v>
      </c>
      <c r="K72" s="504">
        <v>0</v>
      </c>
      <c r="L72" s="469" t="s">
        <v>168</v>
      </c>
      <c r="M72" s="469" t="s">
        <v>168</v>
      </c>
      <c r="N72" s="469" t="s">
        <v>168</v>
      </c>
      <c r="O72" s="469" t="s">
        <v>168</v>
      </c>
      <c r="P72" s="469" t="s">
        <v>168</v>
      </c>
      <c r="Q72" s="469" t="s">
        <v>168</v>
      </c>
      <c r="R72" s="504">
        <v>0</v>
      </c>
      <c r="S72" s="469" t="s">
        <v>168</v>
      </c>
      <c r="T72" s="465">
        <v>15</v>
      </c>
      <c r="U72" s="466">
        <v>8928</v>
      </c>
      <c r="V72" s="465">
        <v>8</v>
      </c>
      <c r="W72" s="469" t="s">
        <v>168</v>
      </c>
      <c r="X72" s="465">
        <v>8</v>
      </c>
      <c r="Y72" s="504">
        <v>9820</v>
      </c>
      <c r="Z72" s="468">
        <v>2.3E-3</v>
      </c>
      <c r="AA72" s="465">
        <v>48</v>
      </c>
      <c r="AB72" s="466">
        <v>29352</v>
      </c>
      <c r="AC72" s="465">
        <v>27</v>
      </c>
      <c r="AD72" s="469" t="s">
        <v>168</v>
      </c>
      <c r="AE72" s="465">
        <v>8</v>
      </c>
      <c r="AF72" s="504">
        <v>33949</v>
      </c>
      <c r="AG72" s="468">
        <v>4.7000000000000002E-3</v>
      </c>
      <c r="AH72" s="465">
        <v>48</v>
      </c>
      <c r="AI72" s="466">
        <v>29352</v>
      </c>
      <c r="AJ72" s="465">
        <v>27</v>
      </c>
      <c r="AK72" s="469" t="s">
        <v>168</v>
      </c>
      <c r="AL72" s="465">
        <v>8</v>
      </c>
      <c r="AM72" s="504">
        <v>35610</v>
      </c>
      <c r="AN72" s="468">
        <v>4.7999999999999996E-3</v>
      </c>
      <c r="AO72" s="465">
        <v>48</v>
      </c>
      <c r="AP72" s="466">
        <v>29352</v>
      </c>
      <c r="AQ72" s="465">
        <v>27</v>
      </c>
      <c r="AR72" s="469" t="s">
        <v>168</v>
      </c>
      <c r="AS72" s="465">
        <v>8</v>
      </c>
      <c r="AT72" s="504">
        <v>36651</v>
      </c>
      <c r="AU72" s="468">
        <v>5.0000000000000001E-3</v>
      </c>
      <c r="AV72" s="765" t="s">
        <v>338</v>
      </c>
      <c r="AW72" s="464"/>
      <c r="AX72" s="464"/>
      <c r="AY72" s="456"/>
      <c r="AZ72" s="456"/>
      <c r="BA72" s="456"/>
      <c r="BB72" s="456"/>
      <c r="BC72" s="456"/>
      <c r="BD72" s="456"/>
      <c r="BE72" s="456"/>
      <c r="BF72" s="456"/>
      <c r="BG72" s="456"/>
      <c r="BH72" s="456"/>
      <c r="BI72" s="456"/>
      <c r="BJ72" s="456"/>
      <c r="BK72" s="456"/>
      <c r="BL72" s="456"/>
      <c r="BM72" s="456"/>
      <c r="BN72" s="456"/>
      <c r="BO72" s="456"/>
      <c r="BP72" s="456"/>
      <c r="BQ72" s="456"/>
    </row>
    <row r="73" spans="1:69" ht="15">
      <c r="A73" s="764" t="s">
        <v>340</v>
      </c>
      <c r="B73" s="465" t="s">
        <v>165</v>
      </c>
      <c r="C73" s="465" t="s">
        <v>314</v>
      </c>
      <c r="D73" s="469" t="s">
        <v>168</v>
      </c>
      <c r="E73" s="465" t="s">
        <v>278</v>
      </c>
      <c r="F73" s="465">
        <v>42</v>
      </c>
      <c r="G73" s="466">
        <v>10870</v>
      </c>
      <c r="H73" s="465">
        <v>6</v>
      </c>
      <c r="I73" s="465">
        <v>276</v>
      </c>
      <c r="J73" s="465">
        <v>15</v>
      </c>
      <c r="K73" s="504">
        <v>147731</v>
      </c>
      <c r="L73" s="467">
        <v>0.02</v>
      </c>
      <c r="M73" s="469" t="s">
        <v>168</v>
      </c>
      <c r="N73" s="469" t="s">
        <v>168</v>
      </c>
      <c r="O73" s="469" t="s">
        <v>168</v>
      </c>
      <c r="P73" s="469" t="s">
        <v>168</v>
      </c>
      <c r="Q73" s="469" t="s">
        <v>168</v>
      </c>
      <c r="R73" s="504">
        <v>0</v>
      </c>
      <c r="S73" s="469" t="s">
        <v>168</v>
      </c>
      <c r="T73" s="469" t="s">
        <v>168</v>
      </c>
      <c r="U73" s="469" t="s">
        <v>168</v>
      </c>
      <c r="V73" s="469" t="s">
        <v>168</v>
      </c>
      <c r="W73" s="469" t="s">
        <v>168</v>
      </c>
      <c r="X73" s="469" t="s">
        <v>168</v>
      </c>
      <c r="Y73" s="504">
        <v>0</v>
      </c>
      <c r="Z73" s="469" t="s">
        <v>168</v>
      </c>
      <c r="AA73" s="469" t="s">
        <v>168</v>
      </c>
      <c r="AB73" s="469" t="s">
        <v>168</v>
      </c>
      <c r="AC73" s="469" t="s">
        <v>168</v>
      </c>
      <c r="AD73" s="469" t="s">
        <v>168</v>
      </c>
      <c r="AE73" s="469" t="s">
        <v>168</v>
      </c>
      <c r="AF73" s="504">
        <v>0</v>
      </c>
      <c r="AG73" s="469" t="s">
        <v>168</v>
      </c>
      <c r="AH73" s="469" t="s">
        <v>168</v>
      </c>
      <c r="AI73" s="469" t="s">
        <v>168</v>
      </c>
      <c r="AJ73" s="469" t="s">
        <v>168</v>
      </c>
      <c r="AK73" s="469" t="s">
        <v>168</v>
      </c>
      <c r="AL73" s="469" t="s">
        <v>168</v>
      </c>
      <c r="AM73" s="504">
        <v>0</v>
      </c>
      <c r="AN73" s="469" t="s">
        <v>168</v>
      </c>
      <c r="AO73" s="469" t="s">
        <v>168</v>
      </c>
      <c r="AP73" s="469" t="s">
        <v>168</v>
      </c>
      <c r="AQ73" s="469" t="s">
        <v>168</v>
      </c>
      <c r="AR73" s="469" t="s">
        <v>168</v>
      </c>
      <c r="AS73" s="469" t="s">
        <v>168</v>
      </c>
      <c r="AT73" s="504">
        <v>0</v>
      </c>
      <c r="AU73" s="469" t="s">
        <v>168</v>
      </c>
      <c r="AV73" s="765"/>
      <c r="AW73" s="464"/>
      <c r="AX73" s="464"/>
      <c r="AY73" s="456"/>
      <c r="AZ73" s="456"/>
      <c r="BA73" s="456"/>
      <c r="BB73" s="456"/>
      <c r="BC73" s="456"/>
      <c r="BD73" s="456"/>
      <c r="BE73" s="456"/>
      <c r="BF73" s="456"/>
      <c r="BG73" s="456"/>
      <c r="BH73" s="456"/>
      <c r="BI73" s="456"/>
      <c r="BJ73" s="456"/>
      <c r="BK73" s="456"/>
      <c r="BL73" s="456"/>
      <c r="BM73" s="456"/>
      <c r="BN73" s="456"/>
      <c r="BO73" s="456"/>
      <c r="BP73" s="456"/>
      <c r="BQ73" s="456"/>
    </row>
    <row r="74" spans="1:69" ht="15">
      <c r="A74" s="764" t="s">
        <v>341</v>
      </c>
      <c r="B74" s="465" t="s">
        <v>165</v>
      </c>
      <c r="C74" s="469" t="s">
        <v>168</v>
      </c>
      <c r="D74" s="469" t="s">
        <v>168</v>
      </c>
      <c r="E74" s="465" t="s">
        <v>276</v>
      </c>
      <c r="F74" s="469" t="s">
        <v>168</v>
      </c>
      <c r="G74" s="469" t="s">
        <v>168</v>
      </c>
      <c r="H74" s="469" t="s">
        <v>168</v>
      </c>
      <c r="I74" s="469" t="s">
        <v>168</v>
      </c>
      <c r="J74" s="469" t="s">
        <v>168</v>
      </c>
      <c r="K74" s="504">
        <v>0</v>
      </c>
      <c r="L74" s="469" t="s">
        <v>168</v>
      </c>
      <c r="M74" s="469" t="s">
        <v>168</v>
      </c>
      <c r="N74" s="469" t="s">
        <v>168</v>
      </c>
      <c r="O74" s="469" t="s">
        <v>168</v>
      </c>
      <c r="P74" s="469" t="s">
        <v>168</v>
      </c>
      <c r="Q74" s="469" t="s">
        <v>168</v>
      </c>
      <c r="R74" s="504">
        <v>0</v>
      </c>
      <c r="S74" s="469" t="s">
        <v>168</v>
      </c>
      <c r="T74" s="469" t="s">
        <v>168</v>
      </c>
      <c r="U74" s="469" t="s">
        <v>168</v>
      </c>
      <c r="V74" s="469" t="s">
        <v>168</v>
      </c>
      <c r="W74" s="469" t="s">
        <v>168</v>
      </c>
      <c r="X74" s="469" t="s">
        <v>168</v>
      </c>
      <c r="Y74" s="504">
        <v>0</v>
      </c>
      <c r="Z74" s="469" t="s">
        <v>168</v>
      </c>
      <c r="AA74" s="469" t="s">
        <v>168</v>
      </c>
      <c r="AB74" s="469" t="s">
        <v>168</v>
      </c>
      <c r="AC74" s="469" t="s">
        <v>168</v>
      </c>
      <c r="AD74" s="469" t="s">
        <v>168</v>
      </c>
      <c r="AE74" s="469" t="s">
        <v>168</v>
      </c>
      <c r="AF74" s="504">
        <v>0</v>
      </c>
      <c r="AG74" s="469" t="s">
        <v>168</v>
      </c>
      <c r="AH74" s="469" t="s">
        <v>168</v>
      </c>
      <c r="AI74" s="469" t="s">
        <v>168</v>
      </c>
      <c r="AJ74" s="469" t="s">
        <v>168</v>
      </c>
      <c r="AK74" s="469" t="s">
        <v>168</v>
      </c>
      <c r="AL74" s="469" t="s">
        <v>168</v>
      </c>
      <c r="AM74" s="504">
        <v>4</v>
      </c>
      <c r="AN74" s="468">
        <v>0</v>
      </c>
      <c r="AO74" s="469" t="s">
        <v>168</v>
      </c>
      <c r="AP74" s="469" t="s">
        <v>168</v>
      </c>
      <c r="AQ74" s="469" t="s">
        <v>168</v>
      </c>
      <c r="AR74" s="469" t="s">
        <v>168</v>
      </c>
      <c r="AS74" s="469" t="s">
        <v>168</v>
      </c>
      <c r="AT74" s="504">
        <v>0</v>
      </c>
      <c r="AU74" s="469" t="s">
        <v>168</v>
      </c>
      <c r="AV74" s="765" t="s">
        <v>223</v>
      </c>
      <c r="AW74" s="464"/>
      <c r="AX74" s="464"/>
      <c r="AY74" s="456"/>
      <c r="AZ74" s="456"/>
      <c r="BA74" s="456"/>
      <c r="BB74" s="456"/>
      <c r="BC74" s="456"/>
      <c r="BD74" s="456"/>
      <c r="BE74" s="456"/>
      <c r="BF74" s="456"/>
      <c r="BG74" s="456"/>
      <c r="BH74" s="456"/>
      <c r="BI74" s="456"/>
      <c r="BJ74" s="456"/>
      <c r="BK74" s="456"/>
      <c r="BL74" s="456"/>
      <c r="BM74" s="456"/>
      <c r="BN74" s="456"/>
      <c r="BO74" s="456"/>
      <c r="BP74" s="456"/>
      <c r="BQ74" s="456"/>
    </row>
    <row r="75" spans="1:69" ht="15">
      <c r="A75" s="764" t="s">
        <v>222</v>
      </c>
      <c r="B75" s="465" t="s">
        <v>171</v>
      </c>
      <c r="C75" s="465" t="s">
        <v>167</v>
      </c>
      <c r="D75" s="465" t="s">
        <v>167</v>
      </c>
      <c r="E75" s="465" t="s">
        <v>276</v>
      </c>
      <c r="F75" s="469" t="s">
        <v>168</v>
      </c>
      <c r="G75" s="469" t="s">
        <v>168</v>
      </c>
      <c r="H75" s="469" t="s">
        <v>168</v>
      </c>
      <c r="I75" s="469" t="s">
        <v>168</v>
      </c>
      <c r="J75" s="469" t="s">
        <v>168</v>
      </c>
      <c r="K75" s="504">
        <v>0</v>
      </c>
      <c r="L75" s="469" t="s">
        <v>168</v>
      </c>
      <c r="M75" s="465">
        <v>4</v>
      </c>
      <c r="N75" s="465">
        <v>219</v>
      </c>
      <c r="O75" s="465">
        <v>0</v>
      </c>
      <c r="P75" s="469" t="s">
        <v>168</v>
      </c>
      <c r="Q75" s="465">
        <v>9</v>
      </c>
      <c r="R75" s="504">
        <v>2801</v>
      </c>
      <c r="S75" s="468">
        <v>2.9999999999999997E-4</v>
      </c>
      <c r="T75" s="465">
        <v>20</v>
      </c>
      <c r="U75" s="466">
        <v>1550</v>
      </c>
      <c r="V75" s="465">
        <v>1</v>
      </c>
      <c r="W75" s="469" t="s">
        <v>168</v>
      </c>
      <c r="X75" s="465">
        <v>9</v>
      </c>
      <c r="Y75" s="504">
        <v>14805</v>
      </c>
      <c r="Z75" s="468">
        <v>3.5000000000000001E-3</v>
      </c>
      <c r="AA75" s="465">
        <v>40</v>
      </c>
      <c r="AB75" s="466">
        <v>3100</v>
      </c>
      <c r="AC75" s="465">
        <v>3</v>
      </c>
      <c r="AD75" s="469" t="s">
        <v>168</v>
      </c>
      <c r="AE75" s="465">
        <v>9</v>
      </c>
      <c r="AF75" s="504">
        <v>31498</v>
      </c>
      <c r="AG75" s="468">
        <v>4.3E-3</v>
      </c>
      <c r="AH75" s="465">
        <v>39</v>
      </c>
      <c r="AI75" s="466">
        <v>2987</v>
      </c>
      <c r="AJ75" s="465">
        <v>3</v>
      </c>
      <c r="AK75" s="469" t="s">
        <v>168</v>
      </c>
      <c r="AL75" s="465">
        <v>9</v>
      </c>
      <c r="AM75" s="504">
        <v>32036</v>
      </c>
      <c r="AN75" s="468">
        <v>4.3E-3</v>
      </c>
      <c r="AO75" s="465">
        <v>39</v>
      </c>
      <c r="AP75" s="466">
        <v>2987</v>
      </c>
      <c r="AQ75" s="465">
        <v>3</v>
      </c>
      <c r="AR75" s="469" t="s">
        <v>168</v>
      </c>
      <c r="AS75" s="465">
        <v>9</v>
      </c>
      <c r="AT75" s="504">
        <v>32830</v>
      </c>
      <c r="AU75" s="468">
        <v>4.0000000000000001E-3</v>
      </c>
      <c r="AV75" s="765" t="s">
        <v>223</v>
      </c>
      <c r="AW75" s="464"/>
      <c r="AX75" s="464"/>
      <c r="AY75" s="456"/>
      <c r="AZ75" s="456"/>
      <c r="BA75" s="456"/>
      <c r="BB75" s="456"/>
      <c r="BC75" s="456"/>
      <c r="BD75" s="456"/>
      <c r="BE75" s="456"/>
      <c r="BF75" s="456"/>
      <c r="BG75" s="456"/>
      <c r="BH75" s="456"/>
      <c r="BI75" s="456"/>
      <c r="BJ75" s="456"/>
      <c r="BK75" s="456"/>
      <c r="BL75" s="456"/>
      <c r="BM75" s="456"/>
      <c r="BN75" s="456"/>
      <c r="BO75" s="456"/>
      <c r="BP75" s="456"/>
      <c r="BQ75" s="456"/>
    </row>
    <row r="76" spans="1:69" ht="15">
      <c r="A76" s="764" t="s">
        <v>342</v>
      </c>
      <c r="B76" s="465" t="s">
        <v>171</v>
      </c>
      <c r="C76" s="465" t="s">
        <v>343</v>
      </c>
      <c r="D76" s="465" t="s">
        <v>167</v>
      </c>
      <c r="E76" s="465" t="s">
        <v>276</v>
      </c>
      <c r="F76" s="465">
        <v>41</v>
      </c>
      <c r="G76" s="466">
        <v>6341</v>
      </c>
      <c r="H76" s="465">
        <v>3</v>
      </c>
      <c r="I76" s="465">
        <v>-1</v>
      </c>
      <c r="J76" s="465">
        <v>6</v>
      </c>
      <c r="K76" s="504">
        <v>10921</v>
      </c>
      <c r="L76" s="467">
        <v>0</v>
      </c>
      <c r="M76" s="465">
        <v>258</v>
      </c>
      <c r="N76" s="465">
        <v>38</v>
      </c>
      <c r="O76" s="465">
        <v>0</v>
      </c>
      <c r="P76" s="465">
        <v>1</v>
      </c>
      <c r="Q76" s="465">
        <v>6</v>
      </c>
      <c r="R76" s="504">
        <v>66</v>
      </c>
      <c r="S76" s="468">
        <v>0</v>
      </c>
      <c r="T76" s="465">
        <v>35</v>
      </c>
      <c r="U76" s="466">
        <v>2670</v>
      </c>
      <c r="V76" s="465">
        <v>5</v>
      </c>
      <c r="W76" s="465">
        <v>232</v>
      </c>
      <c r="X76" s="465">
        <v>7</v>
      </c>
      <c r="Y76" s="504">
        <v>10284</v>
      </c>
      <c r="Z76" s="468">
        <v>2.3999999999999998E-3</v>
      </c>
      <c r="AA76" s="465">
        <v>38</v>
      </c>
      <c r="AB76" s="466">
        <v>2926</v>
      </c>
      <c r="AC76" s="465">
        <v>5</v>
      </c>
      <c r="AD76" s="465">
        <v>255</v>
      </c>
      <c r="AE76" s="465">
        <v>7</v>
      </c>
      <c r="AF76" s="504">
        <v>12125</v>
      </c>
      <c r="AG76" s="468">
        <v>1.6999999999999999E-3</v>
      </c>
      <c r="AH76" s="465">
        <v>38</v>
      </c>
      <c r="AI76" s="466">
        <v>2926</v>
      </c>
      <c r="AJ76" s="465">
        <v>5</v>
      </c>
      <c r="AK76" s="465">
        <v>255</v>
      </c>
      <c r="AL76" s="465">
        <v>7</v>
      </c>
      <c r="AM76" s="504">
        <v>12770</v>
      </c>
      <c r="AN76" s="468">
        <v>1.6999999999999999E-3</v>
      </c>
      <c r="AO76" s="465">
        <v>38</v>
      </c>
      <c r="AP76" s="466">
        <v>2926</v>
      </c>
      <c r="AQ76" s="465">
        <v>5</v>
      </c>
      <c r="AR76" s="465">
        <v>255</v>
      </c>
      <c r="AS76" s="465">
        <v>7</v>
      </c>
      <c r="AT76" s="504">
        <v>13194</v>
      </c>
      <c r="AU76" s="468">
        <v>2E-3</v>
      </c>
      <c r="AV76" s="765" t="s">
        <v>215</v>
      </c>
      <c r="AW76" s="464"/>
      <c r="AX76" s="464"/>
      <c r="AY76" s="456"/>
      <c r="AZ76" s="456"/>
      <c r="BA76" s="456"/>
      <c r="BB76" s="456"/>
      <c r="BC76" s="456"/>
      <c r="BD76" s="456"/>
      <c r="BE76" s="456"/>
      <c r="BF76" s="456"/>
      <c r="BG76" s="456"/>
      <c r="BH76" s="456"/>
      <c r="BI76" s="456"/>
      <c r="BJ76" s="456"/>
      <c r="BK76" s="456"/>
      <c r="BL76" s="456"/>
      <c r="BM76" s="456"/>
      <c r="BN76" s="456"/>
      <c r="BO76" s="456"/>
      <c r="BP76" s="456"/>
      <c r="BQ76" s="456"/>
    </row>
    <row r="77" spans="1:69" ht="15">
      <c r="A77" s="764" t="s">
        <v>344</v>
      </c>
      <c r="B77" s="465" t="s">
        <v>171</v>
      </c>
      <c r="C77" s="465" t="s">
        <v>343</v>
      </c>
      <c r="D77" s="465" t="s">
        <v>167</v>
      </c>
      <c r="E77" s="465" t="s">
        <v>278</v>
      </c>
      <c r="F77" s="465">
        <v>36</v>
      </c>
      <c r="G77" s="466">
        <v>2110</v>
      </c>
      <c r="H77" s="465">
        <v>2</v>
      </c>
      <c r="I77" s="465">
        <v>-19</v>
      </c>
      <c r="J77" s="465">
        <v>5</v>
      </c>
      <c r="K77" s="504">
        <v>2236</v>
      </c>
      <c r="L77" s="467">
        <v>0</v>
      </c>
      <c r="M77" s="465">
        <v>255</v>
      </c>
      <c r="N77" s="465">
        <v>40</v>
      </c>
      <c r="O77" s="465">
        <v>0</v>
      </c>
      <c r="P77" s="465">
        <v>1</v>
      </c>
      <c r="Q77" s="465">
        <v>6</v>
      </c>
      <c r="R77" s="504">
        <v>65</v>
      </c>
      <c r="S77" s="468">
        <v>0</v>
      </c>
      <c r="T77" s="465">
        <v>8</v>
      </c>
      <c r="U77" s="465">
        <v>610</v>
      </c>
      <c r="V77" s="465">
        <v>1</v>
      </c>
      <c r="W77" s="465">
        <v>53</v>
      </c>
      <c r="X77" s="465">
        <v>7</v>
      </c>
      <c r="Y77" s="504">
        <v>1761</v>
      </c>
      <c r="Z77" s="468">
        <v>4.0000000000000002E-4</v>
      </c>
      <c r="AA77" s="465">
        <v>54</v>
      </c>
      <c r="AB77" s="466">
        <v>4597</v>
      </c>
      <c r="AC77" s="465">
        <v>8</v>
      </c>
      <c r="AD77" s="465">
        <v>366</v>
      </c>
      <c r="AE77" s="465">
        <v>7</v>
      </c>
      <c r="AF77" s="504">
        <v>15408</v>
      </c>
      <c r="AG77" s="468">
        <v>2.0999999999999999E-3</v>
      </c>
      <c r="AH77" s="465">
        <v>58</v>
      </c>
      <c r="AI77" s="466">
        <v>4745</v>
      </c>
      <c r="AJ77" s="465">
        <v>8</v>
      </c>
      <c r="AK77" s="465">
        <v>387</v>
      </c>
      <c r="AL77" s="465">
        <v>7</v>
      </c>
      <c r="AM77" s="504">
        <v>16782</v>
      </c>
      <c r="AN77" s="468">
        <v>2.2000000000000001E-3</v>
      </c>
      <c r="AO77" s="465">
        <v>50</v>
      </c>
      <c r="AP77" s="466">
        <v>3889</v>
      </c>
      <c r="AQ77" s="465">
        <v>7</v>
      </c>
      <c r="AR77" s="465">
        <v>334</v>
      </c>
      <c r="AS77" s="465">
        <v>7</v>
      </c>
      <c r="AT77" s="504">
        <v>16035</v>
      </c>
      <c r="AU77" s="468">
        <v>2E-3</v>
      </c>
      <c r="AV77" s="765" t="s">
        <v>215</v>
      </c>
      <c r="AW77" s="464"/>
      <c r="AX77" s="464"/>
      <c r="AY77" s="456"/>
      <c r="AZ77" s="456"/>
      <c r="BA77" s="456"/>
      <c r="BB77" s="456"/>
      <c r="BC77" s="456"/>
      <c r="BD77" s="456"/>
      <c r="BE77" s="456"/>
      <c r="BF77" s="456"/>
      <c r="BG77" s="456"/>
      <c r="BH77" s="456"/>
      <c r="BI77" s="456"/>
      <c r="BJ77" s="456"/>
      <c r="BK77" s="456"/>
      <c r="BL77" s="456"/>
      <c r="BM77" s="456"/>
      <c r="BN77" s="456"/>
      <c r="BO77" s="456"/>
      <c r="BP77" s="456"/>
      <c r="BQ77" s="456"/>
    </row>
    <row r="78" spans="1:69" ht="15">
      <c r="A78" s="764" t="s">
        <v>224</v>
      </c>
      <c r="B78" s="465" t="s">
        <v>171</v>
      </c>
      <c r="C78" s="465" t="s">
        <v>283</v>
      </c>
      <c r="D78" s="465" t="s">
        <v>167</v>
      </c>
      <c r="E78" s="465" t="s">
        <v>276</v>
      </c>
      <c r="F78" s="465">
        <v>259</v>
      </c>
      <c r="G78" s="466">
        <v>31012</v>
      </c>
      <c r="H78" s="465">
        <v>5</v>
      </c>
      <c r="I78" s="466">
        <v>1658</v>
      </c>
      <c r="J78" s="465">
        <v>9</v>
      </c>
      <c r="K78" s="504">
        <v>83551</v>
      </c>
      <c r="L78" s="467">
        <v>0.01</v>
      </c>
      <c r="M78" s="465">
        <v>400</v>
      </c>
      <c r="N78" s="466">
        <v>27880</v>
      </c>
      <c r="O78" s="469" t="s">
        <v>168</v>
      </c>
      <c r="P78" s="466">
        <v>1586</v>
      </c>
      <c r="Q78" s="465">
        <v>9</v>
      </c>
      <c r="R78" s="504">
        <v>101789</v>
      </c>
      <c r="S78" s="468">
        <v>9.4999999999999998E-3</v>
      </c>
      <c r="T78" s="465">
        <v>200</v>
      </c>
      <c r="U78" s="466">
        <v>4850</v>
      </c>
      <c r="V78" s="469" t="s">
        <v>168</v>
      </c>
      <c r="W78" s="465">
        <v>150</v>
      </c>
      <c r="X78" s="465">
        <v>9</v>
      </c>
      <c r="Y78" s="504">
        <v>53799</v>
      </c>
      <c r="Z78" s="468">
        <v>1.2699999999999999E-2</v>
      </c>
      <c r="AA78" s="465">
        <v>360</v>
      </c>
      <c r="AB78" s="466">
        <v>8730</v>
      </c>
      <c r="AC78" s="469" t="s">
        <v>168</v>
      </c>
      <c r="AD78" s="465">
        <v>269</v>
      </c>
      <c r="AE78" s="465">
        <v>9</v>
      </c>
      <c r="AF78" s="504">
        <v>103010</v>
      </c>
      <c r="AG78" s="468">
        <v>1.4200000000000001E-2</v>
      </c>
      <c r="AH78" s="465">
        <v>360</v>
      </c>
      <c r="AI78" s="466">
        <v>8730</v>
      </c>
      <c r="AJ78" s="469" t="s">
        <v>168</v>
      </c>
      <c r="AK78" s="465">
        <v>269</v>
      </c>
      <c r="AL78" s="465">
        <v>9</v>
      </c>
      <c r="AM78" s="504">
        <v>107454</v>
      </c>
      <c r="AN78" s="468">
        <v>1.43E-2</v>
      </c>
      <c r="AO78" s="465">
        <v>360</v>
      </c>
      <c r="AP78" s="466">
        <v>8730</v>
      </c>
      <c r="AQ78" s="469" t="s">
        <v>168</v>
      </c>
      <c r="AR78" s="465">
        <v>269</v>
      </c>
      <c r="AS78" s="465">
        <v>9</v>
      </c>
      <c r="AT78" s="504">
        <v>110118</v>
      </c>
      <c r="AU78" s="468">
        <v>1.4E-2</v>
      </c>
      <c r="AV78" s="765" t="s">
        <v>225</v>
      </c>
      <c r="AW78" s="464"/>
      <c r="AX78" s="464"/>
      <c r="AY78" s="456"/>
      <c r="AZ78" s="456"/>
      <c r="BA78" s="456"/>
      <c r="BB78" s="456"/>
      <c r="BC78" s="456"/>
      <c r="BD78" s="456"/>
      <c r="BE78" s="456"/>
      <c r="BF78" s="456"/>
      <c r="BG78" s="456"/>
      <c r="BH78" s="456"/>
      <c r="BI78" s="456"/>
      <c r="BJ78" s="456"/>
      <c r="BK78" s="456"/>
      <c r="BL78" s="456"/>
      <c r="BM78" s="456"/>
      <c r="BN78" s="456"/>
      <c r="BO78" s="456"/>
      <c r="BP78" s="456"/>
      <c r="BQ78" s="456"/>
    </row>
    <row r="79" spans="1:69" ht="15">
      <c r="A79" s="764" t="s">
        <v>345</v>
      </c>
      <c r="B79" s="465" t="s">
        <v>171</v>
      </c>
      <c r="C79" s="469" t="s">
        <v>168</v>
      </c>
      <c r="D79" s="465" t="s">
        <v>167</v>
      </c>
      <c r="E79" s="465" t="s">
        <v>278</v>
      </c>
      <c r="F79" s="465">
        <v>107</v>
      </c>
      <c r="G79" s="466">
        <v>11614</v>
      </c>
      <c r="H79" s="469" t="s">
        <v>168</v>
      </c>
      <c r="I79" s="469" t="s">
        <v>168</v>
      </c>
      <c r="J79" s="465">
        <v>9</v>
      </c>
      <c r="K79" s="504">
        <v>30562</v>
      </c>
      <c r="L79" s="467">
        <v>0</v>
      </c>
      <c r="M79" s="469" t="s">
        <v>168</v>
      </c>
      <c r="N79" s="469" t="s">
        <v>168</v>
      </c>
      <c r="O79" s="469" t="s">
        <v>168</v>
      </c>
      <c r="P79" s="469" t="s">
        <v>168</v>
      </c>
      <c r="Q79" s="469" t="s">
        <v>168</v>
      </c>
      <c r="R79" s="504">
        <v>0</v>
      </c>
      <c r="S79" s="469" t="s">
        <v>168</v>
      </c>
      <c r="T79" s="465">
        <v>104</v>
      </c>
      <c r="U79" s="466">
        <v>7895</v>
      </c>
      <c r="V79" s="469" t="s">
        <v>168</v>
      </c>
      <c r="W79" s="465">
        <v>317</v>
      </c>
      <c r="X79" s="465">
        <v>9</v>
      </c>
      <c r="Y79" s="504">
        <v>26710</v>
      </c>
      <c r="Z79" s="468">
        <v>6.3E-3</v>
      </c>
      <c r="AA79" s="465">
        <v>104</v>
      </c>
      <c r="AB79" s="466">
        <v>7895</v>
      </c>
      <c r="AC79" s="469" t="s">
        <v>168</v>
      </c>
      <c r="AD79" s="465">
        <v>317</v>
      </c>
      <c r="AE79" s="465">
        <v>9</v>
      </c>
      <c r="AF79" s="504">
        <v>28413</v>
      </c>
      <c r="AG79" s="468">
        <v>3.8999999999999998E-3</v>
      </c>
      <c r="AH79" s="465">
        <v>104</v>
      </c>
      <c r="AI79" s="466">
        <v>7895</v>
      </c>
      <c r="AJ79" s="469" t="s">
        <v>168</v>
      </c>
      <c r="AK79" s="465">
        <v>317</v>
      </c>
      <c r="AL79" s="465">
        <v>9</v>
      </c>
      <c r="AM79" s="504">
        <v>29639</v>
      </c>
      <c r="AN79" s="468">
        <v>4.0000000000000001E-3</v>
      </c>
      <c r="AO79" s="465">
        <v>104</v>
      </c>
      <c r="AP79" s="466">
        <v>7895</v>
      </c>
      <c r="AQ79" s="469" t="s">
        <v>168</v>
      </c>
      <c r="AR79" s="465">
        <v>317</v>
      </c>
      <c r="AS79" s="465">
        <v>9</v>
      </c>
      <c r="AT79" s="504">
        <v>30373</v>
      </c>
      <c r="AU79" s="468">
        <v>4.0000000000000001E-3</v>
      </c>
      <c r="AV79" s="765" t="s">
        <v>346</v>
      </c>
      <c r="AW79" s="464"/>
      <c r="AX79" s="464"/>
      <c r="AY79" s="456"/>
      <c r="AZ79" s="456"/>
      <c r="BA79" s="456"/>
      <c r="BB79" s="456"/>
      <c r="BC79" s="456"/>
      <c r="BD79" s="456"/>
      <c r="BE79" s="456"/>
      <c r="BF79" s="456"/>
      <c r="BG79" s="456"/>
      <c r="BH79" s="456"/>
      <c r="BI79" s="456"/>
      <c r="BJ79" s="456"/>
      <c r="BK79" s="456"/>
      <c r="BL79" s="456"/>
      <c r="BM79" s="456"/>
      <c r="BN79" s="456"/>
      <c r="BO79" s="456"/>
      <c r="BP79" s="456"/>
      <c r="BQ79" s="456"/>
    </row>
    <row r="80" spans="1:69" ht="15">
      <c r="A80" s="767" t="s">
        <v>347</v>
      </c>
      <c r="B80" s="471" t="s">
        <v>165</v>
      </c>
      <c r="C80" s="471" t="s">
        <v>348</v>
      </c>
      <c r="D80" s="472" t="s">
        <v>168</v>
      </c>
      <c r="E80" s="471" t="s">
        <v>278</v>
      </c>
      <c r="F80" s="473">
        <v>2586</v>
      </c>
      <c r="G80" s="473">
        <v>5182</v>
      </c>
      <c r="H80" s="471">
        <v>1</v>
      </c>
      <c r="I80" s="473">
        <v>1688</v>
      </c>
      <c r="J80" s="471">
        <v>20</v>
      </c>
      <c r="K80" s="506">
        <v>174258</v>
      </c>
      <c r="L80" s="474">
        <v>0.03</v>
      </c>
      <c r="M80" s="472" t="s">
        <v>168</v>
      </c>
      <c r="N80" s="472" t="s">
        <v>168</v>
      </c>
      <c r="O80" s="472" t="s">
        <v>168</v>
      </c>
      <c r="P80" s="472" t="s">
        <v>168</v>
      </c>
      <c r="Q80" s="472" t="s">
        <v>168</v>
      </c>
      <c r="R80" s="506">
        <v>0</v>
      </c>
      <c r="S80" s="472" t="s">
        <v>168</v>
      </c>
      <c r="T80" s="472" t="s">
        <v>168</v>
      </c>
      <c r="U80" s="472" t="s">
        <v>168</v>
      </c>
      <c r="V80" s="472" t="s">
        <v>168</v>
      </c>
      <c r="W80" s="472" t="s">
        <v>168</v>
      </c>
      <c r="X80" s="472" t="s">
        <v>168</v>
      </c>
      <c r="Y80" s="506">
        <v>0</v>
      </c>
      <c r="Z80" s="472" t="s">
        <v>168</v>
      </c>
      <c r="AA80" s="472" t="s">
        <v>168</v>
      </c>
      <c r="AB80" s="472" t="s">
        <v>168</v>
      </c>
      <c r="AC80" s="472" t="s">
        <v>168</v>
      </c>
      <c r="AD80" s="472" t="s">
        <v>168</v>
      </c>
      <c r="AE80" s="472" t="s">
        <v>168</v>
      </c>
      <c r="AF80" s="506">
        <v>0</v>
      </c>
      <c r="AG80" s="472" t="s">
        <v>168</v>
      </c>
      <c r="AH80" s="472" t="s">
        <v>168</v>
      </c>
      <c r="AI80" s="471" t="s">
        <v>263</v>
      </c>
      <c r="AJ80" s="471" t="s">
        <v>263</v>
      </c>
      <c r="AK80" s="471" t="s">
        <v>263</v>
      </c>
      <c r="AL80" s="471" t="s">
        <v>263</v>
      </c>
      <c r="AM80" s="506">
        <v>0</v>
      </c>
      <c r="AN80" s="472" t="s">
        <v>168</v>
      </c>
      <c r="AO80" s="472" t="s">
        <v>168</v>
      </c>
      <c r="AP80" s="472" t="s">
        <v>168</v>
      </c>
      <c r="AQ80" s="472" t="s">
        <v>168</v>
      </c>
      <c r="AR80" s="472" t="s">
        <v>168</v>
      </c>
      <c r="AS80" s="472" t="s">
        <v>168</v>
      </c>
      <c r="AT80" s="506">
        <v>0</v>
      </c>
      <c r="AU80" s="472" t="s">
        <v>168</v>
      </c>
      <c r="AV80" s="768"/>
      <c r="AW80" s="464"/>
      <c r="AX80" s="464"/>
      <c r="AY80" s="456"/>
      <c r="AZ80" s="456"/>
      <c r="BA80" s="456"/>
      <c r="BB80" s="456"/>
      <c r="BC80" s="456"/>
      <c r="BD80" s="456"/>
      <c r="BE80" s="456"/>
      <c r="BF80" s="456"/>
      <c r="BG80" s="456"/>
      <c r="BH80" s="456"/>
      <c r="BI80" s="456"/>
      <c r="BJ80" s="456"/>
      <c r="BK80" s="456"/>
      <c r="BL80" s="456"/>
      <c r="BM80" s="456"/>
      <c r="BN80" s="456"/>
      <c r="BO80" s="456"/>
      <c r="BP80" s="456"/>
      <c r="BQ80" s="456"/>
    </row>
    <row r="81" spans="1:69" ht="15">
      <c r="A81" s="748" t="s">
        <v>263</v>
      </c>
      <c r="B81" s="475"/>
      <c r="C81" s="475" t="s">
        <v>263</v>
      </c>
      <c r="D81" s="475" t="s">
        <v>263</v>
      </c>
      <c r="E81" s="475" t="s">
        <v>263</v>
      </c>
      <c r="F81" s="475" t="s">
        <v>263</v>
      </c>
      <c r="G81" s="475" t="s">
        <v>263</v>
      </c>
      <c r="H81" s="475" t="s">
        <v>263</v>
      </c>
      <c r="I81" s="475" t="s">
        <v>263</v>
      </c>
      <c r="J81" s="475" t="s">
        <v>263</v>
      </c>
      <c r="K81" s="507" t="s">
        <v>263</v>
      </c>
      <c r="L81" s="475" t="s">
        <v>263</v>
      </c>
      <c r="M81" s="475" t="s">
        <v>263</v>
      </c>
      <c r="N81" s="475" t="s">
        <v>263</v>
      </c>
      <c r="O81" s="475" t="s">
        <v>263</v>
      </c>
      <c r="P81" s="475" t="s">
        <v>263</v>
      </c>
      <c r="Q81" s="475" t="s">
        <v>263</v>
      </c>
      <c r="R81" s="507" t="s">
        <v>263</v>
      </c>
      <c r="S81" s="475" t="s">
        <v>263</v>
      </c>
      <c r="T81" s="475" t="s">
        <v>263</v>
      </c>
      <c r="U81" s="475" t="s">
        <v>263</v>
      </c>
      <c r="V81" s="475" t="s">
        <v>263</v>
      </c>
      <c r="W81" s="475" t="s">
        <v>263</v>
      </c>
      <c r="X81" s="475" t="s">
        <v>263</v>
      </c>
      <c r="Y81" s="507" t="s">
        <v>263</v>
      </c>
      <c r="Z81" s="475" t="s">
        <v>263</v>
      </c>
      <c r="AA81" s="475" t="s">
        <v>263</v>
      </c>
      <c r="AB81" s="475" t="s">
        <v>263</v>
      </c>
      <c r="AC81" s="475" t="s">
        <v>263</v>
      </c>
      <c r="AD81" s="475" t="s">
        <v>263</v>
      </c>
      <c r="AE81" s="475" t="s">
        <v>263</v>
      </c>
      <c r="AF81" s="507" t="s">
        <v>263</v>
      </c>
      <c r="AG81" s="475" t="s">
        <v>263</v>
      </c>
      <c r="AH81" s="475" t="s">
        <v>263</v>
      </c>
      <c r="AI81" s="475" t="s">
        <v>263</v>
      </c>
      <c r="AJ81" s="475" t="s">
        <v>263</v>
      </c>
      <c r="AK81" s="475" t="s">
        <v>263</v>
      </c>
      <c r="AL81" s="475" t="s">
        <v>263</v>
      </c>
      <c r="AM81" s="507" t="s">
        <v>263</v>
      </c>
      <c r="AN81" s="475" t="s">
        <v>263</v>
      </c>
      <c r="AO81" s="475" t="s">
        <v>263</v>
      </c>
      <c r="AP81" s="475" t="s">
        <v>263</v>
      </c>
      <c r="AQ81" s="475" t="s">
        <v>263</v>
      </c>
      <c r="AR81" s="475" t="s">
        <v>263</v>
      </c>
      <c r="AS81" s="475" t="s">
        <v>263</v>
      </c>
      <c r="AT81" s="507" t="s">
        <v>263</v>
      </c>
      <c r="AU81" s="475" t="s">
        <v>263</v>
      </c>
      <c r="AV81" s="769" t="s">
        <v>263</v>
      </c>
      <c r="AW81" s="464"/>
      <c r="AX81" s="464"/>
      <c r="AY81" s="456"/>
      <c r="AZ81" s="456"/>
      <c r="BA81" s="456"/>
      <c r="BB81" s="456"/>
      <c r="BC81" s="456"/>
      <c r="BD81" s="456"/>
      <c r="BE81" s="456"/>
      <c r="BF81" s="456"/>
      <c r="BG81" s="456"/>
      <c r="BH81" s="456"/>
      <c r="BI81" s="456"/>
      <c r="BJ81" s="456"/>
      <c r="BK81" s="456"/>
      <c r="BL81" s="456"/>
      <c r="BM81" s="456"/>
      <c r="BN81" s="456"/>
      <c r="BO81" s="456"/>
      <c r="BP81" s="456"/>
      <c r="BQ81" s="456"/>
    </row>
    <row r="82" spans="1:69" ht="15">
      <c r="A82" s="762" t="s">
        <v>349</v>
      </c>
      <c r="B82" s="462" t="s">
        <v>263</v>
      </c>
      <c r="C82" s="462" t="s">
        <v>263</v>
      </c>
      <c r="D82" s="462" t="s">
        <v>263</v>
      </c>
      <c r="E82" s="462" t="s">
        <v>263</v>
      </c>
      <c r="F82" s="462" t="s">
        <v>263</v>
      </c>
      <c r="G82" s="462" t="s">
        <v>263</v>
      </c>
      <c r="H82" s="462" t="s">
        <v>263</v>
      </c>
      <c r="I82" s="462" t="s">
        <v>263</v>
      </c>
      <c r="J82" s="462" t="s">
        <v>263</v>
      </c>
      <c r="K82" s="505" t="s">
        <v>263</v>
      </c>
      <c r="L82" s="462" t="s">
        <v>263</v>
      </c>
      <c r="M82" s="462" t="s">
        <v>263</v>
      </c>
      <c r="N82" s="462" t="s">
        <v>263</v>
      </c>
      <c r="O82" s="462" t="s">
        <v>263</v>
      </c>
      <c r="P82" s="462" t="s">
        <v>263</v>
      </c>
      <c r="Q82" s="462" t="s">
        <v>263</v>
      </c>
      <c r="R82" s="505" t="s">
        <v>263</v>
      </c>
      <c r="S82" s="462" t="s">
        <v>263</v>
      </c>
      <c r="T82" s="462" t="s">
        <v>263</v>
      </c>
      <c r="U82" s="462" t="s">
        <v>263</v>
      </c>
      <c r="V82" s="462" t="s">
        <v>263</v>
      </c>
      <c r="W82" s="462" t="s">
        <v>263</v>
      </c>
      <c r="X82" s="462" t="s">
        <v>263</v>
      </c>
      <c r="Y82" s="505" t="s">
        <v>263</v>
      </c>
      <c r="Z82" s="462" t="s">
        <v>263</v>
      </c>
      <c r="AA82" s="462" t="s">
        <v>263</v>
      </c>
      <c r="AB82" s="462" t="s">
        <v>263</v>
      </c>
      <c r="AC82" s="462" t="s">
        <v>263</v>
      </c>
      <c r="AD82" s="462" t="s">
        <v>263</v>
      </c>
      <c r="AE82" s="462" t="s">
        <v>263</v>
      </c>
      <c r="AF82" s="505" t="s">
        <v>263</v>
      </c>
      <c r="AG82" s="462" t="s">
        <v>263</v>
      </c>
      <c r="AH82" s="462" t="s">
        <v>263</v>
      </c>
      <c r="AI82" s="462" t="s">
        <v>263</v>
      </c>
      <c r="AJ82" s="462" t="s">
        <v>263</v>
      </c>
      <c r="AK82" s="462" t="s">
        <v>263</v>
      </c>
      <c r="AL82" s="462" t="s">
        <v>263</v>
      </c>
      <c r="AM82" s="505" t="s">
        <v>263</v>
      </c>
      <c r="AN82" s="462" t="s">
        <v>263</v>
      </c>
      <c r="AO82" s="462" t="s">
        <v>263</v>
      </c>
      <c r="AP82" s="462" t="s">
        <v>263</v>
      </c>
      <c r="AQ82" s="462" t="s">
        <v>263</v>
      </c>
      <c r="AR82" s="462" t="s">
        <v>263</v>
      </c>
      <c r="AS82" s="462" t="s">
        <v>263</v>
      </c>
      <c r="AT82" s="505" t="s">
        <v>263</v>
      </c>
      <c r="AU82" s="462" t="s">
        <v>263</v>
      </c>
      <c r="AV82" s="763" t="s">
        <v>263</v>
      </c>
      <c r="AW82" s="464"/>
      <c r="AX82" s="464"/>
      <c r="AY82" s="456"/>
      <c r="AZ82" s="456"/>
      <c r="BA82" s="456"/>
      <c r="BB82" s="456"/>
      <c r="BC82" s="456"/>
      <c r="BD82" s="456"/>
      <c r="BE82" s="456"/>
      <c r="BF82" s="456"/>
      <c r="BG82" s="456"/>
      <c r="BH82" s="456"/>
      <c r="BI82" s="456"/>
      <c r="BJ82" s="456"/>
      <c r="BK82" s="456"/>
      <c r="BL82" s="456"/>
      <c r="BM82" s="456"/>
      <c r="BN82" s="456"/>
      <c r="BO82" s="456"/>
      <c r="BP82" s="456"/>
      <c r="BQ82" s="456"/>
    </row>
    <row r="83" spans="1:69" ht="15">
      <c r="A83" s="764" t="s">
        <v>350</v>
      </c>
      <c r="B83" s="465" t="s">
        <v>165</v>
      </c>
      <c r="C83" s="465" t="s">
        <v>351</v>
      </c>
      <c r="D83" s="469" t="s">
        <v>168</v>
      </c>
      <c r="E83" s="465" t="s">
        <v>278</v>
      </c>
      <c r="F83" s="465">
        <v>423</v>
      </c>
      <c r="G83" s="466">
        <v>111515</v>
      </c>
      <c r="H83" s="469" t="s">
        <v>168</v>
      </c>
      <c r="I83" s="469" t="s">
        <v>168</v>
      </c>
      <c r="J83" s="465">
        <v>16</v>
      </c>
      <c r="K83" s="504">
        <v>126976</v>
      </c>
      <c r="L83" s="467">
        <v>0.02</v>
      </c>
      <c r="M83" s="469" t="s">
        <v>168</v>
      </c>
      <c r="N83" s="469" t="s">
        <v>168</v>
      </c>
      <c r="O83" s="469" t="s">
        <v>168</v>
      </c>
      <c r="P83" s="469" t="s">
        <v>168</v>
      </c>
      <c r="Q83" s="469" t="s">
        <v>168</v>
      </c>
      <c r="R83" s="504">
        <v>0</v>
      </c>
      <c r="S83" s="469" t="s">
        <v>168</v>
      </c>
      <c r="T83" s="469" t="s">
        <v>168</v>
      </c>
      <c r="U83" s="469" t="s">
        <v>168</v>
      </c>
      <c r="V83" s="469" t="s">
        <v>168</v>
      </c>
      <c r="W83" s="469" t="s">
        <v>168</v>
      </c>
      <c r="X83" s="469" t="s">
        <v>168</v>
      </c>
      <c r="Y83" s="504">
        <v>0</v>
      </c>
      <c r="Z83" s="469" t="s">
        <v>168</v>
      </c>
      <c r="AA83" s="469" t="s">
        <v>168</v>
      </c>
      <c r="AB83" s="469" t="s">
        <v>168</v>
      </c>
      <c r="AC83" s="469" t="s">
        <v>168</v>
      </c>
      <c r="AD83" s="469" t="s">
        <v>168</v>
      </c>
      <c r="AE83" s="469" t="s">
        <v>168</v>
      </c>
      <c r="AF83" s="504">
        <v>0</v>
      </c>
      <c r="AG83" s="469" t="s">
        <v>168</v>
      </c>
      <c r="AH83" s="469" t="s">
        <v>168</v>
      </c>
      <c r="AI83" s="469" t="s">
        <v>168</v>
      </c>
      <c r="AJ83" s="469" t="s">
        <v>168</v>
      </c>
      <c r="AK83" s="469" t="s">
        <v>168</v>
      </c>
      <c r="AL83" s="469" t="s">
        <v>168</v>
      </c>
      <c r="AM83" s="504">
        <v>0</v>
      </c>
      <c r="AN83" s="469" t="s">
        <v>168</v>
      </c>
      <c r="AO83" s="469" t="s">
        <v>168</v>
      </c>
      <c r="AP83" s="469" t="s">
        <v>168</v>
      </c>
      <c r="AQ83" s="469" t="s">
        <v>168</v>
      </c>
      <c r="AR83" s="469" t="s">
        <v>168</v>
      </c>
      <c r="AS83" s="469" t="s">
        <v>168</v>
      </c>
      <c r="AT83" s="504">
        <v>0</v>
      </c>
      <c r="AU83" s="469" t="s">
        <v>168</v>
      </c>
      <c r="AV83" s="765"/>
      <c r="AW83" s="464"/>
      <c r="AX83" s="464"/>
      <c r="AY83" s="456"/>
      <c r="AZ83" s="456"/>
      <c r="BA83" s="456"/>
      <c r="BB83" s="456"/>
      <c r="BC83" s="456"/>
      <c r="BD83" s="456"/>
      <c r="BE83" s="456"/>
      <c r="BF83" s="456"/>
      <c r="BG83" s="456"/>
      <c r="BH83" s="456"/>
      <c r="BI83" s="456"/>
      <c r="BJ83" s="456"/>
      <c r="BK83" s="456"/>
      <c r="BL83" s="456"/>
      <c r="BM83" s="456"/>
      <c r="BN83" s="456"/>
      <c r="BO83" s="456"/>
      <c r="BP83" s="456"/>
      <c r="BQ83" s="456"/>
    </row>
    <row r="84" spans="1:69" ht="15">
      <c r="A84" s="764" t="s">
        <v>352</v>
      </c>
      <c r="B84" s="465" t="s">
        <v>165</v>
      </c>
      <c r="C84" s="465" t="s">
        <v>353</v>
      </c>
      <c r="D84" s="469" t="s">
        <v>168</v>
      </c>
      <c r="E84" s="465" t="s">
        <v>278</v>
      </c>
      <c r="F84" s="465">
        <v>914</v>
      </c>
      <c r="G84" s="466">
        <v>8866</v>
      </c>
      <c r="H84" s="465">
        <v>1</v>
      </c>
      <c r="I84" s="465">
        <v>-27</v>
      </c>
      <c r="J84" s="465">
        <v>16</v>
      </c>
      <c r="K84" s="504">
        <v>72518</v>
      </c>
      <c r="L84" s="467">
        <v>0.01</v>
      </c>
      <c r="M84" s="469" t="s">
        <v>168</v>
      </c>
      <c r="N84" s="469" t="s">
        <v>168</v>
      </c>
      <c r="O84" s="469" t="s">
        <v>168</v>
      </c>
      <c r="P84" s="469" t="s">
        <v>168</v>
      </c>
      <c r="Q84" s="469" t="s">
        <v>168</v>
      </c>
      <c r="R84" s="504">
        <v>0</v>
      </c>
      <c r="S84" s="469" t="s">
        <v>168</v>
      </c>
      <c r="T84" s="469" t="s">
        <v>168</v>
      </c>
      <c r="U84" s="469" t="s">
        <v>168</v>
      </c>
      <c r="V84" s="469" t="s">
        <v>168</v>
      </c>
      <c r="W84" s="469" t="s">
        <v>168</v>
      </c>
      <c r="X84" s="469" t="s">
        <v>168</v>
      </c>
      <c r="Y84" s="504">
        <v>0</v>
      </c>
      <c r="Z84" s="469" t="s">
        <v>168</v>
      </c>
      <c r="AA84" s="469" t="s">
        <v>168</v>
      </c>
      <c r="AB84" s="469" t="s">
        <v>168</v>
      </c>
      <c r="AC84" s="469" t="s">
        <v>168</v>
      </c>
      <c r="AD84" s="469" t="s">
        <v>168</v>
      </c>
      <c r="AE84" s="469" t="s">
        <v>168</v>
      </c>
      <c r="AF84" s="504">
        <v>0</v>
      </c>
      <c r="AG84" s="469" t="s">
        <v>168</v>
      </c>
      <c r="AH84" s="469" t="s">
        <v>168</v>
      </c>
      <c r="AI84" s="469" t="s">
        <v>168</v>
      </c>
      <c r="AJ84" s="469" t="s">
        <v>168</v>
      </c>
      <c r="AK84" s="469" t="s">
        <v>168</v>
      </c>
      <c r="AL84" s="469" t="s">
        <v>168</v>
      </c>
      <c r="AM84" s="504">
        <v>0</v>
      </c>
      <c r="AN84" s="469" t="s">
        <v>168</v>
      </c>
      <c r="AO84" s="469" t="s">
        <v>168</v>
      </c>
      <c r="AP84" s="469" t="s">
        <v>168</v>
      </c>
      <c r="AQ84" s="469" t="s">
        <v>168</v>
      </c>
      <c r="AR84" s="469" t="s">
        <v>168</v>
      </c>
      <c r="AS84" s="469" t="s">
        <v>168</v>
      </c>
      <c r="AT84" s="504">
        <v>0</v>
      </c>
      <c r="AU84" s="469" t="s">
        <v>168</v>
      </c>
      <c r="AV84" s="765"/>
      <c r="AW84" s="464"/>
      <c r="AX84" s="464"/>
      <c r="AY84" s="456"/>
      <c r="AZ84" s="456"/>
      <c r="BA84" s="456"/>
      <c r="BB84" s="456"/>
      <c r="BC84" s="456"/>
      <c r="BD84" s="456"/>
      <c r="BE84" s="456"/>
      <c r="BF84" s="456"/>
      <c r="BG84" s="456"/>
      <c r="BH84" s="456"/>
      <c r="BI84" s="456"/>
      <c r="BJ84" s="456"/>
      <c r="BK84" s="456"/>
      <c r="BL84" s="456"/>
      <c r="BM84" s="456"/>
      <c r="BN84" s="456"/>
      <c r="BO84" s="456"/>
      <c r="BP84" s="456"/>
      <c r="BQ84" s="456"/>
    </row>
    <row r="85" spans="1:69" ht="15">
      <c r="A85" s="764" t="s">
        <v>233</v>
      </c>
      <c r="B85" s="465" t="s">
        <v>171</v>
      </c>
      <c r="C85" s="465" t="s">
        <v>353</v>
      </c>
      <c r="D85" s="465" t="s">
        <v>167</v>
      </c>
      <c r="E85" s="465" t="s">
        <v>276</v>
      </c>
      <c r="F85" s="466">
        <v>8398</v>
      </c>
      <c r="G85" s="466">
        <v>17804</v>
      </c>
      <c r="H85" s="465">
        <v>2</v>
      </c>
      <c r="I85" s="465">
        <v>-336</v>
      </c>
      <c r="J85" s="465">
        <v>16</v>
      </c>
      <c r="K85" s="504">
        <v>73649</v>
      </c>
      <c r="L85" s="467">
        <v>0.01</v>
      </c>
      <c r="M85" s="466">
        <v>10800</v>
      </c>
      <c r="N85" s="466">
        <v>75870</v>
      </c>
      <c r="O85" s="465">
        <v>8</v>
      </c>
      <c r="P85" s="466">
        <v>-1345</v>
      </c>
      <c r="Q85" s="465">
        <v>12</v>
      </c>
      <c r="R85" s="504">
        <v>136971</v>
      </c>
      <c r="S85" s="468">
        <v>1.2800000000000001E-2</v>
      </c>
      <c r="T85" s="466">
        <v>4001</v>
      </c>
      <c r="U85" s="466">
        <v>296466</v>
      </c>
      <c r="V85" s="465">
        <v>46</v>
      </c>
      <c r="W85" s="466">
        <v>-5661</v>
      </c>
      <c r="X85" s="465">
        <v>12</v>
      </c>
      <c r="Y85" s="504">
        <v>53642</v>
      </c>
      <c r="Z85" s="468">
        <v>1.26E-2</v>
      </c>
      <c r="AA85" s="466">
        <v>6000</v>
      </c>
      <c r="AB85" s="466">
        <v>444600</v>
      </c>
      <c r="AC85" s="465">
        <v>69</v>
      </c>
      <c r="AD85" s="466">
        <v>-8490</v>
      </c>
      <c r="AE85" s="465">
        <v>12</v>
      </c>
      <c r="AF85" s="504">
        <v>85547</v>
      </c>
      <c r="AG85" s="468">
        <v>1.18E-2</v>
      </c>
      <c r="AH85" s="466">
        <v>6002</v>
      </c>
      <c r="AI85" s="466">
        <v>444732</v>
      </c>
      <c r="AJ85" s="465">
        <v>69</v>
      </c>
      <c r="AK85" s="466">
        <v>-8493</v>
      </c>
      <c r="AL85" s="465">
        <v>12</v>
      </c>
      <c r="AM85" s="504">
        <v>89237</v>
      </c>
      <c r="AN85" s="468">
        <v>1.1900000000000001E-2</v>
      </c>
      <c r="AO85" s="466">
        <v>6002</v>
      </c>
      <c r="AP85" s="466">
        <v>444732</v>
      </c>
      <c r="AQ85" s="465">
        <v>69</v>
      </c>
      <c r="AR85" s="466">
        <v>-8493</v>
      </c>
      <c r="AS85" s="465">
        <v>12</v>
      </c>
      <c r="AT85" s="504">
        <v>91448</v>
      </c>
      <c r="AU85" s="468">
        <v>1.2E-2</v>
      </c>
      <c r="AV85" s="765" t="s">
        <v>354</v>
      </c>
      <c r="AW85" s="464"/>
      <c r="AX85" s="464"/>
      <c r="AY85" s="456"/>
      <c r="AZ85" s="456"/>
      <c r="BA85" s="456"/>
      <c r="BB85" s="456"/>
      <c r="BC85" s="456"/>
      <c r="BD85" s="456"/>
      <c r="BE85" s="456"/>
      <c r="BF85" s="456"/>
      <c r="BG85" s="456"/>
      <c r="BH85" s="456"/>
      <c r="BI85" s="456"/>
      <c r="BJ85" s="456"/>
      <c r="BK85" s="456"/>
      <c r="BL85" s="456"/>
      <c r="BM85" s="456"/>
      <c r="BN85" s="456"/>
      <c r="BO85" s="456"/>
      <c r="BP85" s="456"/>
      <c r="BQ85" s="456"/>
    </row>
    <row r="86" spans="1:69" ht="15">
      <c r="A86" s="764" t="s">
        <v>355</v>
      </c>
      <c r="B86" s="465" t="s">
        <v>165</v>
      </c>
      <c r="C86" s="465" t="s">
        <v>353</v>
      </c>
      <c r="D86" s="469" t="s">
        <v>168</v>
      </c>
      <c r="E86" s="465" t="s">
        <v>278</v>
      </c>
      <c r="F86" s="466">
        <v>5553</v>
      </c>
      <c r="G86" s="466">
        <v>96237</v>
      </c>
      <c r="H86" s="465">
        <v>12</v>
      </c>
      <c r="I86" s="466">
        <v>-1162</v>
      </c>
      <c r="J86" s="465">
        <v>16</v>
      </c>
      <c r="K86" s="504">
        <v>173998</v>
      </c>
      <c r="L86" s="467">
        <v>0.03</v>
      </c>
      <c r="M86" s="469" t="s">
        <v>168</v>
      </c>
      <c r="N86" s="469" t="s">
        <v>168</v>
      </c>
      <c r="O86" s="469" t="s">
        <v>168</v>
      </c>
      <c r="P86" s="469" t="s">
        <v>168</v>
      </c>
      <c r="Q86" s="469" t="s">
        <v>168</v>
      </c>
      <c r="R86" s="504">
        <v>0</v>
      </c>
      <c r="S86" s="469" t="s">
        <v>168</v>
      </c>
      <c r="T86" s="469" t="s">
        <v>168</v>
      </c>
      <c r="U86" s="469" t="s">
        <v>168</v>
      </c>
      <c r="V86" s="469" t="s">
        <v>168</v>
      </c>
      <c r="W86" s="469" t="s">
        <v>168</v>
      </c>
      <c r="X86" s="469" t="s">
        <v>168</v>
      </c>
      <c r="Y86" s="504">
        <v>0</v>
      </c>
      <c r="Z86" s="469" t="s">
        <v>168</v>
      </c>
      <c r="AA86" s="469" t="s">
        <v>168</v>
      </c>
      <c r="AB86" s="469" t="s">
        <v>168</v>
      </c>
      <c r="AC86" s="469" t="s">
        <v>168</v>
      </c>
      <c r="AD86" s="469" t="s">
        <v>168</v>
      </c>
      <c r="AE86" s="469" t="s">
        <v>168</v>
      </c>
      <c r="AF86" s="504">
        <v>0</v>
      </c>
      <c r="AG86" s="469" t="s">
        <v>168</v>
      </c>
      <c r="AH86" s="469" t="s">
        <v>168</v>
      </c>
      <c r="AI86" s="469" t="s">
        <v>168</v>
      </c>
      <c r="AJ86" s="469" t="s">
        <v>168</v>
      </c>
      <c r="AK86" s="469" t="s">
        <v>168</v>
      </c>
      <c r="AL86" s="469" t="s">
        <v>168</v>
      </c>
      <c r="AM86" s="504">
        <v>0</v>
      </c>
      <c r="AN86" s="469" t="s">
        <v>168</v>
      </c>
      <c r="AO86" s="469" t="s">
        <v>168</v>
      </c>
      <c r="AP86" s="469" t="s">
        <v>168</v>
      </c>
      <c r="AQ86" s="469" t="s">
        <v>168</v>
      </c>
      <c r="AR86" s="469" t="s">
        <v>168</v>
      </c>
      <c r="AS86" s="469" t="s">
        <v>168</v>
      </c>
      <c r="AT86" s="504">
        <v>0</v>
      </c>
      <c r="AU86" s="469" t="s">
        <v>168</v>
      </c>
      <c r="AV86" s="765"/>
      <c r="AW86" s="464"/>
      <c r="AX86" s="464"/>
      <c r="AY86" s="456"/>
      <c r="AZ86" s="456"/>
      <c r="BA86" s="456"/>
      <c r="BB86" s="456"/>
      <c r="BC86" s="456"/>
      <c r="BD86" s="456"/>
      <c r="BE86" s="456"/>
      <c r="BF86" s="456"/>
      <c r="BG86" s="456"/>
      <c r="BH86" s="456"/>
      <c r="BI86" s="456"/>
      <c r="BJ86" s="456"/>
      <c r="BK86" s="456"/>
      <c r="BL86" s="456"/>
      <c r="BM86" s="456"/>
      <c r="BN86" s="456"/>
      <c r="BO86" s="456"/>
      <c r="BP86" s="456"/>
      <c r="BQ86" s="456"/>
    </row>
    <row r="87" spans="1:69" ht="15">
      <c r="A87" s="764" t="s">
        <v>356</v>
      </c>
      <c r="B87" s="465" t="s">
        <v>171</v>
      </c>
      <c r="C87" s="465" t="s">
        <v>351</v>
      </c>
      <c r="D87" s="465" t="s">
        <v>167</v>
      </c>
      <c r="E87" s="465" t="s">
        <v>278</v>
      </c>
      <c r="F87" s="466">
        <v>2958</v>
      </c>
      <c r="G87" s="466">
        <v>167754</v>
      </c>
      <c r="H87" s="469" t="s">
        <v>168</v>
      </c>
      <c r="I87" s="469" t="s">
        <v>168</v>
      </c>
      <c r="J87" s="465">
        <v>16</v>
      </c>
      <c r="K87" s="504">
        <v>842073</v>
      </c>
      <c r="L87" s="467">
        <v>0.13</v>
      </c>
      <c r="M87" s="465">
        <v>441</v>
      </c>
      <c r="N87" s="466">
        <v>29264</v>
      </c>
      <c r="O87" s="465">
        <v>0</v>
      </c>
      <c r="P87" s="469" t="s">
        <v>168</v>
      </c>
      <c r="Q87" s="465">
        <v>14</v>
      </c>
      <c r="R87" s="504">
        <v>243733</v>
      </c>
      <c r="S87" s="468">
        <v>2.2700000000000001E-2</v>
      </c>
      <c r="T87" s="465">
        <v>44</v>
      </c>
      <c r="U87" s="466">
        <v>3227</v>
      </c>
      <c r="V87" s="469" t="s">
        <v>168</v>
      </c>
      <c r="W87" s="469" t="s">
        <v>168</v>
      </c>
      <c r="X87" s="465">
        <v>15</v>
      </c>
      <c r="Y87" s="504">
        <v>25454</v>
      </c>
      <c r="Z87" s="468">
        <v>6.0000000000000001E-3</v>
      </c>
      <c r="AA87" s="465">
        <v>80</v>
      </c>
      <c r="AB87" s="466">
        <v>5868</v>
      </c>
      <c r="AC87" s="469" t="s">
        <v>168</v>
      </c>
      <c r="AD87" s="469" t="s">
        <v>168</v>
      </c>
      <c r="AE87" s="465">
        <v>15</v>
      </c>
      <c r="AF87" s="504">
        <v>49231</v>
      </c>
      <c r="AG87" s="468">
        <v>6.7999999999999996E-3</v>
      </c>
      <c r="AH87" s="465">
        <v>80</v>
      </c>
      <c r="AI87" s="466">
        <v>5868</v>
      </c>
      <c r="AJ87" s="469" t="s">
        <v>168</v>
      </c>
      <c r="AK87" s="469" t="s">
        <v>168</v>
      </c>
      <c r="AL87" s="465">
        <v>15</v>
      </c>
      <c r="AM87" s="504">
        <v>51354</v>
      </c>
      <c r="AN87" s="468">
        <v>6.8999999999999999E-3</v>
      </c>
      <c r="AO87" s="465">
        <v>80</v>
      </c>
      <c r="AP87" s="466">
        <v>5868</v>
      </c>
      <c r="AQ87" s="469" t="s">
        <v>168</v>
      </c>
      <c r="AR87" s="469" t="s">
        <v>168</v>
      </c>
      <c r="AS87" s="465">
        <v>15</v>
      </c>
      <c r="AT87" s="504">
        <v>52627</v>
      </c>
      <c r="AU87" s="468">
        <v>7.0000000000000001E-3</v>
      </c>
      <c r="AV87" s="765" t="s">
        <v>357</v>
      </c>
      <c r="AW87" s="464"/>
      <c r="AX87" s="464"/>
      <c r="AY87" s="456"/>
      <c r="AZ87" s="456"/>
      <c r="BA87" s="456"/>
      <c r="BB87" s="456"/>
      <c r="BC87" s="456"/>
      <c r="BD87" s="456"/>
      <c r="BE87" s="456"/>
      <c r="BF87" s="456"/>
      <c r="BG87" s="456"/>
      <c r="BH87" s="456"/>
      <c r="BI87" s="456"/>
      <c r="BJ87" s="456"/>
      <c r="BK87" s="456"/>
      <c r="BL87" s="456"/>
      <c r="BM87" s="456"/>
      <c r="BN87" s="456"/>
      <c r="BO87" s="456"/>
      <c r="BP87" s="456"/>
      <c r="BQ87" s="456"/>
    </row>
    <row r="88" spans="1:69" ht="15">
      <c r="A88" s="764" t="s">
        <v>358</v>
      </c>
      <c r="B88" s="465" t="s">
        <v>171</v>
      </c>
      <c r="C88" s="465" t="s">
        <v>351</v>
      </c>
      <c r="D88" s="465" t="s">
        <v>167</v>
      </c>
      <c r="E88" s="465" t="s">
        <v>278</v>
      </c>
      <c r="F88" s="465">
        <v>418</v>
      </c>
      <c r="G88" s="466">
        <v>26010</v>
      </c>
      <c r="H88" s="469" t="s">
        <v>168</v>
      </c>
      <c r="I88" s="469" t="s">
        <v>168</v>
      </c>
      <c r="J88" s="465">
        <v>16</v>
      </c>
      <c r="K88" s="504">
        <v>112256</v>
      </c>
      <c r="L88" s="467">
        <v>0.02</v>
      </c>
      <c r="M88" s="465">
        <v>518</v>
      </c>
      <c r="N88" s="466">
        <v>72842</v>
      </c>
      <c r="O88" s="469" t="s">
        <v>168</v>
      </c>
      <c r="P88" s="469" t="s">
        <v>168</v>
      </c>
      <c r="Q88" s="465">
        <v>12</v>
      </c>
      <c r="R88" s="504">
        <v>150172</v>
      </c>
      <c r="S88" s="468">
        <v>1.4E-2</v>
      </c>
      <c r="T88" s="465">
        <v>189</v>
      </c>
      <c r="U88" s="466">
        <v>19727</v>
      </c>
      <c r="V88" s="469" t="s">
        <v>168</v>
      </c>
      <c r="W88" s="469" t="s">
        <v>168</v>
      </c>
      <c r="X88" s="465">
        <v>12</v>
      </c>
      <c r="Y88" s="504">
        <v>39139</v>
      </c>
      <c r="Z88" s="468">
        <v>9.1999999999999998E-3</v>
      </c>
      <c r="AA88" s="465">
        <v>320</v>
      </c>
      <c r="AB88" s="466">
        <v>34288</v>
      </c>
      <c r="AC88" s="469" t="s">
        <v>168</v>
      </c>
      <c r="AD88" s="469" t="s">
        <v>168</v>
      </c>
      <c r="AE88" s="465">
        <v>12</v>
      </c>
      <c r="AF88" s="504">
        <v>71076</v>
      </c>
      <c r="AG88" s="468">
        <v>9.7999999999999997E-3</v>
      </c>
      <c r="AH88" s="465">
        <v>321</v>
      </c>
      <c r="AI88" s="466">
        <v>34393</v>
      </c>
      <c r="AJ88" s="469" t="s">
        <v>168</v>
      </c>
      <c r="AK88" s="469" t="s">
        <v>168</v>
      </c>
      <c r="AL88" s="465">
        <v>12</v>
      </c>
      <c r="AM88" s="504">
        <v>74277</v>
      </c>
      <c r="AN88" s="468">
        <v>9.9000000000000008E-3</v>
      </c>
      <c r="AO88" s="465">
        <v>333</v>
      </c>
      <c r="AP88" s="466">
        <v>35294</v>
      </c>
      <c r="AQ88" s="469" t="s">
        <v>168</v>
      </c>
      <c r="AR88" s="469" t="s">
        <v>168</v>
      </c>
      <c r="AS88" s="465">
        <v>12</v>
      </c>
      <c r="AT88" s="504">
        <v>77792</v>
      </c>
      <c r="AU88" s="468">
        <v>0.01</v>
      </c>
      <c r="AV88" s="765" t="s">
        <v>359</v>
      </c>
      <c r="AW88" s="464"/>
      <c r="AX88" s="464"/>
      <c r="AY88" s="456"/>
      <c r="AZ88" s="456"/>
      <c r="BA88" s="456"/>
      <c r="BB88" s="456"/>
      <c r="BC88" s="456"/>
      <c r="BD88" s="456"/>
      <c r="BE88" s="456"/>
      <c r="BF88" s="456"/>
      <c r="BG88" s="456"/>
      <c r="BH88" s="456"/>
      <c r="BI88" s="456"/>
      <c r="BJ88" s="456"/>
      <c r="BK88" s="456"/>
      <c r="BL88" s="456"/>
      <c r="BM88" s="456"/>
      <c r="BN88" s="456"/>
      <c r="BO88" s="456"/>
      <c r="BP88" s="456"/>
      <c r="BQ88" s="456"/>
    </row>
    <row r="89" spans="1:69" ht="15">
      <c r="A89" s="764" t="s">
        <v>360</v>
      </c>
      <c r="B89" s="465" t="s">
        <v>165</v>
      </c>
      <c r="C89" s="465" t="s">
        <v>353</v>
      </c>
      <c r="D89" s="469" t="s">
        <v>168</v>
      </c>
      <c r="E89" s="465" t="s">
        <v>278</v>
      </c>
      <c r="F89" s="465">
        <v>12</v>
      </c>
      <c r="G89" s="466">
        <v>1901</v>
      </c>
      <c r="H89" s="465">
        <v>0</v>
      </c>
      <c r="I89" s="465">
        <v>-25</v>
      </c>
      <c r="J89" s="465">
        <v>16</v>
      </c>
      <c r="K89" s="504">
        <v>2160</v>
      </c>
      <c r="L89" s="467">
        <v>0</v>
      </c>
      <c r="M89" s="466">
        <v>7455</v>
      </c>
      <c r="N89" s="466">
        <v>328017</v>
      </c>
      <c r="O89" s="465">
        <v>78</v>
      </c>
      <c r="P89" s="466">
        <v>-2131</v>
      </c>
      <c r="Q89" s="465">
        <v>12</v>
      </c>
      <c r="R89" s="504">
        <v>241124</v>
      </c>
      <c r="S89" s="468">
        <v>2.2499999999999999E-2</v>
      </c>
      <c r="T89" s="469" t="s">
        <v>168</v>
      </c>
      <c r="U89" s="469" t="s">
        <v>168</v>
      </c>
      <c r="V89" s="469" t="s">
        <v>168</v>
      </c>
      <c r="W89" s="469" t="s">
        <v>168</v>
      </c>
      <c r="X89" s="469" t="s">
        <v>168</v>
      </c>
      <c r="Y89" s="504">
        <v>0</v>
      </c>
      <c r="Z89" s="469" t="s">
        <v>168</v>
      </c>
      <c r="AA89" s="469" t="s">
        <v>168</v>
      </c>
      <c r="AB89" s="469" t="s">
        <v>168</v>
      </c>
      <c r="AC89" s="469" t="s">
        <v>168</v>
      </c>
      <c r="AD89" s="469" t="s">
        <v>168</v>
      </c>
      <c r="AE89" s="469" t="s">
        <v>168</v>
      </c>
      <c r="AF89" s="504">
        <v>0</v>
      </c>
      <c r="AG89" s="469" t="s">
        <v>168</v>
      </c>
      <c r="AH89" s="469" t="s">
        <v>168</v>
      </c>
      <c r="AI89" s="469" t="s">
        <v>168</v>
      </c>
      <c r="AJ89" s="469" t="s">
        <v>168</v>
      </c>
      <c r="AK89" s="469" t="s">
        <v>168</v>
      </c>
      <c r="AL89" s="469" t="s">
        <v>168</v>
      </c>
      <c r="AM89" s="504">
        <v>0</v>
      </c>
      <c r="AN89" s="469" t="s">
        <v>168</v>
      </c>
      <c r="AO89" s="469" t="s">
        <v>168</v>
      </c>
      <c r="AP89" s="469" t="s">
        <v>168</v>
      </c>
      <c r="AQ89" s="469" t="s">
        <v>168</v>
      </c>
      <c r="AR89" s="469" t="s">
        <v>168</v>
      </c>
      <c r="AS89" s="469" t="s">
        <v>168</v>
      </c>
      <c r="AT89" s="504">
        <v>0</v>
      </c>
      <c r="AU89" s="469" t="s">
        <v>168</v>
      </c>
      <c r="AV89" s="765"/>
      <c r="AW89" s="464"/>
      <c r="AX89" s="464"/>
      <c r="AY89" s="456"/>
      <c r="AZ89" s="456"/>
      <c r="BA89" s="456"/>
      <c r="BB89" s="456"/>
      <c r="BC89" s="456"/>
      <c r="BD89" s="456"/>
      <c r="BE89" s="456"/>
      <c r="BF89" s="456"/>
      <c r="BG89" s="456"/>
      <c r="BH89" s="456"/>
      <c r="BI89" s="456"/>
      <c r="BJ89" s="456"/>
      <c r="BK89" s="456"/>
      <c r="BL89" s="456"/>
      <c r="BM89" s="456"/>
      <c r="BN89" s="456"/>
      <c r="BO89" s="456"/>
      <c r="BP89" s="456"/>
      <c r="BQ89" s="456"/>
    </row>
    <row r="90" spans="1:69" ht="15">
      <c r="A90" s="764" t="s">
        <v>361</v>
      </c>
      <c r="B90" s="465" t="s">
        <v>165</v>
      </c>
      <c r="C90" s="465" t="s">
        <v>167</v>
      </c>
      <c r="D90" s="469" t="s">
        <v>168</v>
      </c>
      <c r="E90" s="465" t="s">
        <v>278</v>
      </c>
      <c r="F90" s="465">
        <v>10</v>
      </c>
      <c r="G90" s="466">
        <v>15896</v>
      </c>
      <c r="H90" s="469" t="s">
        <v>168</v>
      </c>
      <c r="I90" s="469" t="s">
        <v>168</v>
      </c>
      <c r="J90" s="465">
        <v>16</v>
      </c>
      <c r="K90" s="504">
        <v>24826</v>
      </c>
      <c r="L90" s="467">
        <v>0</v>
      </c>
      <c r="M90" s="469" t="s">
        <v>168</v>
      </c>
      <c r="N90" s="469" t="s">
        <v>168</v>
      </c>
      <c r="O90" s="469" t="s">
        <v>168</v>
      </c>
      <c r="P90" s="469" t="s">
        <v>168</v>
      </c>
      <c r="Q90" s="469" t="s">
        <v>168</v>
      </c>
      <c r="R90" s="504">
        <v>0</v>
      </c>
      <c r="S90" s="469" t="s">
        <v>168</v>
      </c>
      <c r="T90" s="469" t="s">
        <v>168</v>
      </c>
      <c r="U90" s="469" t="s">
        <v>168</v>
      </c>
      <c r="V90" s="469" t="s">
        <v>168</v>
      </c>
      <c r="W90" s="469" t="s">
        <v>168</v>
      </c>
      <c r="X90" s="469" t="s">
        <v>168</v>
      </c>
      <c r="Y90" s="504">
        <v>0</v>
      </c>
      <c r="Z90" s="469" t="s">
        <v>168</v>
      </c>
      <c r="AA90" s="469" t="s">
        <v>168</v>
      </c>
      <c r="AB90" s="469" t="s">
        <v>168</v>
      </c>
      <c r="AC90" s="469" t="s">
        <v>168</v>
      </c>
      <c r="AD90" s="469" t="s">
        <v>168</v>
      </c>
      <c r="AE90" s="469" t="s">
        <v>168</v>
      </c>
      <c r="AF90" s="504">
        <v>0</v>
      </c>
      <c r="AG90" s="469" t="s">
        <v>168</v>
      </c>
      <c r="AH90" s="469" t="s">
        <v>168</v>
      </c>
      <c r="AI90" s="469" t="s">
        <v>168</v>
      </c>
      <c r="AJ90" s="469" t="s">
        <v>168</v>
      </c>
      <c r="AK90" s="469" t="s">
        <v>168</v>
      </c>
      <c r="AL90" s="469" t="s">
        <v>168</v>
      </c>
      <c r="AM90" s="504">
        <v>0</v>
      </c>
      <c r="AN90" s="469" t="s">
        <v>168</v>
      </c>
      <c r="AO90" s="469" t="s">
        <v>168</v>
      </c>
      <c r="AP90" s="469" t="s">
        <v>168</v>
      </c>
      <c r="AQ90" s="469" t="s">
        <v>168</v>
      </c>
      <c r="AR90" s="469" t="s">
        <v>168</v>
      </c>
      <c r="AS90" s="469" t="s">
        <v>168</v>
      </c>
      <c r="AT90" s="504">
        <v>0</v>
      </c>
      <c r="AU90" s="469" t="s">
        <v>168</v>
      </c>
      <c r="AV90" s="765"/>
      <c r="AW90" s="464"/>
      <c r="AX90" s="464"/>
      <c r="AY90" s="456"/>
      <c r="AZ90" s="456"/>
      <c r="BA90" s="456"/>
      <c r="BB90" s="456"/>
      <c r="BC90" s="456"/>
      <c r="BD90" s="456"/>
      <c r="BE90" s="456"/>
      <c r="BF90" s="456"/>
      <c r="BG90" s="456"/>
      <c r="BH90" s="456"/>
      <c r="BI90" s="456"/>
      <c r="BJ90" s="456"/>
      <c r="BK90" s="456"/>
      <c r="BL90" s="456"/>
      <c r="BM90" s="456"/>
      <c r="BN90" s="456"/>
      <c r="BO90" s="456"/>
      <c r="BP90" s="456"/>
      <c r="BQ90" s="456"/>
    </row>
    <row r="91" spans="1:69" ht="15">
      <c r="A91" s="764" t="s">
        <v>237</v>
      </c>
      <c r="B91" s="465" t="s">
        <v>165</v>
      </c>
      <c r="C91" s="465" t="s">
        <v>353</v>
      </c>
      <c r="D91" s="469" t="s">
        <v>168</v>
      </c>
      <c r="E91" s="465" t="s">
        <v>276</v>
      </c>
      <c r="F91" s="466">
        <v>6873</v>
      </c>
      <c r="G91" s="466">
        <v>83061</v>
      </c>
      <c r="H91" s="465">
        <v>2</v>
      </c>
      <c r="I91" s="466">
        <v>-1828</v>
      </c>
      <c r="J91" s="465">
        <v>16</v>
      </c>
      <c r="K91" s="504">
        <v>132082</v>
      </c>
      <c r="L91" s="467">
        <v>0.02</v>
      </c>
      <c r="M91" s="469" t="s">
        <v>168</v>
      </c>
      <c r="N91" s="469" t="s">
        <v>168</v>
      </c>
      <c r="O91" s="469" t="s">
        <v>168</v>
      </c>
      <c r="P91" s="469" t="s">
        <v>168</v>
      </c>
      <c r="Q91" s="469" t="s">
        <v>168</v>
      </c>
      <c r="R91" s="504">
        <v>0</v>
      </c>
      <c r="S91" s="469" t="s">
        <v>168</v>
      </c>
      <c r="T91" s="469" t="s">
        <v>168</v>
      </c>
      <c r="U91" s="469" t="s">
        <v>168</v>
      </c>
      <c r="V91" s="469" t="s">
        <v>168</v>
      </c>
      <c r="W91" s="469" t="s">
        <v>168</v>
      </c>
      <c r="X91" s="469" t="s">
        <v>168</v>
      </c>
      <c r="Y91" s="504">
        <v>0</v>
      </c>
      <c r="Z91" s="469" t="s">
        <v>168</v>
      </c>
      <c r="AA91" s="469" t="s">
        <v>168</v>
      </c>
      <c r="AB91" s="469" t="s">
        <v>168</v>
      </c>
      <c r="AC91" s="469" t="s">
        <v>168</v>
      </c>
      <c r="AD91" s="469" t="s">
        <v>168</v>
      </c>
      <c r="AE91" s="469" t="s">
        <v>168</v>
      </c>
      <c r="AF91" s="504">
        <v>0</v>
      </c>
      <c r="AG91" s="469" t="s">
        <v>168</v>
      </c>
      <c r="AH91" s="469" t="s">
        <v>168</v>
      </c>
      <c r="AI91" s="469" t="s">
        <v>168</v>
      </c>
      <c r="AJ91" s="469" t="s">
        <v>168</v>
      </c>
      <c r="AK91" s="469" t="s">
        <v>168</v>
      </c>
      <c r="AL91" s="469" t="s">
        <v>168</v>
      </c>
      <c r="AM91" s="504">
        <v>0</v>
      </c>
      <c r="AN91" s="469" t="s">
        <v>168</v>
      </c>
      <c r="AO91" s="469" t="s">
        <v>168</v>
      </c>
      <c r="AP91" s="469" t="s">
        <v>168</v>
      </c>
      <c r="AQ91" s="469" t="s">
        <v>168</v>
      </c>
      <c r="AR91" s="469" t="s">
        <v>168</v>
      </c>
      <c r="AS91" s="469" t="s">
        <v>168</v>
      </c>
      <c r="AT91" s="504">
        <v>0</v>
      </c>
      <c r="AU91" s="469" t="s">
        <v>168</v>
      </c>
      <c r="AV91" s="765"/>
      <c r="AW91" s="464"/>
      <c r="AX91" s="464"/>
      <c r="AY91" s="456"/>
      <c r="AZ91" s="456"/>
      <c r="BA91" s="456"/>
      <c r="BB91" s="456"/>
      <c r="BC91" s="456"/>
      <c r="BD91" s="456"/>
      <c r="BE91" s="456"/>
      <c r="BF91" s="456"/>
      <c r="BG91" s="456"/>
      <c r="BH91" s="456"/>
      <c r="BI91" s="456"/>
      <c r="BJ91" s="456"/>
      <c r="BK91" s="456"/>
      <c r="BL91" s="456"/>
      <c r="BM91" s="456"/>
      <c r="BN91" s="456"/>
      <c r="BO91" s="456"/>
      <c r="BP91" s="456"/>
      <c r="BQ91" s="456"/>
    </row>
    <row r="92" spans="1:69" ht="15">
      <c r="A92" s="764" t="s">
        <v>362</v>
      </c>
      <c r="B92" s="465" t="s">
        <v>171</v>
      </c>
      <c r="C92" s="465" t="s">
        <v>363</v>
      </c>
      <c r="D92" s="465" t="s">
        <v>167</v>
      </c>
      <c r="E92" s="465" t="s">
        <v>278</v>
      </c>
      <c r="F92" s="466">
        <v>3798</v>
      </c>
      <c r="G92" s="466">
        <v>219369</v>
      </c>
      <c r="H92" s="465">
        <v>13</v>
      </c>
      <c r="I92" s="466">
        <v>-2923</v>
      </c>
      <c r="J92" s="465">
        <v>16</v>
      </c>
      <c r="K92" s="504">
        <v>760828</v>
      </c>
      <c r="L92" s="467">
        <v>0.12</v>
      </c>
      <c r="M92" s="466">
        <v>16435</v>
      </c>
      <c r="N92" s="466">
        <v>345354</v>
      </c>
      <c r="O92" s="465">
        <v>26</v>
      </c>
      <c r="P92" s="466">
        <v>-2617</v>
      </c>
      <c r="Q92" s="465">
        <v>11</v>
      </c>
      <c r="R92" s="504">
        <v>2976996</v>
      </c>
      <c r="S92" s="468">
        <v>0.27750000000000002</v>
      </c>
      <c r="T92" s="465">
        <v>372</v>
      </c>
      <c r="U92" s="466">
        <v>27830</v>
      </c>
      <c r="V92" s="465">
        <v>2</v>
      </c>
      <c r="W92" s="465">
        <v>-211</v>
      </c>
      <c r="X92" s="465">
        <v>8</v>
      </c>
      <c r="Y92" s="504">
        <v>11848</v>
      </c>
      <c r="Z92" s="468">
        <v>2.8E-3</v>
      </c>
      <c r="AA92" s="466">
        <v>1613</v>
      </c>
      <c r="AB92" s="466">
        <v>97023</v>
      </c>
      <c r="AC92" s="465">
        <v>4</v>
      </c>
      <c r="AD92" s="465">
        <v>-936</v>
      </c>
      <c r="AE92" s="465">
        <v>9</v>
      </c>
      <c r="AF92" s="504">
        <v>56636</v>
      </c>
      <c r="AG92" s="468">
        <v>7.7999999999999996E-3</v>
      </c>
      <c r="AH92" s="466">
        <v>1612</v>
      </c>
      <c r="AI92" s="466">
        <v>96974</v>
      </c>
      <c r="AJ92" s="465">
        <v>4</v>
      </c>
      <c r="AK92" s="465">
        <v>-935</v>
      </c>
      <c r="AL92" s="465">
        <v>9</v>
      </c>
      <c r="AM92" s="504">
        <v>59077</v>
      </c>
      <c r="AN92" s="468">
        <v>7.9000000000000008E-3</v>
      </c>
      <c r="AO92" s="466">
        <v>1612</v>
      </c>
      <c r="AP92" s="466">
        <v>96970</v>
      </c>
      <c r="AQ92" s="465">
        <v>4</v>
      </c>
      <c r="AR92" s="465">
        <v>-935</v>
      </c>
      <c r="AS92" s="465">
        <v>9</v>
      </c>
      <c r="AT92" s="504">
        <v>60527</v>
      </c>
      <c r="AU92" s="468">
        <v>8.0000000000000002E-3</v>
      </c>
      <c r="AV92" s="766" t="s">
        <v>240</v>
      </c>
      <c r="AW92" s="464"/>
      <c r="AX92" s="464"/>
      <c r="AY92" s="456"/>
      <c r="AZ92" s="456"/>
      <c r="BA92" s="456"/>
      <c r="BB92" s="456"/>
      <c r="BC92" s="456"/>
      <c r="BD92" s="456"/>
      <c r="BE92" s="456"/>
      <c r="BF92" s="456"/>
      <c r="BG92" s="456"/>
      <c r="BH92" s="456"/>
      <c r="BI92" s="456"/>
      <c r="BJ92" s="456"/>
      <c r="BK92" s="456"/>
      <c r="BL92" s="456"/>
      <c r="BM92" s="456"/>
      <c r="BN92" s="456"/>
      <c r="BO92" s="456"/>
      <c r="BP92" s="456"/>
      <c r="BQ92" s="456"/>
    </row>
    <row r="93" spans="1:69" ht="15">
      <c r="A93" s="764" t="s">
        <v>246</v>
      </c>
      <c r="B93" s="465" t="s">
        <v>171</v>
      </c>
      <c r="C93" s="469" t="s">
        <v>168</v>
      </c>
      <c r="D93" s="465" t="s">
        <v>167</v>
      </c>
      <c r="E93" s="465" t="s">
        <v>276</v>
      </c>
      <c r="F93" s="469" t="s">
        <v>168</v>
      </c>
      <c r="G93" s="469" t="s">
        <v>168</v>
      </c>
      <c r="H93" s="469" t="s">
        <v>168</v>
      </c>
      <c r="I93" s="469" t="s">
        <v>168</v>
      </c>
      <c r="J93" s="469" t="s">
        <v>168</v>
      </c>
      <c r="K93" s="504">
        <v>0</v>
      </c>
      <c r="L93" s="469" t="s">
        <v>168</v>
      </c>
      <c r="M93" s="469" t="s">
        <v>168</v>
      </c>
      <c r="N93" s="469" t="s">
        <v>168</v>
      </c>
      <c r="O93" s="469" t="s">
        <v>168</v>
      </c>
      <c r="P93" s="469" t="s">
        <v>168</v>
      </c>
      <c r="Q93" s="469" t="s">
        <v>168</v>
      </c>
      <c r="R93" s="504">
        <v>0</v>
      </c>
      <c r="S93" s="469" t="s">
        <v>168</v>
      </c>
      <c r="T93" s="465">
        <v>7</v>
      </c>
      <c r="U93" s="465">
        <v>598</v>
      </c>
      <c r="V93" s="465">
        <v>0</v>
      </c>
      <c r="W93" s="469" t="s">
        <v>168</v>
      </c>
      <c r="X93" s="465">
        <v>5</v>
      </c>
      <c r="Y93" s="504">
        <v>10995</v>
      </c>
      <c r="Z93" s="468">
        <v>2.5999999999999999E-3</v>
      </c>
      <c r="AA93" s="465">
        <v>20</v>
      </c>
      <c r="AB93" s="466">
        <v>1708</v>
      </c>
      <c r="AC93" s="465">
        <v>1</v>
      </c>
      <c r="AD93" s="469" t="s">
        <v>168</v>
      </c>
      <c r="AE93" s="465">
        <v>5</v>
      </c>
      <c r="AF93" s="504">
        <v>33417</v>
      </c>
      <c r="AG93" s="468">
        <v>4.5999999999999999E-3</v>
      </c>
      <c r="AH93" s="465">
        <v>20</v>
      </c>
      <c r="AI93" s="466">
        <v>1708</v>
      </c>
      <c r="AJ93" s="465">
        <v>1</v>
      </c>
      <c r="AK93" s="469" t="s">
        <v>168</v>
      </c>
      <c r="AL93" s="465">
        <v>5</v>
      </c>
      <c r="AM93" s="504">
        <v>34858</v>
      </c>
      <c r="AN93" s="468">
        <v>4.7000000000000002E-3</v>
      </c>
      <c r="AO93" s="465">
        <v>20</v>
      </c>
      <c r="AP93" s="466">
        <v>1708</v>
      </c>
      <c r="AQ93" s="465">
        <v>1</v>
      </c>
      <c r="AR93" s="469" t="s">
        <v>168</v>
      </c>
      <c r="AS93" s="465">
        <v>5</v>
      </c>
      <c r="AT93" s="504">
        <v>35722</v>
      </c>
      <c r="AU93" s="468">
        <v>5.0000000000000001E-3</v>
      </c>
      <c r="AV93" s="765" t="s">
        <v>327</v>
      </c>
      <c r="AW93" s="464"/>
      <c r="AX93" s="464"/>
      <c r="AY93" s="456"/>
      <c r="AZ93" s="456"/>
      <c r="BA93" s="456"/>
      <c r="BB93" s="456"/>
      <c r="BC93" s="456"/>
      <c r="BD93" s="456"/>
      <c r="BE93" s="456"/>
      <c r="BF93" s="456"/>
      <c r="BG93" s="456"/>
      <c r="BH93" s="456"/>
      <c r="BI93" s="456"/>
      <c r="BJ93" s="456"/>
      <c r="BK93" s="456"/>
      <c r="BL93" s="456"/>
      <c r="BM93" s="456"/>
      <c r="BN93" s="456"/>
      <c r="BO93" s="456"/>
      <c r="BP93" s="456"/>
      <c r="BQ93" s="456"/>
    </row>
    <row r="94" spans="1:69" ht="15">
      <c r="A94" s="764" t="s">
        <v>235</v>
      </c>
      <c r="B94" s="465" t="s">
        <v>171</v>
      </c>
      <c r="C94" s="469" t="s">
        <v>168</v>
      </c>
      <c r="D94" s="465" t="s">
        <v>167</v>
      </c>
      <c r="E94" s="465" t="s">
        <v>276</v>
      </c>
      <c r="F94" s="469" t="s">
        <v>168</v>
      </c>
      <c r="G94" s="469" t="s">
        <v>168</v>
      </c>
      <c r="H94" s="469" t="s">
        <v>168</v>
      </c>
      <c r="I94" s="469" t="s">
        <v>168</v>
      </c>
      <c r="J94" s="469" t="s">
        <v>168</v>
      </c>
      <c r="K94" s="504">
        <v>0</v>
      </c>
      <c r="L94" s="469" t="s">
        <v>168</v>
      </c>
      <c r="M94" s="469" t="s">
        <v>168</v>
      </c>
      <c r="N94" s="469" t="s">
        <v>168</v>
      </c>
      <c r="O94" s="469" t="s">
        <v>168</v>
      </c>
      <c r="P94" s="469" t="s">
        <v>168</v>
      </c>
      <c r="Q94" s="469" t="s">
        <v>168</v>
      </c>
      <c r="R94" s="504">
        <v>0</v>
      </c>
      <c r="S94" s="469" t="s">
        <v>168</v>
      </c>
      <c r="T94" s="465">
        <v>730</v>
      </c>
      <c r="U94" s="466">
        <v>11169</v>
      </c>
      <c r="V94" s="469" t="s">
        <v>168</v>
      </c>
      <c r="W94" s="469" t="s">
        <v>168</v>
      </c>
      <c r="X94" s="465">
        <v>5</v>
      </c>
      <c r="Y94" s="504">
        <v>10467</v>
      </c>
      <c r="Z94" s="468">
        <v>2.5000000000000001E-3</v>
      </c>
      <c r="AA94" s="466">
        <v>1600</v>
      </c>
      <c r="AB94" s="466">
        <v>24480</v>
      </c>
      <c r="AC94" s="469" t="s">
        <v>168</v>
      </c>
      <c r="AD94" s="469" t="s">
        <v>168</v>
      </c>
      <c r="AE94" s="465">
        <v>5</v>
      </c>
      <c r="AF94" s="504">
        <v>24398</v>
      </c>
      <c r="AG94" s="468">
        <v>3.3999999999999998E-3</v>
      </c>
      <c r="AH94" s="466">
        <v>1600</v>
      </c>
      <c r="AI94" s="466">
        <v>24480</v>
      </c>
      <c r="AJ94" s="469" t="s">
        <v>168</v>
      </c>
      <c r="AK94" s="469" t="s">
        <v>168</v>
      </c>
      <c r="AL94" s="465">
        <v>5</v>
      </c>
      <c r="AM94" s="504">
        <v>25460</v>
      </c>
      <c r="AN94" s="468">
        <v>3.3999999999999998E-3</v>
      </c>
      <c r="AO94" s="466">
        <v>1600</v>
      </c>
      <c r="AP94" s="466">
        <v>24480</v>
      </c>
      <c r="AQ94" s="469" t="s">
        <v>168</v>
      </c>
      <c r="AR94" s="469" t="s">
        <v>168</v>
      </c>
      <c r="AS94" s="465">
        <v>5</v>
      </c>
      <c r="AT94" s="504">
        <v>26097</v>
      </c>
      <c r="AU94" s="468">
        <v>3.0000000000000001E-3</v>
      </c>
      <c r="AV94" s="770" t="s">
        <v>236</v>
      </c>
      <c r="AW94" s="464"/>
      <c r="AX94" s="464"/>
      <c r="AY94" s="456"/>
      <c r="AZ94" s="456"/>
      <c r="BA94" s="456"/>
      <c r="BB94" s="456"/>
      <c r="BC94" s="456"/>
      <c r="BD94" s="456"/>
      <c r="BE94" s="456"/>
      <c r="BF94" s="456"/>
      <c r="BG94" s="456"/>
      <c r="BH94" s="456"/>
      <c r="BI94" s="456"/>
      <c r="BJ94" s="456"/>
      <c r="BK94" s="456"/>
      <c r="BL94" s="456"/>
      <c r="BM94" s="456"/>
      <c r="BN94" s="456"/>
      <c r="BO94" s="456"/>
      <c r="BP94" s="456"/>
      <c r="BQ94" s="456"/>
    </row>
    <row r="95" spans="1:69" ht="15">
      <c r="A95" s="764" t="s">
        <v>364</v>
      </c>
      <c r="B95" s="465" t="s">
        <v>171</v>
      </c>
      <c r="C95" s="469" t="s">
        <v>168</v>
      </c>
      <c r="D95" s="465" t="s">
        <v>167</v>
      </c>
      <c r="E95" s="465" t="s">
        <v>278</v>
      </c>
      <c r="F95" s="465">
        <v>712</v>
      </c>
      <c r="G95" s="466">
        <v>44024</v>
      </c>
      <c r="H95" s="465">
        <v>3</v>
      </c>
      <c r="I95" s="465">
        <v>-762</v>
      </c>
      <c r="J95" s="465">
        <v>8</v>
      </c>
      <c r="K95" s="504">
        <v>75903</v>
      </c>
      <c r="L95" s="467">
        <v>0.01</v>
      </c>
      <c r="M95" s="469" t="s">
        <v>168</v>
      </c>
      <c r="N95" s="469" t="s">
        <v>168</v>
      </c>
      <c r="O95" s="469" t="s">
        <v>168</v>
      </c>
      <c r="P95" s="469" t="s">
        <v>168</v>
      </c>
      <c r="Q95" s="469" t="s">
        <v>168</v>
      </c>
      <c r="R95" s="504">
        <v>0</v>
      </c>
      <c r="S95" s="469" t="s">
        <v>168</v>
      </c>
      <c r="T95" s="465">
        <v>73</v>
      </c>
      <c r="U95" s="466">
        <v>1753</v>
      </c>
      <c r="V95" s="465">
        <v>0</v>
      </c>
      <c r="W95" s="469" t="s">
        <v>168</v>
      </c>
      <c r="X95" s="465">
        <v>8</v>
      </c>
      <c r="Y95" s="504">
        <v>5469</v>
      </c>
      <c r="Z95" s="468">
        <v>1.2999999999999999E-3</v>
      </c>
      <c r="AA95" s="465">
        <v>160</v>
      </c>
      <c r="AB95" s="466">
        <v>3842</v>
      </c>
      <c r="AC95" s="465">
        <v>1</v>
      </c>
      <c r="AD95" s="469" t="s">
        <v>168</v>
      </c>
      <c r="AE95" s="465">
        <v>8</v>
      </c>
      <c r="AF95" s="504">
        <v>12751</v>
      </c>
      <c r="AG95" s="468">
        <v>1.8E-3</v>
      </c>
      <c r="AH95" s="465">
        <v>160</v>
      </c>
      <c r="AI95" s="466">
        <v>3842</v>
      </c>
      <c r="AJ95" s="465">
        <v>1</v>
      </c>
      <c r="AK95" s="469" t="s">
        <v>168</v>
      </c>
      <c r="AL95" s="465">
        <v>8</v>
      </c>
      <c r="AM95" s="504">
        <v>13301</v>
      </c>
      <c r="AN95" s="468">
        <v>1.8E-3</v>
      </c>
      <c r="AO95" s="465">
        <v>160</v>
      </c>
      <c r="AP95" s="466">
        <v>3842</v>
      </c>
      <c r="AQ95" s="465">
        <v>1</v>
      </c>
      <c r="AR95" s="469" t="s">
        <v>168</v>
      </c>
      <c r="AS95" s="465">
        <v>8</v>
      </c>
      <c r="AT95" s="504">
        <v>13631</v>
      </c>
      <c r="AU95" s="468">
        <v>2E-3</v>
      </c>
      <c r="AV95" s="765" t="s">
        <v>365</v>
      </c>
      <c r="AW95" s="464"/>
      <c r="AX95" s="464"/>
      <c r="AY95" s="456"/>
      <c r="AZ95" s="456"/>
      <c r="BA95" s="456"/>
      <c r="BB95" s="456"/>
      <c r="BC95" s="456"/>
      <c r="BD95" s="456"/>
      <c r="BE95" s="456"/>
      <c r="BF95" s="456"/>
      <c r="BG95" s="456"/>
      <c r="BH95" s="456"/>
      <c r="BI95" s="456"/>
      <c r="BJ95" s="456"/>
      <c r="BK95" s="456"/>
      <c r="BL95" s="456"/>
      <c r="BM95" s="456"/>
      <c r="BN95" s="456"/>
      <c r="BO95" s="456"/>
      <c r="BP95" s="456"/>
      <c r="BQ95" s="456"/>
    </row>
    <row r="96" spans="1:69" ht="15">
      <c r="A96" s="764" t="s">
        <v>263</v>
      </c>
      <c r="B96" s="465" t="s">
        <v>171</v>
      </c>
      <c r="C96" s="465" t="s">
        <v>263</v>
      </c>
      <c r="D96" s="465" t="s">
        <v>263</v>
      </c>
      <c r="E96" s="465" t="s">
        <v>263</v>
      </c>
      <c r="F96" s="465" t="s">
        <v>263</v>
      </c>
      <c r="G96" s="465" t="s">
        <v>263</v>
      </c>
      <c r="H96" s="465" t="s">
        <v>263</v>
      </c>
      <c r="I96" s="465" t="s">
        <v>263</v>
      </c>
      <c r="J96" s="465" t="s">
        <v>263</v>
      </c>
      <c r="K96" s="504" t="s">
        <v>263</v>
      </c>
      <c r="L96" s="465" t="s">
        <v>263</v>
      </c>
      <c r="M96" s="465" t="s">
        <v>263</v>
      </c>
      <c r="N96" s="465" t="s">
        <v>263</v>
      </c>
      <c r="O96" s="465" t="s">
        <v>263</v>
      </c>
      <c r="P96" s="465" t="s">
        <v>263</v>
      </c>
      <c r="Q96" s="465" t="s">
        <v>263</v>
      </c>
      <c r="R96" s="504" t="s">
        <v>263</v>
      </c>
      <c r="S96" s="465" t="s">
        <v>263</v>
      </c>
      <c r="T96" s="465" t="s">
        <v>263</v>
      </c>
      <c r="U96" s="465" t="s">
        <v>263</v>
      </c>
      <c r="V96" s="465" t="s">
        <v>263</v>
      </c>
      <c r="W96" s="465" t="s">
        <v>263</v>
      </c>
      <c r="X96" s="465" t="s">
        <v>263</v>
      </c>
      <c r="Y96" s="504" t="s">
        <v>263</v>
      </c>
      <c r="Z96" s="465" t="s">
        <v>263</v>
      </c>
      <c r="AA96" s="465" t="s">
        <v>263</v>
      </c>
      <c r="AB96" s="465" t="s">
        <v>263</v>
      </c>
      <c r="AC96" s="465" t="s">
        <v>263</v>
      </c>
      <c r="AD96" s="465" t="s">
        <v>263</v>
      </c>
      <c r="AE96" s="465" t="s">
        <v>263</v>
      </c>
      <c r="AF96" s="504" t="s">
        <v>263</v>
      </c>
      <c r="AG96" s="465" t="s">
        <v>263</v>
      </c>
      <c r="AH96" s="465" t="s">
        <v>263</v>
      </c>
      <c r="AI96" s="465" t="s">
        <v>263</v>
      </c>
      <c r="AJ96" s="465" t="s">
        <v>263</v>
      </c>
      <c r="AK96" s="465" t="s">
        <v>263</v>
      </c>
      <c r="AL96" s="465" t="s">
        <v>263</v>
      </c>
      <c r="AM96" s="504" t="s">
        <v>263</v>
      </c>
      <c r="AN96" s="465" t="s">
        <v>263</v>
      </c>
      <c r="AO96" s="465" t="s">
        <v>263</v>
      </c>
      <c r="AP96" s="465" t="s">
        <v>263</v>
      </c>
      <c r="AQ96" s="465" t="s">
        <v>263</v>
      </c>
      <c r="AR96" s="465" t="s">
        <v>263</v>
      </c>
      <c r="AS96" s="465" t="s">
        <v>263</v>
      </c>
      <c r="AT96" s="504" t="s">
        <v>263</v>
      </c>
      <c r="AU96" s="465" t="s">
        <v>263</v>
      </c>
      <c r="AV96" s="765" t="s">
        <v>263</v>
      </c>
      <c r="AW96" s="464"/>
      <c r="AX96" s="464"/>
      <c r="AY96" s="456"/>
      <c r="AZ96" s="456"/>
      <c r="BA96" s="456"/>
      <c r="BB96" s="456"/>
      <c r="BC96" s="456"/>
      <c r="BD96" s="456"/>
      <c r="BE96" s="456"/>
      <c r="BF96" s="456"/>
      <c r="BG96" s="456"/>
      <c r="BH96" s="456"/>
      <c r="BI96" s="456"/>
      <c r="BJ96" s="456"/>
      <c r="BK96" s="456"/>
      <c r="BL96" s="456"/>
      <c r="BM96" s="456"/>
      <c r="BN96" s="456"/>
      <c r="BO96" s="456"/>
      <c r="BP96" s="456"/>
      <c r="BQ96" s="456"/>
    </row>
    <row r="97" spans="1:69" ht="15">
      <c r="A97" s="762" t="s">
        <v>228</v>
      </c>
      <c r="B97" s="462" t="s">
        <v>263</v>
      </c>
      <c r="C97" s="462" t="s">
        <v>263</v>
      </c>
      <c r="D97" s="462" t="s">
        <v>263</v>
      </c>
      <c r="E97" s="462" t="s">
        <v>263</v>
      </c>
      <c r="F97" s="462" t="s">
        <v>263</v>
      </c>
      <c r="G97" s="462" t="s">
        <v>263</v>
      </c>
      <c r="H97" s="462" t="s">
        <v>263</v>
      </c>
      <c r="I97" s="462" t="s">
        <v>263</v>
      </c>
      <c r="J97" s="462" t="s">
        <v>263</v>
      </c>
      <c r="K97" s="505" t="s">
        <v>263</v>
      </c>
      <c r="L97" s="462" t="s">
        <v>263</v>
      </c>
      <c r="M97" s="462" t="s">
        <v>263</v>
      </c>
      <c r="N97" s="462" t="s">
        <v>263</v>
      </c>
      <c r="O97" s="462" t="s">
        <v>263</v>
      </c>
      <c r="P97" s="462" t="s">
        <v>263</v>
      </c>
      <c r="Q97" s="462" t="s">
        <v>263</v>
      </c>
      <c r="R97" s="505" t="s">
        <v>263</v>
      </c>
      <c r="S97" s="462" t="s">
        <v>263</v>
      </c>
      <c r="T97" s="462" t="s">
        <v>263</v>
      </c>
      <c r="U97" s="462" t="s">
        <v>263</v>
      </c>
      <c r="V97" s="462" t="s">
        <v>263</v>
      </c>
      <c r="W97" s="462" t="s">
        <v>263</v>
      </c>
      <c r="X97" s="462" t="s">
        <v>263</v>
      </c>
      <c r="Y97" s="505" t="s">
        <v>263</v>
      </c>
      <c r="Z97" s="462" t="s">
        <v>263</v>
      </c>
      <c r="AA97" s="462" t="s">
        <v>263</v>
      </c>
      <c r="AB97" s="462" t="s">
        <v>263</v>
      </c>
      <c r="AC97" s="462" t="s">
        <v>263</v>
      </c>
      <c r="AD97" s="462" t="s">
        <v>263</v>
      </c>
      <c r="AE97" s="462" t="s">
        <v>263</v>
      </c>
      <c r="AF97" s="505" t="s">
        <v>263</v>
      </c>
      <c r="AG97" s="462" t="s">
        <v>263</v>
      </c>
      <c r="AH97" s="462" t="s">
        <v>263</v>
      </c>
      <c r="AI97" s="462" t="s">
        <v>263</v>
      </c>
      <c r="AJ97" s="462" t="s">
        <v>263</v>
      </c>
      <c r="AK97" s="462" t="s">
        <v>263</v>
      </c>
      <c r="AL97" s="462" t="s">
        <v>263</v>
      </c>
      <c r="AM97" s="505" t="s">
        <v>263</v>
      </c>
      <c r="AN97" s="462" t="s">
        <v>263</v>
      </c>
      <c r="AO97" s="462" t="s">
        <v>263</v>
      </c>
      <c r="AP97" s="462" t="s">
        <v>263</v>
      </c>
      <c r="AQ97" s="462" t="s">
        <v>263</v>
      </c>
      <c r="AR97" s="462" t="s">
        <v>263</v>
      </c>
      <c r="AS97" s="462" t="s">
        <v>263</v>
      </c>
      <c r="AT97" s="505" t="s">
        <v>263</v>
      </c>
      <c r="AU97" s="462" t="s">
        <v>263</v>
      </c>
      <c r="AV97" s="763" t="s">
        <v>263</v>
      </c>
      <c r="AW97" s="464"/>
      <c r="AX97" s="464"/>
      <c r="AY97" s="456"/>
      <c r="AZ97" s="456"/>
      <c r="BA97" s="456"/>
      <c r="BB97" s="456"/>
      <c r="BC97" s="456"/>
      <c r="BD97" s="456"/>
      <c r="BE97" s="456"/>
      <c r="BF97" s="456"/>
      <c r="BG97" s="456"/>
      <c r="BH97" s="456"/>
      <c r="BI97" s="456"/>
      <c r="BJ97" s="456"/>
      <c r="BK97" s="456"/>
      <c r="BL97" s="456"/>
      <c r="BM97" s="456"/>
      <c r="BN97" s="456"/>
      <c r="BO97" s="456"/>
      <c r="BP97" s="456"/>
      <c r="BQ97" s="456"/>
    </row>
    <row r="98" spans="1:69" ht="15">
      <c r="A98" s="764" t="s">
        <v>366</v>
      </c>
      <c r="B98" s="465" t="s">
        <v>165</v>
      </c>
      <c r="C98" s="465" t="s">
        <v>167</v>
      </c>
      <c r="D98" s="469" t="s">
        <v>168</v>
      </c>
      <c r="E98" s="465" t="s">
        <v>276</v>
      </c>
      <c r="F98" s="465">
        <v>900</v>
      </c>
      <c r="G98" s="469" t="s">
        <v>168</v>
      </c>
      <c r="H98" s="469" t="s">
        <v>168</v>
      </c>
      <c r="I98" s="469" t="s">
        <v>168</v>
      </c>
      <c r="J98" s="465">
        <v>9</v>
      </c>
      <c r="K98" s="504">
        <v>24083</v>
      </c>
      <c r="L98" s="467">
        <v>0</v>
      </c>
      <c r="M98" s="465">
        <v>750</v>
      </c>
      <c r="N98" s="469" t="s">
        <v>168</v>
      </c>
      <c r="O98" s="469" t="s">
        <v>168</v>
      </c>
      <c r="P98" s="469" t="s">
        <v>168</v>
      </c>
      <c r="Q98" s="465">
        <v>3</v>
      </c>
      <c r="R98" s="504">
        <v>36055</v>
      </c>
      <c r="S98" s="468">
        <v>3.3999999999999998E-3</v>
      </c>
      <c r="T98" s="469" t="s">
        <v>168</v>
      </c>
      <c r="U98" s="469" t="s">
        <v>168</v>
      </c>
      <c r="V98" s="469" t="s">
        <v>168</v>
      </c>
      <c r="W98" s="469" t="s">
        <v>168</v>
      </c>
      <c r="X98" s="469" t="s">
        <v>168</v>
      </c>
      <c r="Y98" s="504">
        <v>0</v>
      </c>
      <c r="Z98" s="469" t="s">
        <v>168</v>
      </c>
      <c r="AA98" s="469" t="s">
        <v>168</v>
      </c>
      <c r="AB98" s="469" t="s">
        <v>168</v>
      </c>
      <c r="AC98" s="469" t="s">
        <v>168</v>
      </c>
      <c r="AD98" s="469" t="s">
        <v>168</v>
      </c>
      <c r="AE98" s="469" t="s">
        <v>168</v>
      </c>
      <c r="AF98" s="504">
        <v>0</v>
      </c>
      <c r="AG98" s="469" t="s">
        <v>168</v>
      </c>
      <c r="AH98" s="469" t="s">
        <v>168</v>
      </c>
      <c r="AI98" s="469" t="s">
        <v>168</v>
      </c>
      <c r="AJ98" s="469" t="s">
        <v>168</v>
      </c>
      <c r="AK98" s="469" t="s">
        <v>168</v>
      </c>
      <c r="AL98" s="469" t="s">
        <v>168</v>
      </c>
      <c r="AM98" s="504">
        <v>0</v>
      </c>
      <c r="AN98" s="469" t="s">
        <v>168</v>
      </c>
      <c r="AO98" s="469" t="s">
        <v>168</v>
      </c>
      <c r="AP98" s="469" t="s">
        <v>168</v>
      </c>
      <c r="AQ98" s="469" t="s">
        <v>168</v>
      </c>
      <c r="AR98" s="469" t="s">
        <v>168</v>
      </c>
      <c r="AS98" s="469" t="s">
        <v>168</v>
      </c>
      <c r="AT98" s="504">
        <v>0</v>
      </c>
      <c r="AU98" s="469" t="s">
        <v>168</v>
      </c>
      <c r="AV98" s="765"/>
      <c r="AW98" s="464"/>
      <c r="AX98" s="464"/>
      <c r="AY98" s="456"/>
      <c r="AZ98" s="456"/>
      <c r="BA98" s="456"/>
      <c r="BB98" s="456"/>
      <c r="BC98" s="456"/>
      <c r="BD98" s="456"/>
      <c r="BE98" s="456"/>
      <c r="BF98" s="456"/>
      <c r="BG98" s="456"/>
      <c r="BH98" s="456"/>
      <c r="BI98" s="456"/>
      <c r="BJ98" s="456"/>
      <c r="BK98" s="456"/>
      <c r="BL98" s="456"/>
      <c r="BM98" s="456"/>
      <c r="BN98" s="456"/>
      <c r="BO98" s="456"/>
      <c r="BP98" s="456"/>
      <c r="BQ98" s="456"/>
    </row>
    <row r="99" spans="1:69" ht="15">
      <c r="A99" s="764" t="s">
        <v>367</v>
      </c>
      <c r="B99" s="465" t="s">
        <v>165</v>
      </c>
      <c r="C99" s="465" t="s">
        <v>167</v>
      </c>
      <c r="D99" s="469" t="s">
        <v>168</v>
      </c>
      <c r="E99" s="465" t="s">
        <v>278</v>
      </c>
      <c r="F99" s="465">
        <v>32</v>
      </c>
      <c r="G99" s="469" t="s">
        <v>168</v>
      </c>
      <c r="H99" s="469" t="s">
        <v>168</v>
      </c>
      <c r="I99" s="469" t="s">
        <v>168</v>
      </c>
      <c r="J99" s="465">
        <v>9</v>
      </c>
      <c r="K99" s="504">
        <v>5548</v>
      </c>
      <c r="L99" s="467">
        <v>0</v>
      </c>
      <c r="M99" s="465">
        <v>32</v>
      </c>
      <c r="N99" s="469" t="s">
        <v>168</v>
      </c>
      <c r="O99" s="469" t="s">
        <v>168</v>
      </c>
      <c r="P99" s="469" t="s">
        <v>168</v>
      </c>
      <c r="Q99" s="465">
        <v>3</v>
      </c>
      <c r="R99" s="504">
        <v>9133</v>
      </c>
      <c r="S99" s="468">
        <v>8.9999999999999998E-4</v>
      </c>
      <c r="T99" s="469" t="s">
        <v>168</v>
      </c>
      <c r="U99" s="469" t="s">
        <v>168</v>
      </c>
      <c r="V99" s="469" t="s">
        <v>168</v>
      </c>
      <c r="W99" s="469" t="s">
        <v>168</v>
      </c>
      <c r="X99" s="469" t="s">
        <v>168</v>
      </c>
      <c r="Y99" s="504">
        <v>0</v>
      </c>
      <c r="Z99" s="469" t="s">
        <v>168</v>
      </c>
      <c r="AA99" s="469" t="s">
        <v>168</v>
      </c>
      <c r="AB99" s="469" t="s">
        <v>168</v>
      </c>
      <c r="AC99" s="469" t="s">
        <v>168</v>
      </c>
      <c r="AD99" s="469" t="s">
        <v>168</v>
      </c>
      <c r="AE99" s="469" t="s">
        <v>168</v>
      </c>
      <c r="AF99" s="504">
        <v>0</v>
      </c>
      <c r="AG99" s="469" t="s">
        <v>168</v>
      </c>
      <c r="AH99" s="469" t="s">
        <v>168</v>
      </c>
      <c r="AI99" s="469" t="s">
        <v>168</v>
      </c>
      <c r="AJ99" s="469" t="s">
        <v>168</v>
      </c>
      <c r="AK99" s="469" t="s">
        <v>168</v>
      </c>
      <c r="AL99" s="469" t="s">
        <v>168</v>
      </c>
      <c r="AM99" s="504">
        <v>0</v>
      </c>
      <c r="AN99" s="469" t="s">
        <v>168</v>
      </c>
      <c r="AO99" s="469" t="s">
        <v>168</v>
      </c>
      <c r="AP99" s="469" t="s">
        <v>168</v>
      </c>
      <c r="AQ99" s="469" t="s">
        <v>168</v>
      </c>
      <c r="AR99" s="469" t="s">
        <v>168</v>
      </c>
      <c r="AS99" s="469" t="s">
        <v>168</v>
      </c>
      <c r="AT99" s="504">
        <v>0</v>
      </c>
      <c r="AU99" s="469" t="s">
        <v>168</v>
      </c>
      <c r="AV99" s="765"/>
      <c r="AW99" s="464"/>
      <c r="AX99" s="464"/>
      <c r="AY99" s="456"/>
      <c r="AZ99" s="456"/>
      <c r="BA99" s="456"/>
      <c r="BB99" s="456"/>
      <c r="BC99" s="456"/>
      <c r="BD99" s="456"/>
      <c r="BE99" s="456"/>
      <c r="BF99" s="456"/>
      <c r="BG99" s="456"/>
      <c r="BH99" s="456"/>
      <c r="BI99" s="456"/>
      <c r="BJ99" s="456"/>
      <c r="BK99" s="456"/>
      <c r="BL99" s="456"/>
      <c r="BM99" s="456"/>
      <c r="BN99" s="456"/>
      <c r="BO99" s="456"/>
      <c r="BP99" s="456"/>
      <c r="BQ99" s="456"/>
    </row>
    <row r="100" spans="1:69" ht="15">
      <c r="A100" s="764" t="s">
        <v>368</v>
      </c>
      <c r="B100" s="465" t="s">
        <v>165</v>
      </c>
      <c r="C100" s="465" t="s">
        <v>167</v>
      </c>
      <c r="D100" s="469" t="s">
        <v>168</v>
      </c>
      <c r="E100" s="465" t="s">
        <v>276</v>
      </c>
      <c r="F100" s="465">
        <v>1</v>
      </c>
      <c r="G100" s="465">
        <v>561</v>
      </c>
      <c r="H100" s="465">
        <v>0</v>
      </c>
      <c r="I100" s="469" t="s">
        <v>168</v>
      </c>
      <c r="J100" s="465">
        <v>16</v>
      </c>
      <c r="K100" s="504">
        <v>919</v>
      </c>
      <c r="L100" s="467">
        <v>0</v>
      </c>
      <c r="M100" s="465">
        <v>20</v>
      </c>
      <c r="N100" s="466">
        <v>1475</v>
      </c>
      <c r="O100" s="469" t="s">
        <v>168</v>
      </c>
      <c r="P100" s="465">
        <v>-26</v>
      </c>
      <c r="Q100" s="465">
        <v>9</v>
      </c>
      <c r="R100" s="504">
        <v>8294</v>
      </c>
      <c r="S100" s="468">
        <v>8.0000000000000004E-4</v>
      </c>
      <c r="T100" s="469" t="s">
        <v>168</v>
      </c>
      <c r="U100" s="469" t="s">
        <v>168</v>
      </c>
      <c r="V100" s="469" t="s">
        <v>168</v>
      </c>
      <c r="W100" s="469" t="s">
        <v>168</v>
      </c>
      <c r="X100" s="469" t="s">
        <v>168</v>
      </c>
      <c r="Y100" s="504">
        <v>0</v>
      </c>
      <c r="Z100" s="469" t="s">
        <v>168</v>
      </c>
      <c r="AA100" s="469" t="s">
        <v>168</v>
      </c>
      <c r="AB100" s="469" t="s">
        <v>168</v>
      </c>
      <c r="AC100" s="469" t="s">
        <v>168</v>
      </c>
      <c r="AD100" s="469" t="s">
        <v>168</v>
      </c>
      <c r="AE100" s="469" t="s">
        <v>168</v>
      </c>
      <c r="AF100" s="504">
        <v>0</v>
      </c>
      <c r="AG100" s="469" t="s">
        <v>168</v>
      </c>
      <c r="AH100" s="469" t="s">
        <v>168</v>
      </c>
      <c r="AI100" s="469" t="s">
        <v>168</v>
      </c>
      <c r="AJ100" s="469" t="s">
        <v>168</v>
      </c>
      <c r="AK100" s="469" t="s">
        <v>168</v>
      </c>
      <c r="AL100" s="469" t="s">
        <v>168</v>
      </c>
      <c r="AM100" s="504">
        <v>0</v>
      </c>
      <c r="AN100" s="469" t="s">
        <v>168</v>
      </c>
      <c r="AO100" s="469" t="s">
        <v>168</v>
      </c>
      <c r="AP100" s="469" t="s">
        <v>168</v>
      </c>
      <c r="AQ100" s="469" t="s">
        <v>168</v>
      </c>
      <c r="AR100" s="469" t="s">
        <v>168</v>
      </c>
      <c r="AS100" s="469" t="s">
        <v>168</v>
      </c>
      <c r="AT100" s="504">
        <v>0</v>
      </c>
      <c r="AU100" s="469" t="s">
        <v>168</v>
      </c>
      <c r="AV100" s="765"/>
      <c r="AW100" s="464"/>
      <c r="AX100" s="464"/>
      <c r="AY100" s="456"/>
      <c r="AZ100" s="456"/>
      <c r="BA100" s="456"/>
      <c r="BB100" s="456"/>
      <c r="BC100" s="456"/>
      <c r="BD100" s="456"/>
      <c r="BE100" s="456"/>
      <c r="BF100" s="456"/>
      <c r="BG100" s="456"/>
      <c r="BH100" s="456"/>
      <c r="BI100" s="456"/>
      <c r="BJ100" s="456"/>
      <c r="BK100" s="456"/>
      <c r="BL100" s="456"/>
      <c r="BM100" s="456"/>
      <c r="BN100" s="456"/>
      <c r="BO100" s="456"/>
      <c r="BP100" s="456"/>
      <c r="BQ100" s="456"/>
    </row>
    <row r="101" spans="1:69" ht="15">
      <c r="A101" s="764" t="s">
        <v>369</v>
      </c>
      <c r="B101" s="465" t="s">
        <v>165</v>
      </c>
      <c r="C101" s="465" t="s">
        <v>351</v>
      </c>
      <c r="D101" s="469" t="s">
        <v>168</v>
      </c>
      <c r="E101" s="465" t="s">
        <v>278</v>
      </c>
      <c r="F101" s="465">
        <v>13</v>
      </c>
      <c r="G101" s="469" t="s">
        <v>168</v>
      </c>
      <c r="H101" s="469" t="s">
        <v>168</v>
      </c>
      <c r="I101" s="469" t="s">
        <v>168</v>
      </c>
      <c r="J101" s="465">
        <v>16</v>
      </c>
      <c r="K101" s="504">
        <v>6887</v>
      </c>
      <c r="L101" s="467">
        <v>0</v>
      </c>
      <c r="M101" s="469" t="s">
        <v>168</v>
      </c>
      <c r="N101" s="469" t="s">
        <v>168</v>
      </c>
      <c r="O101" s="469" t="s">
        <v>168</v>
      </c>
      <c r="P101" s="469" t="s">
        <v>168</v>
      </c>
      <c r="Q101" s="469" t="s">
        <v>168</v>
      </c>
      <c r="R101" s="504">
        <v>0</v>
      </c>
      <c r="S101" s="469" t="s">
        <v>168</v>
      </c>
      <c r="T101" s="469" t="s">
        <v>168</v>
      </c>
      <c r="U101" s="469" t="s">
        <v>168</v>
      </c>
      <c r="V101" s="469" t="s">
        <v>168</v>
      </c>
      <c r="W101" s="469" t="s">
        <v>168</v>
      </c>
      <c r="X101" s="469" t="s">
        <v>168</v>
      </c>
      <c r="Y101" s="504">
        <v>0</v>
      </c>
      <c r="Z101" s="469" t="s">
        <v>168</v>
      </c>
      <c r="AA101" s="469" t="s">
        <v>168</v>
      </c>
      <c r="AB101" s="469" t="s">
        <v>168</v>
      </c>
      <c r="AC101" s="469" t="s">
        <v>168</v>
      </c>
      <c r="AD101" s="469" t="s">
        <v>168</v>
      </c>
      <c r="AE101" s="469" t="s">
        <v>168</v>
      </c>
      <c r="AF101" s="504">
        <v>0</v>
      </c>
      <c r="AG101" s="469" t="s">
        <v>168</v>
      </c>
      <c r="AH101" s="469" t="s">
        <v>168</v>
      </c>
      <c r="AI101" s="469" t="s">
        <v>168</v>
      </c>
      <c r="AJ101" s="469" t="s">
        <v>168</v>
      </c>
      <c r="AK101" s="469" t="s">
        <v>168</v>
      </c>
      <c r="AL101" s="469" t="s">
        <v>168</v>
      </c>
      <c r="AM101" s="504">
        <v>0</v>
      </c>
      <c r="AN101" s="469" t="s">
        <v>168</v>
      </c>
      <c r="AO101" s="469" t="s">
        <v>168</v>
      </c>
      <c r="AP101" s="469" t="s">
        <v>168</v>
      </c>
      <c r="AQ101" s="469" t="s">
        <v>168</v>
      </c>
      <c r="AR101" s="469" t="s">
        <v>168</v>
      </c>
      <c r="AS101" s="469" t="s">
        <v>168</v>
      </c>
      <c r="AT101" s="504">
        <v>0</v>
      </c>
      <c r="AU101" s="469" t="s">
        <v>168</v>
      </c>
      <c r="AV101" s="765"/>
      <c r="AW101" s="464"/>
      <c r="AX101" s="464"/>
      <c r="AY101" s="456"/>
      <c r="AZ101" s="456"/>
      <c r="BA101" s="456"/>
      <c r="BB101" s="456"/>
      <c r="BC101" s="456"/>
      <c r="BD101" s="456"/>
      <c r="BE101" s="456"/>
      <c r="BF101" s="456"/>
      <c r="BG101" s="456"/>
      <c r="BH101" s="456"/>
      <c r="BI101" s="456"/>
      <c r="BJ101" s="456"/>
      <c r="BK101" s="456"/>
      <c r="BL101" s="456"/>
      <c r="BM101" s="456"/>
      <c r="BN101" s="456"/>
      <c r="BO101" s="456"/>
      <c r="BP101" s="456"/>
      <c r="BQ101" s="456"/>
    </row>
    <row r="102" spans="1:69" ht="15">
      <c r="A102" s="764" t="s">
        <v>370</v>
      </c>
      <c r="B102" s="465" t="s">
        <v>165</v>
      </c>
      <c r="C102" s="465" t="s">
        <v>283</v>
      </c>
      <c r="D102" s="469" t="s">
        <v>168</v>
      </c>
      <c r="E102" s="465" t="s">
        <v>276</v>
      </c>
      <c r="F102" s="465">
        <v>77</v>
      </c>
      <c r="G102" s="469" t="s">
        <v>168</v>
      </c>
      <c r="H102" s="469" t="s">
        <v>168</v>
      </c>
      <c r="I102" s="469" t="s">
        <v>168</v>
      </c>
      <c r="J102" s="465">
        <v>9</v>
      </c>
      <c r="K102" s="504">
        <v>3173</v>
      </c>
      <c r="L102" s="467">
        <v>0</v>
      </c>
      <c r="M102" s="469" t="s">
        <v>168</v>
      </c>
      <c r="N102" s="469" t="s">
        <v>168</v>
      </c>
      <c r="O102" s="469" t="s">
        <v>168</v>
      </c>
      <c r="P102" s="469" t="s">
        <v>168</v>
      </c>
      <c r="Q102" s="469" t="s">
        <v>168</v>
      </c>
      <c r="R102" s="504">
        <v>0</v>
      </c>
      <c r="S102" s="469" t="s">
        <v>168</v>
      </c>
      <c r="T102" s="469" t="s">
        <v>168</v>
      </c>
      <c r="U102" s="469" t="s">
        <v>168</v>
      </c>
      <c r="V102" s="469" t="s">
        <v>168</v>
      </c>
      <c r="W102" s="469" t="s">
        <v>168</v>
      </c>
      <c r="X102" s="469" t="s">
        <v>168</v>
      </c>
      <c r="Y102" s="504">
        <v>0</v>
      </c>
      <c r="Z102" s="469" t="s">
        <v>168</v>
      </c>
      <c r="AA102" s="469" t="s">
        <v>168</v>
      </c>
      <c r="AB102" s="469" t="s">
        <v>168</v>
      </c>
      <c r="AC102" s="469" t="s">
        <v>168</v>
      </c>
      <c r="AD102" s="469" t="s">
        <v>168</v>
      </c>
      <c r="AE102" s="469" t="s">
        <v>168</v>
      </c>
      <c r="AF102" s="504">
        <v>0</v>
      </c>
      <c r="AG102" s="469" t="s">
        <v>168</v>
      </c>
      <c r="AH102" s="469" t="s">
        <v>168</v>
      </c>
      <c r="AI102" s="469" t="s">
        <v>168</v>
      </c>
      <c r="AJ102" s="469" t="s">
        <v>168</v>
      </c>
      <c r="AK102" s="469" t="s">
        <v>168</v>
      </c>
      <c r="AL102" s="469" t="s">
        <v>168</v>
      </c>
      <c r="AM102" s="504">
        <v>0</v>
      </c>
      <c r="AN102" s="469" t="s">
        <v>168</v>
      </c>
      <c r="AO102" s="469" t="s">
        <v>168</v>
      </c>
      <c r="AP102" s="469" t="s">
        <v>168</v>
      </c>
      <c r="AQ102" s="469" t="s">
        <v>168</v>
      </c>
      <c r="AR102" s="469" t="s">
        <v>168</v>
      </c>
      <c r="AS102" s="469" t="s">
        <v>168</v>
      </c>
      <c r="AT102" s="504">
        <v>0</v>
      </c>
      <c r="AU102" s="469" t="s">
        <v>168</v>
      </c>
      <c r="AV102" s="765"/>
      <c r="AW102" s="464"/>
      <c r="AX102" s="464"/>
      <c r="AY102" s="456"/>
      <c r="AZ102" s="456"/>
      <c r="BA102" s="456"/>
      <c r="BB102" s="456"/>
      <c r="BC102" s="456"/>
      <c r="BD102" s="456"/>
      <c r="BE102" s="456"/>
      <c r="BF102" s="456"/>
      <c r="BG102" s="456"/>
      <c r="BH102" s="456"/>
      <c r="BI102" s="456"/>
      <c r="BJ102" s="456"/>
      <c r="BK102" s="456"/>
      <c r="BL102" s="456"/>
      <c r="BM102" s="456"/>
      <c r="BN102" s="456"/>
      <c r="BO102" s="456"/>
      <c r="BP102" s="456"/>
      <c r="BQ102" s="456"/>
    </row>
    <row r="103" spans="1:69" ht="15">
      <c r="A103" s="764" t="s">
        <v>263</v>
      </c>
      <c r="B103" s="465"/>
      <c r="C103" s="465" t="s">
        <v>263</v>
      </c>
      <c r="D103" s="465" t="s">
        <v>263</v>
      </c>
      <c r="E103" s="465" t="s">
        <v>263</v>
      </c>
      <c r="F103" s="465" t="s">
        <v>263</v>
      </c>
      <c r="G103" s="465" t="s">
        <v>263</v>
      </c>
      <c r="H103" s="465" t="s">
        <v>263</v>
      </c>
      <c r="I103" s="465" t="s">
        <v>263</v>
      </c>
      <c r="J103" s="465" t="s">
        <v>263</v>
      </c>
      <c r="K103" s="504" t="s">
        <v>263</v>
      </c>
      <c r="L103" s="465" t="s">
        <v>263</v>
      </c>
      <c r="M103" s="465" t="s">
        <v>263</v>
      </c>
      <c r="N103" s="465" t="s">
        <v>263</v>
      </c>
      <c r="O103" s="465" t="s">
        <v>263</v>
      </c>
      <c r="P103" s="465" t="s">
        <v>263</v>
      </c>
      <c r="Q103" s="465" t="s">
        <v>263</v>
      </c>
      <c r="R103" s="504" t="s">
        <v>263</v>
      </c>
      <c r="S103" s="465" t="s">
        <v>263</v>
      </c>
      <c r="T103" s="465" t="s">
        <v>263</v>
      </c>
      <c r="U103" s="465" t="s">
        <v>263</v>
      </c>
      <c r="V103" s="465" t="s">
        <v>263</v>
      </c>
      <c r="W103" s="465" t="s">
        <v>263</v>
      </c>
      <c r="X103" s="465" t="s">
        <v>263</v>
      </c>
      <c r="Y103" s="504" t="s">
        <v>263</v>
      </c>
      <c r="Z103" s="465" t="s">
        <v>263</v>
      </c>
      <c r="AA103" s="465" t="s">
        <v>263</v>
      </c>
      <c r="AB103" s="465" t="s">
        <v>263</v>
      </c>
      <c r="AC103" s="465" t="s">
        <v>263</v>
      </c>
      <c r="AD103" s="465" t="s">
        <v>263</v>
      </c>
      <c r="AE103" s="465" t="s">
        <v>263</v>
      </c>
      <c r="AF103" s="504" t="s">
        <v>263</v>
      </c>
      <c r="AG103" s="465" t="s">
        <v>263</v>
      </c>
      <c r="AH103" s="465" t="s">
        <v>263</v>
      </c>
      <c r="AI103" s="465" t="s">
        <v>263</v>
      </c>
      <c r="AJ103" s="465" t="s">
        <v>263</v>
      </c>
      <c r="AK103" s="465" t="s">
        <v>263</v>
      </c>
      <c r="AL103" s="465" t="s">
        <v>263</v>
      </c>
      <c r="AM103" s="504" t="s">
        <v>263</v>
      </c>
      <c r="AN103" s="465" t="s">
        <v>263</v>
      </c>
      <c r="AO103" s="465" t="s">
        <v>263</v>
      </c>
      <c r="AP103" s="465" t="s">
        <v>263</v>
      </c>
      <c r="AQ103" s="465" t="s">
        <v>263</v>
      </c>
      <c r="AR103" s="465" t="s">
        <v>263</v>
      </c>
      <c r="AS103" s="465" t="s">
        <v>263</v>
      </c>
      <c r="AT103" s="504" t="s">
        <v>263</v>
      </c>
      <c r="AU103" s="465" t="s">
        <v>263</v>
      </c>
      <c r="AV103" s="765" t="s">
        <v>263</v>
      </c>
      <c r="AW103" s="464"/>
      <c r="AX103" s="464"/>
      <c r="AY103" s="456"/>
      <c r="AZ103" s="456"/>
      <c r="BA103" s="456"/>
      <c r="BB103" s="456"/>
      <c r="BC103" s="456"/>
      <c r="BD103" s="456"/>
      <c r="BE103" s="456"/>
      <c r="BF103" s="456"/>
      <c r="BG103" s="456"/>
      <c r="BH103" s="456"/>
      <c r="BI103" s="456"/>
      <c r="BJ103" s="456"/>
      <c r="BK103" s="456"/>
      <c r="BL103" s="456"/>
      <c r="BM103" s="456"/>
      <c r="BN103" s="456"/>
      <c r="BO103" s="456"/>
      <c r="BP103" s="456"/>
      <c r="BQ103" s="456"/>
    </row>
    <row r="104" spans="1:69" ht="15">
      <c r="A104" s="762" t="s">
        <v>371</v>
      </c>
      <c r="B104" s="462" t="s">
        <v>263</v>
      </c>
      <c r="C104" s="462" t="s">
        <v>263</v>
      </c>
      <c r="D104" s="462" t="s">
        <v>263</v>
      </c>
      <c r="E104" s="462" t="s">
        <v>263</v>
      </c>
      <c r="F104" s="462" t="s">
        <v>263</v>
      </c>
      <c r="G104" s="462" t="s">
        <v>263</v>
      </c>
      <c r="H104" s="462" t="s">
        <v>263</v>
      </c>
      <c r="I104" s="462" t="s">
        <v>263</v>
      </c>
      <c r="J104" s="462" t="s">
        <v>263</v>
      </c>
      <c r="K104" s="505" t="s">
        <v>263</v>
      </c>
      <c r="L104" s="462" t="s">
        <v>263</v>
      </c>
      <c r="M104" s="462" t="s">
        <v>263</v>
      </c>
      <c r="N104" s="462" t="s">
        <v>263</v>
      </c>
      <c r="O104" s="462" t="s">
        <v>263</v>
      </c>
      <c r="P104" s="462" t="s">
        <v>263</v>
      </c>
      <c r="Q104" s="462" t="s">
        <v>263</v>
      </c>
      <c r="R104" s="505" t="s">
        <v>263</v>
      </c>
      <c r="S104" s="462" t="s">
        <v>263</v>
      </c>
      <c r="T104" s="462" t="s">
        <v>263</v>
      </c>
      <c r="U104" s="462" t="s">
        <v>263</v>
      </c>
      <c r="V104" s="462" t="s">
        <v>263</v>
      </c>
      <c r="W104" s="462" t="s">
        <v>263</v>
      </c>
      <c r="X104" s="462" t="s">
        <v>263</v>
      </c>
      <c r="Y104" s="505" t="s">
        <v>263</v>
      </c>
      <c r="Z104" s="462" t="s">
        <v>263</v>
      </c>
      <c r="AA104" s="462" t="s">
        <v>263</v>
      </c>
      <c r="AB104" s="462" t="s">
        <v>263</v>
      </c>
      <c r="AC104" s="462" t="s">
        <v>263</v>
      </c>
      <c r="AD104" s="462" t="s">
        <v>263</v>
      </c>
      <c r="AE104" s="462" t="s">
        <v>263</v>
      </c>
      <c r="AF104" s="505" t="s">
        <v>263</v>
      </c>
      <c r="AG104" s="462" t="s">
        <v>263</v>
      </c>
      <c r="AH104" s="462" t="s">
        <v>263</v>
      </c>
      <c r="AI104" s="462" t="s">
        <v>263</v>
      </c>
      <c r="AJ104" s="462" t="s">
        <v>263</v>
      </c>
      <c r="AK104" s="462" t="s">
        <v>263</v>
      </c>
      <c r="AL104" s="462" t="s">
        <v>263</v>
      </c>
      <c r="AM104" s="505" t="s">
        <v>263</v>
      </c>
      <c r="AN104" s="462" t="s">
        <v>263</v>
      </c>
      <c r="AO104" s="462" t="s">
        <v>263</v>
      </c>
      <c r="AP104" s="462" t="s">
        <v>263</v>
      </c>
      <c r="AQ104" s="462" t="s">
        <v>263</v>
      </c>
      <c r="AR104" s="462" t="s">
        <v>263</v>
      </c>
      <c r="AS104" s="462" t="s">
        <v>263</v>
      </c>
      <c r="AT104" s="505" t="s">
        <v>263</v>
      </c>
      <c r="AU104" s="462" t="s">
        <v>263</v>
      </c>
      <c r="AV104" s="763" t="s">
        <v>263</v>
      </c>
      <c r="AW104" s="464"/>
      <c r="AX104" s="464"/>
      <c r="AY104" s="456"/>
      <c r="AZ104" s="456"/>
      <c r="BA104" s="456"/>
      <c r="BB104" s="456"/>
      <c r="BC104" s="456"/>
      <c r="BD104" s="456"/>
      <c r="BE104" s="456"/>
      <c r="BF104" s="456"/>
      <c r="BG104" s="456"/>
      <c r="BH104" s="456"/>
      <c r="BI104" s="456"/>
      <c r="BJ104" s="456"/>
      <c r="BK104" s="456"/>
      <c r="BL104" s="456"/>
      <c r="BM104" s="456"/>
      <c r="BN104" s="456"/>
      <c r="BO104" s="456"/>
      <c r="BP104" s="456"/>
      <c r="BQ104" s="456"/>
    </row>
    <row r="105" spans="1:69" ht="15">
      <c r="A105" s="764" t="s">
        <v>372</v>
      </c>
      <c r="B105" s="465" t="s">
        <v>171</v>
      </c>
      <c r="C105" s="465" t="s">
        <v>167</v>
      </c>
      <c r="D105" s="465" t="s">
        <v>167</v>
      </c>
      <c r="E105" s="465" t="s">
        <v>276</v>
      </c>
      <c r="F105" s="466">
        <v>26960</v>
      </c>
      <c r="G105" s="469" t="s">
        <v>168</v>
      </c>
      <c r="H105" s="469" t="s">
        <v>168</v>
      </c>
      <c r="I105" s="469" t="s">
        <v>168</v>
      </c>
      <c r="J105" s="465">
        <v>9</v>
      </c>
      <c r="K105" s="504">
        <v>524561</v>
      </c>
      <c r="L105" s="467">
        <v>0.08</v>
      </c>
      <c r="M105" s="466">
        <v>30115</v>
      </c>
      <c r="N105" s="469" t="s">
        <v>168</v>
      </c>
      <c r="O105" s="469" t="s">
        <v>168</v>
      </c>
      <c r="P105" s="469" t="s">
        <v>168</v>
      </c>
      <c r="Q105" s="465">
        <v>5</v>
      </c>
      <c r="R105" s="504">
        <v>853319</v>
      </c>
      <c r="S105" s="468">
        <v>7.9500000000000001E-2</v>
      </c>
      <c r="T105" s="466">
        <v>1170</v>
      </c>
      <c r="U105" s="469" t="s">
        <v>168</v>
      </c>
      <c r="V105" s="469" t="s">
        <v>168</v>
      </c>
      <c r="W105" s="469" t="s">
        <v>168</v>
      </c>
      <c r="X105" s="465">
        <v>3</v>
      </c>
      <c r="Y105" s="504">
        <v>14082</v>
      </c>
      <c r="Z105" s="468">
        <v>3.3E-3</v>
      </c>
      <c r="AA105" s="466">
        <v>1872</v>
      </c>
      <c r="AB105" s="469" t="s">
        <v>168</v>
      </c>
      <c r="AC105" s="469" t="s">
        <v>168</v>
      </c>
      <c r="AD105" s="469" t="s">
        <v>168</v>
      </c>
      <c r="AE105" s="465">
        <v>3</v>
      </c>
      <c r="AF105" s="504">
        <v>26502</v>
      </c>
      <c r="AG105" s="468">
        <v>3.5999999999999999E-3</v>
      </c>
      <c r="AH105" s="466">
        <v>1871</v>
      </c>
      <c r="AI105" s="469" t="s">
        <v>168</v>
      </c>
      <c r="AJ105" s="469" t="s">
        <v>168</v>
      </c>
      <c r="AK105" s="469" t="s">
        <v>168</v>
      </c>
      <c r="AL105" s="465">
        <v>3</v>
      </c>
      <c r="AM105" s="504">
        <v>27637</v>
      </c>
      <c r="AN105" s="468">
        <v>3.7000000000000002E-3</v>
      </c>
      <c r="AO105" s="466">
        <v>1867</v>
      </c>
      <c r="AP105" s="469" t="s">
        <v>168</v>
      </c>
      <c r="AQ105" s="469" t="s">
        <v>168</v>
      </c>
      <c r="AR105" s="469" t="s">
        <v>168</v>
      </c>
      <c r="AS105" s="465">
        <v>3</v>
      </c>
      <c r="AT105" s="504">
        <v>28307</v>
      </c>
      <c r="AU105" s="468">
        <v>4.0000000000000001E-3</v>
      </c>
      <c r="AV105" s="765" t="s">
        <v>249</v>
      </c>
      <c r="AW105" s="464"/>
      <c r="AX105" s="464"/>
      <c r="AY105" s="456"/>
      <c r="AZ105" s="456"/>
      <c r="BA105" s="456"/>
      <c r="BB105" s="456"/>
      <c r="BC105" s="456"/>
      <c r="BD105" s="456"/>
      <c r="BE105" s="456"/>
      <c r="BF105" s="456"/>
      <c r="BG105" s="456"/>
      <c r="BH105" s="456"/>
      <c r="BI105" s="456"/>
      <c r="BJ105" s="456"/>
      <c r="BK105" s="456"/>
      <c r="BL105" s="456"/>
      <c r="BM105" s="456"/>
      <c r="BN105" s="456"/>
      <c r="BO105" s="456"/>
      <c r="BP105" s="456"/>
      <c r="BQ105" s="456"/>
    </row>
    <row r="106" spans="1:69" ht="15">
      <c r="A106" s="764" t="s">
        <v>373</v>
      </c>
      <c r="B106" s="465" t="s">
        <v>171</v>
      </c>
      <c r="C106" s="465" t="s">
        <v>167</v>
      </c>
      <c r="D106" s="465" t="s">
        <v>167</v>
      </c>
      <c r="E106" s="465" t="s">
        <v>278</v>
      </c>
      <c r="F106" s="465">
        <v>164</v>
      </c>
      <c r="G106" s="469" t="s">
        <v>168</v>
      </c>
      <c r="H106" s="469" t="s">
        <v>168</v>
      </c>
      <c r="I106" s="469" t="s">
        <v>168</v>
      </c>
      <c r="J106" s="465">
        <v>9</v>
      </c>
      <c r="K106" s="504">
        <v>23560</v>
      </c>
      <c r="L106" s="467">
        <v>0</v>
      </c>
      <c r="M106" s="465">
        <v>283</v>
      </c>
      <c r="N106" s="469" t="s">
        <v>168</v>
      </c>
      <c r="O106" s="469" t="s">
        <v>168</v>
      </c>
      <c r="P106" s="469" t="s">
        <v>168</v>
      </c>
      <c r="Q106" s="465">
        <v>3</v>
      </c>
      <c r="R106" s="504">
        <v>49684</v>
      </c>
      <c r="S106" s="468">
        <v>4.5999999999999999E-3</v>
      </c>
      <c r="T106" s="465">
        <v>29</v>
      </c>
      <c r="U106" s="469" t="s">
        <v>168</v>
      </c>
      <c r="V106" s="469" t="s">
        <v>168</v>
      </c>
      <c r="W106" s="469" t="s">
        <v>168</v>
      </c>
      <c r="X106" s="465">
        <v>3</v>
      </c>
      <c r="Y106" s="504">
        <v>22861</v>
      </c>
      <c r="Z106" s="468">
        <v>5.4000000000000003E-3</v>
      </c>
      <c r="AA106" s="465">
        <v>140</v>
      </c>
      <c r="AB106" s="469" t="s">
        <v>168</v>
      </c>
      <c r="AC106" s="469" t="s">
        <v>168</v>
      </c>
      <c r="AD106" s="469" t="s">
        <v>168</v>
      </c>
      <c r="AE106" s="465">
        <v>3</v>
      </c>
      <c r="AF106" s="504">
        <v>141000</v>
      </c>
      <c r="AG106" s="468">
        <v>1.9400000000000001E-2</v>
      </c>
      <c r="AH106" s="465">
        <v>140</v>
      </c>
      <c r="AI106" s="469" t="s">
        <v>168</v>
      </c>
      <c r="AJ106" s="469" t="s">
        <v>168</v>
      </c>
      <c r="AK106" s="469" t="s">
        <v>168</v>
      </c>
      <c r="AL106" s="465">
        <v>3</v>
      </c>
      <c r="AM106" s="504">
        <v>147082</v>
      </c>
      <c r="AN106" s="468">
        <v>1.9599999999999999E-2</v>
      </c>
      <c r="AO106" s="465">
        <v>140</v>
      </c>
      <c r="AP106" s="469" t="s">
        <v>168</v>
      </c>
      <c r="AQ106" s="469" t="s">
        <v>168</v>
      </c>
      <c r="AR106" s="469" t="s">
        <v>168</v>
      </c>
      <c r="AS106" s="465">
        <v>3</v>
      </c>
      <c r="AT106" s="504">
        <v>150728</v>
      </c>
      <c r="AU106" s="468">
        <v>0.02</v>
      </c>
      <c r="AV106" s="765" t="s">
        <v>249</v>
      </c>
      <c r="AW106" s="464"/>
      <c r="AX106" s="464"/>
      <c r="AY106" s="456"/>
      <c r="AZ106" s="456"/>
      <c r="BA106" s="456"/>
      <c r="BB106" s="456"/>
      <c r="BC106" s="456"/>
      <c r="BD106" s="456"/>
      <c r="BE106" s="456"/>
      <c r="BF106" s="456"/>
      <c r="BG106" s="456"/>
      <c r="BH106" s="456"/>
      <c r="BI106" s="456"/>
      <c r="BJ106" s="456"/>
      <c r="BK106" s="456"/>
      <c r="BL106" s="456"/>
      <c r="BM106" s="456"/>
      <c r="BN106" s="456"/>
      <c r="BO106" s="456"/>
      <c r="BP106" s="456"/>
      <c r="BQ106" s="456"/>
    </row>
    <row r="107" spans="1:69" ht="15">
      <c r="A107" s="764" t="s">
        <v>263</v>
      </c>
      <c r="B107" s="465"/>
      <c r="C107" s="465" t="s">
        <v>263</v>
      </c>
      <c r="D107" s="465" t="s">
        <v>263</v>
      </c>
      <c r="E107" s="465" t="s">
        <v>263</v>
      </c>
      <c r="F107" s="465" t="s">
        <v>263</v>
      </c>
      <c r="G107" s="465" t="s">
        <v>263</v>
      </c>
      <c r="H107" s="465" t="s">
        <v>263</v>
      </c>
      <c r="I107" s="465" t="s">
        <v>263</v>
      </c>
      <c r="J107" s="465" t="s">
        <v>263</v>
      </c>
      <c r="K107" s="504" t="s">
        <v>263</v>
      </c>
      <c r="L107" s="465" t="s">
        <v>263</v>
      </c>
      <c r="M107" s="465" t="s">
        <v>263</v>
      </c>
      <c r="N107" s="465" t="s">
        <v>263</v>
      </c>
      <c r="O107" s="465" t="s">
        <v>263</v>
      </c>
      <c r="P107" s="465" t="s">
        <v>263</v>
      </c>
      <c r="Q107" s="465" t="s">
        <v>263</v>
      </c>
      <c r="R107" s="504" t="s">
        <v>263</v>
      </c>
      <c r="S107" s="465" t="s">
        <v>263</v>
      </c>
      <c r="T107" s="465" t="s">
        <v>263</v>
      </c>
      <c r="U107" s="465" t="s">
        <v>263</v>
      </c>
      <c r="V107" s="465" t="s">
        <v>263</v>
      </c>
      <c r="W107" s="465" t="s">
        <v>263</v>
      </c>
      <c r="X107" s="465" t="s">
        <v>263</v>
      </c>
      <c r="Y107" s="504" t="s">
        <v>263</v>
      </c>
      <c r="Z107" s="465" t="s">
        <v>263</v>
      </c>
      <c r="AA107" s="465" t="s">
        <v>263</v>
      </c>
      <c r="AB107" s="465" t="s">
        <v>263</v>
      </c>
      <c r="AC107" s="465" t="s">
        <v>263</v>
      </c>
      <c r="AD107" s="465" t="s">
        <v>263</v>
      </c>
      <c r="AE107" s="465" t="s">
        <v>263</v>
      </c>
      <c r="AF107" s="504" t="s">
        <v>263</v>
      </c>
      <c r="AG107" s="465" t="s">
        <v>263</v>
      </c>
      <c r="AH107" s="465" t="s">
        <v>263</v>
      </c>
      <c r="AI107" s="465" t="s">
        <v>263</v>
      </c>
      <c r="AJ107" s="465" t="s">
        <v>263</v>
      </c>
      <c r="AK107" s="465" t="s">
        <v>263</v>
      </c>
      <c r="AL107" s="465" t="s">
        <v>263</v>
      </c>
      <c r="AM107" s="504" t="s">
        <v>263</v>
      </c>
      <c r="AN107" s="465" t="s">
        <v>263</v>
      </c>
      <c r="AO107" s="465" t="s">
        <v>263</v>
      </c>
      <c r="AP107" s="465" t="s">
        <v>263</v>
      </c>
      <c r="AQ107" s="465" t="s">
        <v>263</v>
      </c>
      <c r="AR107" s="465" t="s">
        <v>263</v>
      </c>
      <c r="AS107" s="465" t="s">
        <v>263</v>
      </c>
      <c r="AT107" s="504" t="s">
        <v>263</v>
      </c>
      <c r="AU107" s="465" t="s">
        <v>263</v>
      </c>
      <c r="AV107" s="765" t="s">
        <v>263</v>
      </c>
      <c r="AW107" s="464"/>
      <c r="AX107" s="464"/>
      <c r="AY107" s="456"/>
      <c r="AZ107" s="456"/>
      <c r="BA107" s="456"/>
      <c r="BB107" s="456"/>
      <c r="BC107" s="456"/>
      <c r="BD107" s="456"/>
      <c r="BE107" s="456"/>
      <c r="BF107" s="456"/>
      <c r="BG107" s="456"/>
      <c r="BH107" s="456"/>
      <c r="BI107" s="456"/>
      <c r="BJ107" s="456"/>
      <c r="BK107" s="456"/>
      <c r="BL107" s="456"/>
      <c r="BM107" s="456"/>
      <c r="BN107" s="456"/>
      <c r="BO107" s="456"/>
      <c r="BP107" s="456"/>
      <c r="BQ107" s="456"/>
    </row>
    <row r="108" spans="1:69" ht="15">
      <c r="A108" s="762" t="s">
        <v>243</v>
      </c>
      <c r="B108" s="462" t="s">
        <v>263</v>
      </c>
      <c r="C108" s="462" t="s">
        <v>263</v>
      </c>
      <c r="D108" s="462" t="s">
        <v>263</v>
      </c>
      <c r="E108" s="462" t="s">
        <v>263</v>
      </c>
      <c r="F108" s="462" t="s">
        <v>263</v>
      </c>
      <c r="G108" s="462" t="s">
        <v>263</v>
      </c>
      <c r="H108" s="462" t="s">
        <v>263</v>
      </c>
      <c r="I108" s="462" t="s">
        <v>263</v>
      </c>
      <c r="J108" s="462" t="s">
        <v>263</v>
      </c>
      <c r="K108" s="505" t="s">
        <v>263</v>
      </c>
      <c r="L108" s="462" t="s">
        <v>263</v>
      </c>
      <c r="M108" s="462" t="s">
        <v>263</v>
      </c>
      <c r="N108" s="462" t="s">
        <v>263</v>
      </c>
      <c r="O108" s="462" t="s">
        <v>263</v>
      </c>
      <c r="P108" s="462" t="s">
        <v>263</v>
      </c>
      <c r="Q108" s="462" t="s">
        <v>263</v>
      </c>
      <c r="R108" s="505" t="s">
        <v>263</v>
      </c>
      <c r="S108" s="462" t="s">
        <v>263</v>
      </c>
      <c r="T108" s="462" t="s">
        <v>263</v>
      </c>
      <c r="U108" s="462" t="s">
        <v>263</v>
      </c>
      <c r="V108" s="462" t="s">
        <v>263</v>
      </c>
      <c r="W108" s="462" t="s">
        <v>263</v>
      </c>
      <c r="X108" s="462" t="s">
        <v>263</v>
      </c>
      <c r="Y108" s="505" t="s">
        <v>263</v>
      </c>
      <c r="Z108" s="462" t="s">
        <v>263</v>
      </c>
      <c r="AA108" s="462" t="s">
        <v>263</v>
      </c>
      <c r="AB108" s="462" t="s">
        <v>263</v>
      </c>
      <c r="AC108" s="462" t="s">
        <v>263</v>
      </c>
      <c r="AD108" s="462" t="s">
        <v>263</v>
      </c>
      <c r="AE108" s="462" t="s">
        <v>263</v>
      </c>
      <c r="AF108" s="505" t="s">
        <v>263</v>
      </c>
      <c r="AG108" s="462" t="s">
        <v>263</v>
      </c>
      <c r="AH108" s="462" t="s">
        <v>263</v>
      </c>
      <c r="AI108" s="462" t="s">
        <v>263</v>
      </c>
      <c r="AJ108" s="462" t="s">
        <v>263</v>
      </c>
      <c r="AK108" s="462" t="s">
        <v>263</v>
      </c>
      <c r="AL108" s="462" t="s">
        <v>263</v>
      </c>
      <c r="AM108" s="505" t="s">
        <v>263</v>
      </c>
      <c r="AN108" s="462" t="s">
        <v>263</v>
      </c>
      <c r="AO108" s="462" t="s">
        <v>263</v>
      </c>
      <c r="AP108" s="462" t="s">
        <v>263</v>
      </c>
      <c r="AQ108" s="462" t="s">
        <v>263</v>
      </c>
      <c r="AR108" s="462" t="s">
        <v>263</v>
      </c>
      <c r="AS108" s="462" t="s">
        <v>263</v>
      </c>
      <c r="AT108" s="505" t="s">
        <v>263</v>
      </c>
      <c r="AU108" s="462" t="s">
        <v>263</v>
      </c>
      <c r="AV108" s="763" t="s">
        <v>263</v>
      </c>
      <c r="AW108" s="464"/>
      <c r="AX108" s="464"/>
      <c r="AY108" s="456"/>
      <c r="AZ108" s="456"/>
      <c r="BA108" s="456"/>
      <c r="BB108" s="456"/>
      <c r="BC108" s="456"/>
      <c r="BD108" s="456"/>
      <c r="BE108" s="456"/>
      <c r="BF108" s="456"/>
      <c r="BG108" s="456"/>
      <c r="BH108" s="456"/>
      <c r="BI108" s="456"/>
      <c r="BJ108" s="456"/>
      <c r="BK108" s="456"/>
      <c r="BL108" s="456"/>
      <c r="BM108" s="456"/>
      <c r="BN108" s="456"/>
      <c r="BO108" s="456"/>
      <c r="BP108" s="456"/>
      <c r="BQ108" s="456"/>
    </row>
    <row r="109" spans="1:69" ht="15">
      <c r="A109" s="764" t="s">
        <v>244</v>
      </c>
      <c r="B109" s="465" t="s">
        <v>171</v>
      </c>
      <c r="C109" s="465" t="s">
        <v>167</v>
      </c>
      <c r="D109" s="465" t="s">
        <v>167</v>
      </c>
      <c r="E109" s="465" t="s">
        <v>276</v>
      </c>
      <c r="F109" s="465">
        <v>70</v>
      </c>
      <c r="G109" s="469" t="s">
        <v>168</v>
      </c>
      <c r="H109" s="469" t="s">
        <v>168</v>
      </c>
      <c r="I109" s="469" t="s">
        <v>168</v>
      </c>
      <c r="J109" s="465">
        <v>9</v>
      </c>
      <c r="K109" s="504">
        <v>11914</v>
      </c>
      <c r="L109" s="467">
        <v>0</v>
      </c>
      <c r="M109" s="465">
        <v>12</v>
      </c>
      <c r="N109" s="465">
        <v>965</v>
      </c>
      <c r="O109" s="465">
        <v>0</v>
      </c>
      <c r="P109" s="465">
        <v>-10</v>
      </c>
      <c r="Q109" s="465">
        <v>9</v>
      </c>
      <c r="R109" s="504">
        <v>4700</v>
      </c>
      <c r="S109" s="468">
        <v>4.0000000000000002E-4</v>
      </c>
      <c r="T109" s="465">
        <v>60</v>
      </c>
      <c r="U109" s="466">
        <v>4827</v>
      </c>
      <c r="V109" s="465">
        <v>1</v>
      </c>
      <c r="W109" s="465">
        <v>-50</v>
      </c>
      <c r="X109" s="465">
        <v>9</v>
      </c>
      <c r="Y109" s="504">
        <v>24842</v>
      </c>
      <c r="Z109" s="468">
        <v>5.8999999999999999E-3</v>
      </c>
      <c r="AA109" s="465">
        <v>115</v>
      </c>
      <c r="AB109" s="466">
        <v>9306</v>
      </c>
      <c r="AC109" s="465">
        <v>1</v>
      </c>
      <c r="AD109" s="465">
        <v>-96</v>
      </c>
      <c r="AE109" s="465">
        <v>9</v>
      </c>
      <c r="AF109" s="504">
        <v>50624</v>
      </c>
      <c r="AG109" s="468">
        <v>7.0000000000000001E-3</v>
      </c>
      <c r="AH109" s="465">
        <v>115</v>
      </c>
      <c r="AI109" s="466">
        <v>8969</v>
      </c>
      <c r="AJ109" s="465">
        <v>1</v>
      </c>
      <c r="AK109" s="465">
        <v>-92</v>
      </c>
      <c r="AL109" s="465">
        <v>9</v>
      </c>
      <c r="AM109" s="504">
        <v>51611</v>
      </c>
      <c r="AN109" s="468">
        <v>6.8999999999999999E-3</v>
      </c>
      <c r="AO109" s="465">
        <v>112</v>
      </c>
      <c r="AP109" s="466">
        <v>9087</v>
      </c>
      <c r="AQ109" s="465">
        <v>1</v>
      </c>
      <c r="AR109" s="465">
        <v>-93</v>
      </c>
      <c r="AS109" s="465">
        <v>9</v>
      </c>
      <c r="AT109" s="504">
        <v>52698</v>
      </c>
      <c r="AU109" s="468">
        <v>7.0000000000000001E-3</v>
      </c>
      <c r="AV109" s="765" t="s">
        <v>245</v>
      </c>
      <c r="AW109" s="464"/>
      <c r="AX109" s="464"/>
      <c r="AY109" s="456"/>
      <c r="AZ109" s="456"/>
      <c r="BA109" s="456"/>
      <c r="BB109" s="456"/>
      <c r="BC109" s="456"/>
      <c r="BD109" s="456"/>
      <c r="BE109" s="456"/>
      <c r="BF109" s="456"/>
      <c r="BG109" s="456"/>
      <c r="BH109" s="456"/>
      <c r="BI109" s="456"/>
      <c r="BJ109" s="456"/>
      <c r="BK109" s="456"/>
      <c r="BL109" s="456"/>
      <c r="BM109" s="456"/>
      <c r="BN109" s="456"/>
      <c r="BO109" s="456"/>
      <c r="BP109" s="456"/>
      <c r="BQ109" s="456"/>
    </row>
    <row r="110" spans="1:69" ht="15">
      <c r="A110" s="764" t="s">
        <v>374</v>
      </c>
      <c r="B110" s="465" t="s">
        <v>191</v>
      </c>
      <c r="C110" s="465" t="s">
        <v>167</v>
      </c>
      <c r="D110" s="465" t="s">
        <v>167</v>
      </c>
      <c r="E110" s="465" t="s">
        <v>276</v>
      </c>
      <c r="F110" s="465">
        <v>22</v>
      </c>
      <c r="G110" s="469" t="s">
        <v>168</v>
      </c>
      <c r="H110" s="469" t="s">
        <v>168</v>
      </c>
      <c r="I110" s="469" t="s">
        <v>168</v>
      </c>
      <c r="J110" s="465">
        <v>9</v>
      </c>
      <c r="K110" s="504">
        <v>790</v>
      </c>
      <c r="L110" s="467">
        <v>0</v>
      </c>
      <c r="M110" s="465">
        <v>23</v>
      </c>
      <c r="N110" s="469" t="s">
        <v>168</v>
      </c>
      <c r="O110" s="469" t="s">
        <v>168</v>
      </c>
      <c r="P110" s="469" t="s">
        <v>168</v>
      </c>
      <c r="Q110" s="465">
        <v>3</v>
      </c>
      <c r="R110" s="504">
        <v>1436</v>
      </c>
      <c r="S110" s="468">
        <v>1E-4</v>
      </c>
      <c r="T110" s="465">
        <v>292</v>
      </c>
      <c r="U110" s="469" t="s">
        <v>168</v>
      </c>
      <c r="V110" s="469" t="s">
        <v>168</v>
      </c>
      <c r="W110" s="469" t="s">
        <v>168</v>
      </c>
      <c r="X110" s="465">
        <v>3</v>
      </c>
      <c r="Y110" s="504">
        <v>19966</v>
      </c>
      <c r="Z110" s="468">
        <v>4.7000000000000002E-3</v>
      </c>
      <c r="AA110" s="465">
        <v>560</v>
      </c>
      <c r="AB110" s="469" t="s">
        <v>168</v>
      </c>
      <c r="AC110" s="469" t="s">
        <v>168</v>
      </c>
      <c r="AD110" s="469" t="s">
        <v>168</v>
      </c>
      <c r="AE110" s="465">
        <v>3</v>
      </c>
      <c r="AF110" s="504">
        <v>39969</v>
      </c>
      <c r="AG110" s="468">
        <v>5.4999999999999997E-3</v>
      </c>
      <c r="AH110" s="465">
        <v>560</v>
      </c>
      <c r="AI110" s="469" t="s">
        <v>168</v>
      </c>
      <c r="AJ110" s="469" t="s">
        <v>168</v>
      </c>
      <c r="AK110" s="469" t="s">
        <v>168</v>
      </c>
      <c r="AL110" s="465">
        <v>3</v>
      </c>
      <c r="AM110" s="504">
        <v>41694</v>
      </c>
      <c r="AN110" s="468">
        <v>5.5999999999999999E-3</v>
      </c>
      <c r="AO110" s="465">
        <v>560</v>
      </c>
      <c r="AP110" s="469" t="s">
        <v>168</v>
      </c>
      <c r="AQ110" s="469" t="s">
        <v>168</v>
      </c>
      <c r="AR110" s="469" t="s">
        <v>168</v>
      </c>
      <c r="AS110" s="465">
        <v>3</v>
      </c>
      <c r="AT110" s="504">
        <v>42728</v>
      </c>
      <c r="AU110" s="468">
        <v>6.0000000000000001E-3</v>
      </c>
      <c r="AV110" s="765" t="s">
        <v>249</v>
      </c>
      <c r="AW110" s="464"/>
      <c r="AX110" s="464"/>
      <c r="AY110" s="456"/>
      <c r="AZ110" s="456"/>
      <c r="BA110" s="456"/>
      <c r="BB110" s="456"/>
      <c r="BC110" s="456"/>
      <c r="BD110" s="456"/>
      <c r="BE110" s="456"/>
      <c r="BF110" s="456"/>
      <c r="BG110" s="456"/>
      <c r="BH110" s="456"/>
      <c r="BI110" s="456"/>
      <c r="BJ110" s="456"/>
      <c r="BK110" s="456"/>
      <c r="BL110" s="456"/>
      <c r="BM110" s="456"/>
      <c r="BN110" s="456"/>
      <c r="BO110" s="456"/>
      <c r="BP110" s="456"/>
      <c r="BQ110" s="456"/>
    </row>
    <row r="111" spans="1:69" ht="15">
      <c r="A111" s="764" t="s">
        <v>375</v>
      </c>
      <c r="B111" s="465" t="s">
        <v>191</v>
      </c>
      <c r="C111" s="465" t="s">
        <v>167</v>
      </c>
      <c r="D111" s="465" t="s">
        <v>167</v>
      </c>
      <c r="E111" s="465" t="s">
        <v>278</v>
      </c>
      <c r="F111" s="465">
        <v>25</v>
      </c>
      <c r="G111" s="469" t="s">
        <v>168</v>
      </c>
      <c r="H111" s="469" t="s">
        <v>168</v>
      </c>
      <c r="I111" s="469" t="s">
        <v>168</v>
      </c>
      <c r="J111" s="465">
        <v>9</v>
      </c>
      <c r="K111" s="504">
        <v>1722</v>
      </c>
      <c r="L111" s="467">
        <v>0</v>
      </c>
      <c r="M111" s="465">
        <v>23</v>
      </c>
      <c r="N111" s="469" t="s">
        <v>168</v>
      </c>
      <c r="O111" s="469" t="s">
        <v>168</v>
      </c>
      <c r="P111" s="469" t="s">
        <v>168</v>
      </c>
      <c r="Q111" s="465">
        <v>3</v>
      </c>
      <c r="R111" s="504">
        <v>2575</v>
      </c>
      <c r="S111" s="468">
        <v>2.0000000000000001E-4</v>
      </c>
      <c r="T111" s="465">
        <v>33</v>
      </c>
      <c r="U111" s="469" t="s">
        <v>168</v>
      </c>
      <c r="V111" s="469" t="s">
        <v>168</v>
      </c>
      <c r="W111" s="469" t="s">
        <v>168</v>
      </c>
      <c r="X111" s="465">
        <v>3</v>
      </c>
      <c r="Y111" s="504">
        <v>3126</v>
      </c>
      <c r="Z111" s="468">
        <v>6.9999999999999999E-4</v>
      </c>
      <c r="AA111" s="465">
        <v>96</v>
      </c>
      <c r="AB111" s="469" t="s">
        <v>168</v>
      </c>
      <c r="AC111" s="469" t="s">
        <v>168</v>
      </c>
      <c r="AD111" s="469" t="s">
        <v>168</v>
      </c>
      <c r="AE111" s="465">
        <v>3</v>
      </c>
      <c r="AF111" s="504">
        <v>10172</v>
      </c>
      <c r="AG111" s="468">
        <v>1.4E-3</v>
      </c>
      <c r="AH111" s="465">
        <v>96</v>
      </c>
      <c r="AI111" s="469" t="s">
        <v>168</v>
      </c>
      <c r="AJ111" s="469" t="s">
        <v>168</v>
      </c>
      <c r="AK111" s="469" t="s">
        <v>168</v>
      </c>
      <c r="AL111" s="465">
        <v>3</v>
      </c>
      <c r="AM111" s="504">
        <v>10611</v>
      </c>
      <c r="AN111" s="468">
        <v>1.4E-3</v>
      </c>
      <c r="AO111" s="465">
        <v>96</v>
      </c>
      <c r="AP111" s="469" t="s">
        <v>168</v>
      </c>
      <c r="AQ111" s="469" t="s">
        <v>168</v>
      </c>
      <c r="AR111" s="469" t="s">
        <v>168</v>
      </c>
      <c r="AS111" s="465">
        <v>3</v>
      </c>
      <c r="AT111" s="504">
        <v>10875</v>
      </c>
      <c r="AU111" s="468">
        <v>1E-3</v>
      </c>
      <c r="AV111" s="765" t="s">
        <v>249</v>
      </c>
      <c r="AW111" s="464"/>
      <c r="AX111" s="464"/>
      <c r="AY111" s="456"/>
      <c r="AZ111" s="456"/>
      <c r="BA111" s="456"/>
      <c r="BB111" s="456"/>
      <c r="BC111" s="456"/>
      <c r="BD111" s="456"/>
      <c r="BE111" s="456"/>
      <c r="BF111" s="456"/>
      <c r="BG111" s="456"/>
      <c r="BH111" s="456"/>
      <c r="BI111" s="456"/>
      <c r="BJ111" s="456"/>
      <c r="BK111" s="456"/>
      <c r="BL111" s="456"/>
      <c r="BM111" s="456"/>
      <c r="BN111" s="456"/>
      <c r="BO111" s="456"/>
      <c r="BP111" s="456"/>
      <c r="BQ111" s="456"/>
    </row>
    <row r="112" spans="1:69" ht="15">
      <c r="A112" s="764" t="s">
        <v>248</v>
      </c>
      <c r="B112" s="465" t="s">
        <v>191</v>
      </c>
      <c r="C112" s="469" t="s">
        <v>168</v>
      </c>
      <c r="D112" s="465" t="s">
        <v>167</v>
      </c>
      <c r="E112" s="465" t="s">
        <v>276</v>
      </c>
      <c r="F112" s="469" t="s">
        <v>168</v>
      </c>
      <c r="G112" s="469" t="s">
        <v>168</v>
      </c>
      <c r="H112" s="469" t="s">
        <v>168</v>
      </c>
      <c r="I112" s="469" t="s">
        <v>168</v>
      </c>
      <c r="J112" s="469" t="s">
        <v>168</v>
      </c>
      <c r="K112" s="504">
        <v>0</v>
      </c>
      <c r="L112" s="469" t="s">
        <v>168</v>
      </c>
      <c r="M112" s="469" t="s">
        <v>168</v>
      </c>
      <c r="N112" s="469" t="s">
        <v>168</v>
      </c>
      <c r="O112" s="469" t="s">
        <v>168</v>
      </c>
      <c r="P112" s="469" t="s">
        <v>168</v>
      </c>
      <c r="Q112" s="469" t="s">
        <v>168</v>
      </c>
      <c r="R112" s="504">
        <v>0</v>
      </c>
      <c r="S112" s="469" t="s">
        <v>168</v>
      </c>
      <c r="T112" s="465">
        <v>11</v>
      </c>
      <c r="U112" s="469" t="s">
        <v>168</v>
      </c>
      <c r="V112" s="469" t="s">
        <v>168</v>
      </c>
      <c r="W112" s="469" t="s">
        <v>168</v>
      </c>
      <c r="X112" s="465">
        <v>3</v>
      </c>
      <c r="Y112" s="504">
        <v>1666</v>
      </c>
      <c r="Z112" s="468">
        <v>4.0000000000000002E-4</v>
      </c>
      <c r="AA112" s="465">
        <v>12</v>
      </c>
      <c r="AB112" s="469" t="s">
        <v>168</v>
      </c>
      <c r="AC112" s="469" t="s">
        <v>168</v>
      </c>
      <c r="AD112" s="469" t="s">
        <v>168</v>
      </c>
      <c r="AE112" s="465">
        <v>3</v>
      </c>
      <c r="AF112" s="504">
        <v>1933</v>
      </c>
      <c r="AG112" s="468">
        <v>2.9999999999999997E-4</v>
      </c>
      <c r="AH112" s="465">
        <v>12</v>
      </c>
      <c r="AI112" s="469" t="s">
        <v>168</v>
      </c>
      <c r="AJ112" s="469" t="s">
        <v>168</v>
      </c>
      <c r="AK112" s="469" t="s">
        <v>168</v>
      </c>
      <c r="AL112" s="465">
        <v>3</v>
      </c>
      <c r="AM112" s="504">
        <v>2017</v>
      </c>
      <c r="AN112" s="468">
        <v>2.9999999999999997E-4</v>
      </c>
      <c r="AO112" s="465">
        <v>12</v>
      </c>
      <c r="AP112" s="469" t="s">
        <v>168</v>
      </c>
      <c r="AQ112" s="469" t="s">
        <v>168</v>
      </c>
      <c r="AR112" s="469" t="s">
        <v>168</v>
      </c>
      <c r="AS112" s="465">
        <v>3</v>
      </c>
      <c r="AT112" s="504">
        <v>2067</v>
      </c>
      <c r="AU112" s="468">
        <v>0</v>
      </c>
      <c r="AV112" s="765" t="s">
        <v>192</v>
      </c>
      <c r="AW112" s="464"/>
      <c r="AX112" s="464"/>
      <c r="AY112" s="456"/>
      <c r="AZ112" s="456"/>
      <c r="BA112" s="456"/>
      <c r="BB112" s="456"/>
      <c r="BC112" s="456"/>
      <c r="BD112" s="456"/>
      <c r="BE112" s="456"/>
      <c r="BF112" s="456"/>
      <c r="BG112" s="456"/>
      <c r="BH112" s="456"/>
      <c r="BI112" s="456"/>
      <c r="BJ112" s="456"/>
      <c r="BK112" s="456"/>
      <c r="BL112" s="456"/>
      <c r="BM112" s="456"/>
      <c r="BN112" s="456"/>
      <c r="BO112" s="456"/>
      <c r="BP112" s="456"/>
      <c r="BQ112" s="456"/>
    </row>
    <row r="113" spans="1:69" ht="15">
      <c r="A113" s="764" t="s">
        <v>376</v>
      </c>
      <c r="B113" s="465" t="s">
        <v>191</v>
      </c>
      <c r="C113" s="469" t="s">
        <v>168</v>
      </c>
      <c r="D113" s="465" t="s">
        <v>167</v>
      </c>
      <c r="E113" s="465" t="s">
        <v>276</v>
      </c>
      <c r="F113" s="469" t="s">
        <v>168</v>
      </c>
      <c r="G113" s="469" t="s">
        <v>168</v>
      </c>
      <c r="H113" s="469" t="s">
        <v>168</v>
      </c>
      <c r="I113" s="469" t="s">
        <v>168</v>
      </c>
      <c r="J113" s="469" t="s">
        <v>168</v>
      </c>
      <c r="K113" s="504">
        <v>0</v>
      </c>
      <c r="L113" s="469" t="s">
        <v>168</v>
      </c>
      <c r="M113" s="469" t="s">
        <v>168</v>
      </c>
      <c r="N113" s="469" t="s">
        <v>168</v>
      </c>
      <c r="O113" s="469" t="s">
        <v>168</v>
      </c>
      <c r="P113" s="469" t="s">
        <v>168</v>
      </c>
      <c r="Q113" s="469" t="s">
        <v>168</v>
      </c>
      <c r="R113" s="504">
        <v>0</v>
      </c>
      <c r="S113" s="469" t="s">
        <v>168</v>
      </c>
      <c r="T113" s="466">
        <v>1500</v>
      </c>
      <c r="U113" s="469" t="s">
        <v>168</v>
      </c>
      <c r="V113" s="469" t="s">
        <v>168</v>
      </c>
      <c r="W113" s="469" t="s">
        <v>168</v>
      </c>
      <c r="X113" s="465">
        <v>3</v>
      </c>
      <c r="Y113" s="504">
        <v>172548</v>
      </c>
      <c r="Z113" s="468">
        <v>4.07E-2</v>
      </c>
      <c r="AA113" s="466">
        <v>2640</v>
      </c>
      <c r="AB113" s="469" t="s">
        <v>168</v>
      </c>
      <c r="AC113" s="469" t="s">
        <v>168</v>
      </c>
      <c r="AD113" s="469" t="s">
        <v>168</v>
      </c>
      <c r="AE113" s="465">
        <v>3</v>
      </c>
      <c r="AF113" s="504">
        <v>323057</v>
      </c>
      <c r="AG113" s="468">
        <v>4.4400000000000002E-2</v>
      </c>
      <c r="AH113" s="466">
        <v>2640</v>
      </c>
      <c r="AI113" s="469" t="s">
        <v>168</v>
      </c>
      <c r="AJ113" s="469" t="s">
        <v>168</v>
      </c>
      <c r="AK113" s="469" t="s">
        <v>168</v>
      </c>
      <c r="AL113" s="465">
        <v>3</v>
      </c>
      <c r="AM113" s="504">
        <v>336997</v>
      </c>
      <c r="AN113" s="468">
        <v>4.4999999999999998E-2</v>
      </c>
      <c r="AO113" s="466">
        <v>2640</v>
      </c>
      <c r="AP113" s="469" t="s">
        <v>168</v>
      </c>
      <c r="AQ113" s="469" t="s">
        <v>168</v>
      </c>
      <c r="AR113" s="469" t="s">
        <v>168</v>
      </c>
      <c r="AS113" s="465">
        <v>3</v>
      </c>
      <c r="AT113" s="504">
        <v>345340</v>
      </c>
      <c r="AU113" s="468">
        <v>4.4999999999999998E-2</v>
      </c>
      <c r="AV113" s="765" t="s">
        <v>249</v>
      </c>
      <c r="AW113" s="464"/>
      <c r="AX113" s="464"/>
      <c r="AY113" s="456"/>
      <c r="AZ113" s="456"/>
      <c r="BA113" s="456"/>
      <c r="BB113" s="456"/>
      <c r="BC113" s="456"/>
      <c r="BD113" s="456"/>
      <c r="BE113" s="456"/>
      <c r="BF113" s="456"/>
      <c r="BG113" s="456"/>
      <c r="BH113" s="456"/>
      <c r="BI113" s="456"/>
      <c r="BJ113" s="456"/>
      <c r="BK113" s="456"/>
      <c r="BL113" s="456"/>
      <c r="BM113" s="456"/>
      <c r="BN113" s="456"/>
      <c r="BO113" s="456"/>
      <c r="BP113" s="456"/>
      <c r="BQ113" s="456"/>
    </row>
    <row r="114" spans="1:69" ht="15">
      <c r="A114" s="764" t="s">
        <v>377</v>
      </c>
      <c r="B114" s="465" t="s">
        <v>171</v>
      </c>
      <c r="C114" s="465" t="s">
        <v>167</v>
      </c>
      <c r="D114" s="465" t="s">
        <v>167</v>
      </c>
      <c r="E114" s="465" t="s">
        <v>278</v>
      </c>
      <c r="F114" s="465">
        <v>26</v>
      </c>
      <c r="G114" s="466">
        <v>62865</v>
      </c>
      <c r="H114" s="465">
        <v>7</v>
      </c>
      <c r="I114" s="469" t="s">
        <v>168</v>
      </c>
      <c r="J114" s="465">
        <v>10</v>
      </c>
      <c r="K114" s="504">
        <v>99285</v>
      </c>
      <c r="L114" s="467">
        <v>0.02</v>
      </c>
      <c r="M114" s="465">
        <v>25</v>
      </c>
      <c r="N114" s="466">
        <v>182679</v>
      </c>
      <c r="O114" s="465">
        <v>17</v>
      </c>
      <c r="P114" s="469" t="s">
        <v>168</v>
      </c>
      <c r="Q114" s="465">
        <v>10</v>
      </c>
      <c r="R114" s="504">
        <v>85849</v>
      </c>
      <c r="S114" s="468">
        <v>8.0000000000000002E-3</v>
      </c>
      <c r="T114" s="465">
        <v>6</v>
      </c>
      <c r="U114" s="466">
        <v>29520</v>
      </c>
      <c r="V114" s="465">
        <v>3</v>
      </c>
      <c r="W114" s="469" t="s">
        <v>168</v>
      </c>
      <c r="X114" s="465">
        <v>10</v>
      </c>
      <c r="Y114" s="504">
        <v>16600</v>
      </c>
      <c r="Z114" s="468">
        <v>3.8999999999999998E-3</v>
      </c>
      <c r="AA114" s="465">
        <v>10</v>
      </c>
      <c r="AB114" s="466">
        <v>55340</v>
      </c>
      <c r="AC114" s="465">
        <v>5</v>
      </c>
      <c r="AD114" s="469" t="s">
        <v>168</v>
      </c>
      <c r="AE114" s="465">
        <v>10</v>
      </c>
      <c r="AF114" s="504">
        <v>29430</v>
      </c>
      <c r="AG114" s="468">
        <v>4.0000000000000001E-3</v>
      </c>
      <c r="AH114" s="465">
        <v>10</v>
      </c>
      <c r="AI114" s="466">
        <v>55340</v>
      </c>
      <c r="AJ114" s="465">
        <v>5</v>
      </c>
      <c r="AK114" s="469" t="s">
        <v>168</v>
      </c>
      <c r="AL114" s="465">
        <v>10</v>
      </c>
      <c r="AM114" s="504">
        <v>30700</v>
      </c>
      <c r="AN114" s="468">
        <v>4.1000000000000003E-3</v>
      </c>
      <c r="AO114" s="465">
        <v>10</v>
      </c>
      <c r="AP114" s="466">
        <v>55340</v>
      </c>
      <c r="AQ114" s="465">
        <v>5</v>
      </c>
      <c r="AR114" s="469" t="s">
        <v>168</v>
      </c>
      <c r="AS114" s="465">
        <v>10</v>
      </c>
      <c r="AT114" s="504">
        <v>31461</v>
      </c>
      <c r="AU114" s="468">
        <v>4.0000000000000001E-3</v>
      </c>
      <c r="AV114" s="765" t="s">
        <v>252</v>
      </c>
      <c r="AW114" s="464"/>
      <c r="AX114" s="464"/>
      <c r="AY114" s="456"/>
      <c r="AZ114" s="456"/>
      <c r="BA114" s="456"/>
      <c r="BB114" s="456"/>
      <c r="BC114" s="456"/>
      <c r="BD114" s="456"/>
      <c r="BE114" s="456"/>
      <c r="BF114" s="456"/>
      <c r="BG114" s="456"/>
      <c r="BH114" s="456"/>
      <c r="BI114" s="456"/>
      <c r="BJ114" s="456"/>
      <c r="BK114" s="456"/>
      <c r="BL114" s="456"/>
      <c r="BM114" s="456"/>
      <c r="BN114" s="456"/>
      <c r="BO114" s="456"/>
      <c r="BP114" s="456"/>
      <c r="BQ114" s="456"/>
    </row>
    <row r="115" spans="1:69" ht="15">
      <c r="A115" s="764" t="s">
        <v>254</v>
      </c>
      <c r="B115" s="465" t="s">
        <v>171</v>
      </c>
      <c r="C115" s="465" t="s">
        <v>167</v>
      </c>
      <c r="D115" s="465" t="s">
        <v>167</v>
      </c>
      <c r="E115" s="465" t="s">
        <v>276</v>
      </c>
      <c r="F115" s="466">
        <v>1200</v>
      </c>
      <c r="G115" s="466">
        <v>168000</v>
      </c>
      <c r="H115" s="465">
        <v>24</v>
      </c>
      <c r="I115" s="469" t="s">
        <v>168</v>
      </c>
      <c r="J115" s="465">
        <v>2</v>
      </c>
      <c r="K115" s="504">
        <v>77120</v>
      </c>
      <c r="L115" s="467">
        <v>0.01</v>
      </c>
      <c r="M115" s="466">
        <v>2908</v>
      </c>
      <c r="N115" s="466">
        <v>556882</v>
      </c>
      <c r="O115" s="465">
        <v>8</v>
      </c>
      <c r="P115" s="465">
        <v>-1</v>
      </c>
      <c r="Q115" s="465">
        <v>2</v>
      </c>
      <c r="R115" s="504">
        <v>261588</v>
      </c>
      <c r="S115" s="468">
        <v>2.4400000000000002E-2</v>
      </c>
      <c r="T115" s="465">
        <v>730</v>
      </c>
      <c r="U115" s="466">
        <v>139795</v>
      </c>
      <c r="V115" s="465">
        <v>2</v>
      </c>
      <c r="W115" s="465">
        <v>0</v>
      </c>
      <c r="X115" s="465">
        <v>2</v>
      </c>
      <c r="Y115" s="504">
        <v>69411</v>
      </c>
      <c r="Z115" s="468">
        <v>1.6400000000000001E-2</v>
      </c>
      <c r="AA115" s="465">
        <v>960</v>
      </c>
      <c r="AB115" s="466">
        <v>183840</v>
      </c>
      <c r="AC115" s="465">
        <v>2</v>
      </c>
      <c r="AD115" s="465">
        <v>0</v>
      </c>
      <c r="AE115" s="465">
        <v>2</v>
      </c>
      <c r="AF115" s="504">
        <v>97097</v>
      </c>
      <c r="AG115" s="468">
        <v>1.34E-2</v>
      </c>
      <c r="AH115" s="465">
        <v>960</v>
      </c>
      <c r="AI115" s="466">
        <v>183840</v>
      </c>
      <c r="AJ115" s="465">
        <v>2</v>
      </c>
      <c r="AK115" s="465">
        <v>0</v>
      </c>
      <c r="AL115" s="465">
        <v>2</v>
      </c>
      <c r="AM115" s="504">
        <v>101287</v>
      </c>
      <c r="AN115" s="468">
        <v>1.35E-2</v>
      </c>
      <c r="AO115" s="465">
        <v>960</v>
      </c>
      <c r="AP115" s="466">
        <v>183840</v>
      </c>
      <c r="AQ115" s="465">
        <v>2</v>
      </c>
      <c r="AR115" s="465">
        <v>0</v>
      </c>
      <c r="AS115" s="465">
        <v>2</v>
      </c>
      <c r="AT115" s="504">
        <v>103800</v>
      </c>
      <c r="AU115" s="468">
        <v>1.2999999999999999E-2</v>
      </c>
      <c r="AV115" s="765" t="s">
        <v>255</v>
      </c>
      <c r="AW115" s="464"/>
      <c r="AX115" s="464"/>
      <c r="AY115" s="456"/>
      <c r="AZ115" s="456"/>
      <c r="BA115" s="456"/>
      <c r="BB115" s="456"/>
      <c r="BC115" s="456"/>
      <c r="BD115" s="456"/>
      <c r="BE115" s="456"/>
      <c r="BF115" s="456"/>
      <c r="BG115" s="456"/>
      <c r="BH115" s="456"/>
      <c r="BI115" s="456"/>
      <c r="BJ115" s="456"/>
      <c r="BK115" s="456"/>
      <c r="BL115" s="456"/>
      <c r="BM115" s="456"/>
      <c r="BN115" s="456"/>
      <c r="BO115" s="456"/>
      <c r="BP115" s="456"/>
      <c r="BQ115" s="456"/>
    </row>
    <row r="116" spans="1:69" ht="15">
      <c r="A116" s="764" t="s">
        <v>378</v>
      </c>
      <c r="B116" s="465" t="s">
        <v>171</v>
      </c>
      <c r="C116" s="465" t="s">
        <v>167</v>
      </c>
      <c r="D116" s="465" t="s">
        <v>167</v>
      </c>
      <c r="E116" s="465" t="s">
        <v>278</v>
      </c>
      <c r="F116" s="465">
        <v>48</v>
      </c>
      <c r="G116" s="466">
        <v>9071</v>
      </c>
      <c r="H116" s="465">
        <v>0</v>
      </c>
      <c r="I116" s="465">
        <v>0</v>
      </c>
      <c r="J116" s="465">
        <v>2</v>
      </c>
      <c r="K116" s="504">
        <v>4363</v>
      </c>
      <c r="L116" s="467">
        <v>0</v>
      </c>
      <c r="M116" s="465">
        <v>120</v>
      </c>
      <c r="N116" s="466">
        <v>22980</v>
      </c>
      <c r="O116" s="465">
        <v>0</v>
      </c>
      <c r="P116" s="465">
        <v>0</v>
      </c>
      <c r="Q116" s="465">
        <v>2</v>
      </c>
      <c r="R116" s="504">
        <v>13918</v>
      </c>
      <c r="S116" s="468">
        <v>1.2999999999999999E-3</v>
      </c>
      <c r="T116" s="465">
        <v>10</v>
      </c>
      <c r="U116" s="466">
        <v>1915</v>
      </c>
      <c r="V116" s="465">
        <v>0</v>
      </c>
      <c r="W116" s="465">
        <v>0</v>
      </c>
      <c r="X116" s="465">
        <v>2</v>
      </c>
      <c r="Y116" s="504">
        <v>736</v>
      </c>
      <c r="Z116" s="468">
        <v>2.0000000000000001E-4</v>
      </c>
      <c r="AA116" s="465">
        <v>24</v>
      </c>
      <c r="AB116" s="466">
        <v>4596</v>
      </c>
      <c r="AC116" s="465">
        <v>0</v>
      </c>
      <c r="AD116" s="465">
        <v>0</v>
      </c>
      <c r="AE116" s="465">
        <v>2</v>
      </c>
      <c r="AF116" s="504">
        <v>2087</v>
      </c>
      <c r="AG116" s="468">
        <v>2.9999999999999997E-4</v>
      </c>
      <c r="AH116" s="465">
        <v>24</v>
      </c>
      <c r="AI116" s="466">
        <v>4596</v>
      </c>
      <c r="AJ116" s="465">
        <v>0</v>
      </c>
      <c r="AK116" s="465">
        <v>0</v>
      </c>
      <c r="AL116" s="465">
        <v>2</v>
      </c>
      <c r="AM116" s="504">
        <v>2177</v>
      </c>
      <c r="AN116" s="468">
        <v>2.9999999999999997E-4</v>
      </c>
      <c r="AO116" s="465">
        <v>24</v>
      </c>
      <c r="AP116" s="466">
        <v>4596</v>
      </c>
      <c r="AQ116" s="465">
        <v>0</v>
      </c>
      <c r="AR116" s="465">
        <v>0</v>
      </c>
      <c r="AS116" s="465">
        <v>2</v>
      </c>
      <c r="AT116" s="504">
        <v>2231</v>
      </c>
      <c r="AU116" s="468">
        <v>0</v>
      </c>
      <c r="AV116" s="765" t="s">
        <v>255</v>
      </c>
      <c r="AW116" s="464"/>
      <c r="AX116" s="464"/>
      <c r="AY116" s="456"/>
      <c r="AZ116" s="456"/>
      <c r="BA116" s="456"/>
      <c r="BB116" s="456"/>
      <c r="BC116" s="456"/>
      <c r="BD116" s="456"/>
      <c r="BE116" s="456"/>
      <c r="BF116" s="456"/>
      <c r="BG116" s="456"/>
      <c r="BH116" s="456"/>
      <c r="BI116" s="456"/>
      <c r="BJ116" s="456"/>
      <c r="BK116" s="456"/>
      <c r="BL116" s="456"/>
      <c r="BM116" s="456"/>
      <c r="BN116" s="456"/>
      <c r="BO116" s="456"/>
      <c r="BP116" s="456"/>
      <c r="BQ116" s="456"/>
    </row>
    <row r="117" spans="1:69" ht="15">
      <c r="A117" s="764" t="s">
        <v>263</v>
      </c>
      <c r="B117" s="465"/>
      <c r="C117" s="465" t="s">
        <v>263</v>
      </c>
      <c r="D117" s="465" t="s">
        <v>263</v>
      </c>
      <c r="E117" s="465" t="s">
        <v>263</v>
      </c>
      <c r="F117" s="465" t="s">
        <v>263</v>
      </c>
      <c r="G117" s="465" t="s">
        <v>263</v>
      </c>
      <c r="H117" s="465" t="s">
        <v>263</v>
      </c>
      <c r="I117" s="465" t="s">
        <v>263</v>
      </c>
      <c r="J117" s="465" t="s">
        <v>263</v>
      </c>
      <c r="K117" s="504" t="s">
        <v>263</v>
      </c>
      <c r="L117" s="465" t="s">
        <v>263</v>
      </c>
      <c r="M117" s="465" t="s">
        <v>263</v>
      </c>
      <c r="N117" s="465" t="s">
        <v>263</v>
      </c>
      <c r="O117" s="465" t="s">
        <v>263</v>
      </c>
      <c r="P117" s="465" t="s">
        <v>263</v>
      </c>
      <c r="Q117" s="465" t="s">
        <v>263</v>
      </c>
      <c r="R117" s="504" t="s">
        <v>263</v>
      </c>
      <c r="S117" s="465" t="s">
        <v>263</v>
      </c>
      <c r="T117" s="465" t="s">
        <v>263</v>
      </c>
      <c r="U117" s="465" t="s">
        <v>263</v>
      </c>
      <c r="V117" s="465" t="s">
        <v>263</v>
      </c>
      <c r="W117" s="465" t="s">
        <v>263</v>
      </c>
      <c r="X117" s="465" t="s">
        <v>263</v>
      </c>
      <c r="Y117" s="504" t="s">
        <v>263</v>
      </c>
      <c r="Z117" s="465" t="s">
        <v>263</v>
      </c>
      <c r="AA117" s="465" t="s">
        <v>263</v>
      </c>
      <c r="AB117" s="465" t="s">
        <v>263</v>
      </c>
      <c r="AC117" s="465" t="s">
        <v>263</v>
      </c>
      <c r="AD117" s="465" t="s">
        <v>263</v>
      </c>
      <c r="AE117" s="465" t="s">
        <v>263</v>
      </c>
      <c r="AF117" s="504" t="s">
        <v>263</v>
      </c>
      <c r="AG117" s="465" t="s">
        <v>263</v>
      </c>
      <c r="AH117" s="465" t="s">
        <v>263</v>
      </c>
      <c r="AI117" s="465" t="s">
        <v>263</v>
      </c>
      <c r="AJ117" s="465" t="s">
        <v>263</v>
      </c>
      <c r="AK117" s="465" t="s">
        <v>263</v>
      </c>
      <c r="AL117" s="465" t="s">
        <v>263</v>
      </c>
      <c r="AM117" s="504" t="s">
        <v>263</v>
      </c>
      <c r="AN117" s="465" t="s">
        <v>263</v>
      </c>
      <c r="AO117" s="465" t="s">
        <v>263</v>
      </c>
      <c r="AP117" s="465" t="s">
        <v>263</v>
      </c>
      <c r="AQ117" s="465" t="s">
        <v>263</v>
      </c>
      <c r="AR117" s="465" t="s">
        <v>263</v>
      </c>
      <c r="AS117" s="465" t="s">
        <v>263</v>
      </c>
      <c r="AT117" s="504" t="s">
        <v>263</v>
      </c>
      <c r="AU117" s="465" t="s">
        <v>263</v>
      </c>
      <c r="AV117" s="765" t="s">
        <v>263</v>
      </c>
      <c r="AW117" s="464"/>
      <c r="AX117" s="464"/>
      <c r="AY117" s="456"/>
      <c r="AZ117" s="456"/>
      <c r="BA117" s="456"/>
      <c r="BB117" s="456"/>
      <c r="BC117" s="456"/>
      <c r="BD117" s="456"/>
      <c r="BE117" s="456"/>
      <c r="BF117" s="456"/>
      <c r="BG117" s="456"/>
      <c r="BH117" s="456"/>
      <c r="BI117" s="456"/>
      <c r="BJ117" s="456"/>
      <c r="BK117" s="456"/>
      <c r="BL117" s="456"/>
      <c r="BM117" s="456"/>
      <c r="BN117" s="456"/>
      <c r="BO117" s="456"/>
      <c r="BP117" s="456"/>
      <c r="BQ117" s="456"/>
    </row>
    <row r="118" spans="1:69" ht="15">
      <c r="A118" s="762" t="s">
        <v>379</v>
      </c>
      <c r="B118" s="462" t="s">
        <v>263</v>
      </c>
      <c r="C118" s="462" t="s">
        <v>263</v>
      </c>
      <c r="D118" s="462" t="s">
        <v>263</v>
      </c>
      <c r="E118" s="462" t="s">
        <v>263</v>
      </c>
      <c r="F118" s="462" t="s">
        <v>263</v>
      </c>
      <c r="G118" s="462" t="s">
        <v>263</v>
      </c>
      <c r="H118" s="462" t="s">
        <v>263</v>
      </c>
      <c r="I118" s="462" t="s">
        <v>263</v>
      </c>
      <c r="J118" s="462" t="s">
        <v>263</v>
      </c>
      <c r="K118" s="505" t="s">
        <v>263</v>
      </c>
      <c r="L118" s="462" t="s">
        <v>263</v>
      </c>
      <c r="M118" s="462" t="s">
        <v>263</v>
      </c>
      <c r="N118" s="462" t="s">
        <v>263</v>
      </c>
      <c r="O118" s="462" t="s">
        <v>263</v>
      </c>
      <c r="P118" s="462" t="s">
        <v>263</v>
      </c>
      <c r="Q118" s="462" t="s">
        <v>263</v>
      </c>
      <c r="R118" s="505" t="s">
        <v>263</v>
      </c>
      <c r="S118" s="462" t="s">
        <v>263</v>
      </c>
      <c r="T118" s="462" t="s">
        <v>263</v>
      </c>
      <c r="U118" s="462" t="s">
        <v>263</v>
      </c>
      <c r="V118" s="462" t="s">
        <v>263</v>
      </c>
      <c r="W118" s="462" t="s">
        <v>263</v>
      </c>
      <c r="X118" s="462" t="s">
        <v>263</v>
      </c>
      <c r="Y118" s="505" t="s">
        <v>263</v>
      </c>
      <c r="Z118" s="462" t="s">
        <v>263</v>
      </c>
      <c r="AA118" s="462" t="s">
        <v>263</v>
      </c>
      <c r="AB118" s="462" t="s">
        <v>263</v>
      </c>
      <c r="AC118" s="462" t="s">
        <v>263</v>
      </c>
      <c r="AD118" s="462" t="s">
        <v>263</v>
      </c>
      <c r="AE118" s="462" t="s">
        <v>263</v>
      </c>
      <c r="AF118" s="505" t="s">
        <v>263</v>
      </c>
      <c r="AG118" s="462" t="s">
        <v>263</v>
      </c>
      <c r="AH118" s="462" t="s">
        <v>263</v>
      </c>
      <c r="AI118" s="462" t="s">
        <v>263</v>
      </c>
      <c r="AJ118" s="462" t="s">
        <v>263</v>
      </c>
      <c r="AK118" s="462" t="s">
        <v>263</v>
      </c>
      <c r="AL118" s="462" t="s">
        <v>263</v>
      </c>
      <c r="AM118" s="505" t="s">
        <v>263</v>
      </c>
      <c r="AN118" s="462" t="s">
        <v>263</v>
      </c>
      <c r="AO118" s="462" t="s">
        <v>263</v>
      </c>
      <c r="AP118" s="462" t="s">
        <v>263</v>
      </c>
      <c r="AQ118" s="462" t="s">
        <v>263</v>
      </c>
      <c r="AR118" s="462" t="s">
        <v>263</v>
      </c>
      <c r="AS118" s="462" t="s">
        <v>263</v>
      </c>
      <c r="AT118" s="505" t="s">
        <v>263</v>
      </c>
      <c r="AU118" s="462" t="s">
        <v>263</v>
      </c>
      <c r="AV118" s="763" t="s">
        <v>263</v>
      </c>
      <c r="AW118" s="464"/>
      <c r="AX118" s="464"/>
      <c r="AY118" s="456"/>
      <c r="AZ118" s="456"/>
      <c r="BA118" s="456"/>
      <c r="BB118" s="456"/>
      <c r="BC118" s="456"/>
      <c r="BD118" s="456"/>
      <c r="BE118" s="456"/>
      <c r="BF118" s="456"/>
      <c r="BG118" s="456"/>
      <c r="BH118" s="456"/>
      <c r="BI118" s="456"/>
      <c r="BJ118" s="456"/>
      <c r="BK118" s="456"/>
      <c r="BL118" s="456"/>
      <c r="BM118" s="456"/>
      <c r="BN118" s="456"/>
      <c r="BO118" s="456"/>
      <c r="BP118" s="456"/>
      <c r="BQ118" s="456"/>
    </row>
    <row r="119" spans="1:69" ht="15">
      <c r="A119" s="764" t="s">
        <v>380</v>
      </c>
      <c r="B119" s="465" t="s">
        <v>171</v>
      </c>
      <c r="C119" s="465" t="s">
        <v>263</v>
      </c>
      <c r="D119" s="465" t="s">
        <v>263</v>
      </c>
      <c r="E119" s="465" t="s">
        <v>263</v>
      </c>
      <c r="F119" s="465" t="s">
        <v>263</v>
      </c>
      <c r="G119" s="465" t="s">
        <v>263</v>
      </c>
      <c r="H119" s="465" t="s">
        <v>263</v>
      </c>
      <c r="I119" s="465" t="s">
        <v>263</v>
      </c>
      <c r="J119" s="465" t="s">
        <v>263</v>
      </c>
      <c r="K119" s="504" t="s">
        <v>263</v>
      </c>
      <c r="L119" s="465" t="s">
        <v>263</v>
      </c>
      <c r="M119" s="465" t="s">
        <v>263</v>
      </c>
      <c r="N119" s="465" t="s">
        <v>263</v>
      </c>
      <c r="O119" s="465" t="s">
        <v>263</v>
      </c>
      <c r="P119" s="465" t="s">
        <v>263</v>
      </c>
      <c r="Q119" s="465" t="s">
        <v>263</v>
      </c>
      <c r="R119" s="504" t="s">
        <v>263</v>
      </c>
      <c r="S119" s="465" t="s">
        <v>263</v>
      </c>
      <c r="T119" s="465">
        <v>2</v>
      </c>
      <c r="U119" s="469" t="s">
        <v>168</v>
      </c>
      <c r="V119" s="469" t="s">
        <v>168</v>
      </c>
      <c r="W119" s="469" t="s">
        <v>168</v>
      </c>
      <c r="X119" s="465">
        <v>3</v>
      </c>
      <c r="Y119" s="504">
        <v>17950.919999999998</v>
      </c>
      <c r="Z119" s="533">
        <v>4.0000000000000001E-3</v>
      </c>
      <c r="AA119" s="465">
        <v>12</v>
      </c>
      <c r="AB119" s="465" t="s">
        <v>168</v>
      </c>
      <c r="AC119" s="465" t="s">
        <v>168</v>
      </c>
      <c r="AD119" s="465" t="s">
        <v>168</v>
      </c>
      <c r="AE119" s="465">
        <v>3</v>
      </c>
      <c r="AF119" s="504">
        <v>114571.88</v>
      </c>
      <c r="AG119" s="534">
        <v>1.6E-2</v>
      </c>
      <c r="AH119" s="465">
        <v>12</v>
      </c>
      <c r="AI119" s="465" t="s">
        <v>168</v>
      </c>
      <c r="AJ119" s="465" t="s">
        <v>168</v>
      </c>
      <c r="AK119" s="465" t="s">
        <v>168</v>
      </c>
      <c r="AL119" s="465">
        <v>3</v>
      </c>
      <c r="AM119" s="504">
        <v>119513.95</v>
      </c>
      <c r="AN119" s="468">
        <v>1.6E-2</v>
      </c>
      <c r="AO119" s="465">
        <v>12</v>
      </c>
      <c r="AP119" s="465" t="s">
        <v>168</v>
      </c>
      <c r="AQ119" s="465" t="s">
        <v>168</v>
      </c>
      <c r="AR119" s="465" t="s">
        <v>168</v>
      </c>
      <c r="AS119" s="465">
        <v>3</v>
      </c>
      <c r="AT119" s="504">
        <v>122476.38</v>
      </c>
      <c r="AU119" s="534">
        <v>1.6E-2</v>
      </c>
      <c r="AV119" s="765" t="s">
        <v>263</v>
      </c>
      <c r="AW119" s="464"/>
      <c r="AX119" s="464"/>
      <c r="AY119" s="456"/>
      <c r="AZ119" s="456"/>
      <c r="BA119" s="456"/>
      <c r="BB119" s="456"/>
      <c r="BC119" s="456"/>
      <c r="BD119" s="456"/>
      <c r="BE119" s="456"/>
      <c r="BF119" s="456"/>
      <c r="BG119" s="456"/>
      <c r="BH119" s="456"/>
      <c r="BI119" s="456"/>
      <c r="BJ119" s="456"/>
      <c r="BK119" s="456"/>
      <c r="BL119" s="456"/>
      <c r="BM119" s="456"/>
      <c r="BN119" s="456"/>
      <c r="BO119" s="456"/>
      <c r="BP119" s="456"/>
      <c r="BQ119" s="456"/>
    </row>
    <row r="120" spans="1:69" ht="15">
      <c r="A120" s="764" t="s">
        <v>263</v>
      </c>
      <c r="B120" s="465"/>
      <c r="C120" s="465" t="s">
        <v>263</v>
      </c>
      <c r="D120" s="465" t="s">
        <v>263</v>
      </c>
      <c r="E120" s="465" t="s">
        <v>263</v>
      </c>
      <c r="F120" s="465" t="s">
        <v>263</v>
      </c>
      <c r="G120" s="465" t="s">
        <v>263</v>
      </c>
      <c r="H120" s="465" t="s">
        <v>263</v>
      </c>
      <c r="I120" s="465" t="s">
        <v>263</v>
      </c>
      <c r="J120" s="465" t="s">
        <v>263</v>
      </c>
      <c r="K120" s="504" t="s">
        <v>263</v>
      </c>
      <c r="L120" s="465" t="s">
        <v>263</v>
      </c>
      <c r="M120" s="465" t="s">
        <v>263</v>
      </c>
      <c r="N120" s="465" t="s">
        <v>263</v>
      </c>
      <c r="O120" s="465" t="s">
        <v>263</v>
      </c>
      <c r="P120" s="465" t="s">
        <v>263</v>
      </c>
      <c r="Q120" s="465" t="s">
        <v>263</v>
      </c>
      <c r="R120" s="504" t="s">
        <v>263</v>
      </c>
      <c r="S120" s="465" t="s">
        <v>263</v>
      </c>
      <c r="T120" s="465" t="s">
        <v>263</v>
      </c>
      <c r="U120" s="465" t="s">
        <v>263</v>
      </c>
      <c r="V120" s="465" t="s">
        <v>263</v>
      </c>
      <c r="W120" s="465" t="s">
        <v>263</v>
      </c>
      <c r="X120" s="465" t="s">
        <v>263</v>
      </c>
      <c r="Y120" s="504" t="s">
        <v>263</v>
      </c>
      <c r="Z120" s="465" t="s">
        <v>263</v>
      </c>
      <c r="AA120" s="465" t="s">
        <v>263</v>
      </c>
      <c r="AB120" s="465" t="s">
        <v>263</v>
      </c>
      <c r="AC120" s="465" t="s">
        <v>263</v>
      </c>
      <c r="AD120" s="465" t="s">
        <v>263</v>
      </c>
      <c r="AE120" s="465" t="s">
        <v>263</v>
      </c>
      <c r="AF120" s="504" t="s">
        <v>263</v>
      </c>
      <c r="AG120" s="465" t="s">
        <v>263</v>
      </c>
      <c r="AH120" s="465" t="s">
        <v>263</v>
      </c>
      <c r="AI120" s="465" t="s">
        <v>263</v>
      </c>
      <c r="AJ120" s="465" t="s">
        <v>263</v>
      </c>
      <c r="AK120" s="465" t="s">
        <v>263</v>
      </c>
      <c r="AL120" s="465" t="s">
        <v>263</v>
      </c>
      <c r="AM120" s="504" t="s">
        <v>263</v>
      </c>
      <c r="AN120" s="465" t="s">
        <v>263</v>
      </c>
      <c r="AO120" s="465" t="s">
        <v>263</v>
      </c>
      <c r="AP120" s="465" t="s">
        <v>263</v>
      </c>
      <c r="AQ120" s="465" t="s">
        <v>263</v>
      </c>
      <c r="AR120" s="465" t="s">
        <v>263</v>
      </c>
      <c r="AS120" s="465" t="s">
        <v>263</v>
      </c>
      <c r="AT120" s="504" t="s">
        <v>263</v>
      </c>
      <c r="AU120" s="465" t="s">
        <v>263</v>
      </c>
      <c r="AV120" s="765" t="s">
        <v>263</v>
      </c>
      <c r="AW120" s="464"/>
      <c r="AX120" s="464"/>
      <c r="AY120" s="456"/>
      <c r="AZ120" s="456"/>
      <c r="BA120" s="456"/>
      <c r="BB120" s="456"/>
      <c r="BC120" s="456"/>
      <c r="BD120" s="456"/>
      <c r="BE120" s="456"/>
      <c r="BF120" s="456"/>
      <c r="BG120" s="456"/>
      <c r="BH120" s="456"/>
      <c r="BI120" s="456"/>
      <c r="BJ120" s="456"/>
      <c r="BK120" s="456"/>
      <c r="BL120" s="456"/>
      <c r="BM120" s="456"/>
      <c r="BN120" s="456"/>
      <c r="BO120" s="456"/>
      <c r="BP120" s="456"/>
      <c r="BQ120" s="456"/>
    </row>
    <row r="121" spans="1:69" ht="15">
      <c r="A121" s="762" t="s">
        <v>256</v>
      </c>
      <c r="B121" s="462" t="s">
        <v>263</v>
      </c>
      <c r="C121" s="462" t="s">
        <v>263</v>
      </c>
      <c r="D121" s="462" t="s">
        <v>263</v>
      </c>
      <c r="E121" s="462" t="s">
        <v>263</v>
      </c>
      <c r="F121" s="462" t="s">
        <v>263</v>
      </c>
      <c r="G121" s="462" t="s">
        <v>263</v>
      </c>
      <c r="H121" s="462" t="s">
        <v>263</v>
      </c>
      <c r="I121" s="462" t="s">
        <v>263</v>
      </c>
      <c r="J121" s="462" t="s">
        <v>263</v>
      </c>
      <c r="K121" s="505" t="s">
        <v>263</v>
      </c>
      <c r="L121" s="462" t="s">
        <v>263</v>
      </c>
      <c r="M121" s="462" t="s">
        <v>263</v>
      </c>
      <c r="N121" s="462" t="s">
        <v>263</v>
      </c>
      <c r="O121" s="462" t="s">
        <v>263</v>
      </c>
      <c r="P121" s="462" t="s">
        <v>263</v>
      </c>
      <c r="Q121" s="462" t="s">
        <v>263</v>
      </c>
      <c r="R121" s="505" t="s">
        <v>263</v>
      </c>
      <c r="S121" s="462" t="s">
        <v>263</v>
      </c>
      <c r="T121" s="462" t="s">
        <v>263</v>
      </c>
      <c r="U121" s="462" t="s">
        <v>263</v>
      </c>
      <c r="V121" s="462" t="s">
        <v>263</v>
      </c>
      <c r="W121" s="462" t="s">
        <v>263</v>
      </c>
      <c r="X121" s="462" t="s">
        <v>263</v>
      </c>
      <c r="Y121" s="505" t="s">
        <v>263</v>
      </c>
      <c r="Z121" s="462" t="s">
        <v>263</v>
      </c>
      <c r="AA121" s="462" t="s">
        <v>263</v>
      </c>
      <c r="AB121" s="462" t="s">
        <v>263</v>
      </c>
      <c r="AC121" s="462" t="s">
        <v>263</v>
      </c>
      <c r="AD121" s="462" t="s">
        <v>263</v>
      </c>
      <c r="AE121" s="462" t="s">
        <v>263</v>
      </c>
      <c r="AF121" s="505" t="s">
        <v>263</v>
      </c>
      <c r="AG121" s="462" t="s">
        <v>263</v>
      </c>
      <c r="AH121" s="462" t="s">
        <v>263</v>
      </c>
      <c r="AI121" s="462" t="s">
        <v>263</v>
      </c>
      <c r="AJ121" s="462" t="s">
        <v>263</v>
      </c>
      <c r="AK121" s="462" t="s">
        <v>263</v>
      </c>
      <c r="AL121" s="462" t="s">
        <v>263</v>
      </c>
      <c r="AM121" s="505" t="s">
        <v>263</v>
      </c>
      <c r="AN121" s="462" t="s">
        <v>263</v>
      </c>
      <c r="AO121" s="462" t="s">
        <v>263</v>
      </c>
      <c r="AP121" s="462" t="s">
        <v>263</v>
      </c>
      <c r="AQ121" s="462" t="s">
        <v>263</v>
      </c>
      <c r="AR121" s="462" t="s">
        <v>263</v>
      </c>
      <c r="AS121" s="462" t="s">
        <v>263</v>
      </c>
      <c r="AT121" s="505" t="s">
        <v>263</v>
      </c>
      <c r="AU121" s="462" t="s">
        <v>263</v>
      </c>
      <c r="AV121" s="763" t="s">
        <v>263</v>
      </c>
      <c r="AW121" s="464"/>
      <c r="AX121" s="460"/>
      <c r="AY121" s="142"/>
      <c r="AZ121" s="142"/>
      <c r="BA121" s="142"/>
      <c r="BB121" s="142"/>
      <c r="BC121" s="142"/>
      <c r="BD121" s="142"/>
      <c r="BE121" s="142"/>
      <c r="BF121" s="142"/>
      <c r="BG121" s="142"/>
      <c r="BH121" s="142"/>
      <c r="BI121" s="142"/>
      <c r="BJ121" s="142"/>
      <c r="BK121" s="142"/>
      <c r="BL121" s="142"/>
      <c r="BM121" s="142"/>
      <c r="BN121" s="142"/>
      <c r="BO121" s="142"/>
      <c r="BP121" s="142"/>
      <c r="BQ121" s="142"/>
    </row>
    <row r="122" spans="1:69" ht="15">
      <c r="A122" s="767" t="s">
        <v>261</v>
      </c>
      <c r="B122" s="471" t="s">
        <v>258</v>
      </c>
      <c r="C122" s="465" t="s">
        <v>283</v>
      </c>
      <c r="D122" s="465" t="s">
        <v>167</v>
      </c>
      <c r="E122" s="471" t="s">
        <v>276</v>
      </c>
      <c r="F122" s="472" t="s">
        <v>168</v>
      </c>
      <c r="G122" s="472" t="s">
        <v>168</v>
      </c>
      <c r="H122" s="472" t="s">
        <v>168</v>
      </c>
      <c r="I122" s="472" t="s">
        <v>168</v>
      </c>
      <c r="J122" s="471" t="s">
        <v>263</v>
      </c>
      <c r="K122" s="504" t="s">
        <v>263</v>
      </c>
      <c r="L122" s="471" t="s">
        <v>263</v>
      </c>
      <c r="M122" s="466">
        <v>11400</v>
      </c>
      <c r="N122" s="472" t="s">
        <v>168</v>
      </c>
      <c r="O122" s="472" t="s">
        <v>168</v>
      </c>
      <c r="P122" s="472" t="s">
        <v>168</v>
      </c>
      <c r="Q122" s="471">
        <v>3</v>
      </c>
      <c r="R122" s="504">
        <v>503089</v>
      </c>
      <c r="S122" s="476">
        <v>4.6899999999999997E-2</v>
      </c>
      <c r="T122" s="473">
        <v>3000</v>
      </c>
      <c r="U122" s="472" t="s">
        <v>168</v>
      </c>
      <c r="V122" s="472" t="s">
        <v>168</v>
      </c>
      <c r="W122" s="472" t="s">
        <v>168</v>
      </c>
      <c r="X122" s="471">
        <v>3</v>
      </c>
      <c r="Y122" s="504">
        <v>139950</v>
      </c>
      <c r="Z122" s="476">
        <v>3.3000000000000002E-2</v>
      </c>
      <c r="AA122" s="473">
        <v>4400</v>
      </c>
      <c r="AB122" s="472" t="s">
        <v>168</v>
      </c>
      <c r="AC122" s="472" t="s">
        <v>168</v>
      </c>
      <c r="AD122" s="472" t="s">
        <v>168</v>
      </c>
      <c r="AE122" s="471">
        <v>3</v>
      </c>
      <c r="AF122" s="504">
        <v>218359</v>
      </c>
      <c r="AG122" s="476">
        <v>0.03</v>
      </c>
      <c r="AH122" s="473">
        <v>4400</v>
      </c>
      <c r="AI122" s="472" t="s">
        <v>168</v>
      </c>
      <c r="AJ122" s="472" t="s">
        <v>168</v>
      </c>
      <c r="AK122" s="472" t="s">
        <v>168</v>
      </c>
      <c r="AL122" s="471">
        <v>3</v>
      </c>
      <c r="AM122" s="504">
        <v>227752</v>
      </c>
      <c r="AN122" s="476">
        <v>3.04E-2</v>
      </c>
      <c r="AO122" s="473">
        <v>4400</v>
      </c>
      <c r="AP122" s="472" t="s">
        <v>168</v>
      </c>
      <c r="AQ122" s="472" t="s">
        <v>168</v>
      </c>
      <c r="AR122" s="472" t="s">
        <v>168</v>
      </c>
      <c r="AS122" s="471">
        <v>3</v>
      </c>
      <c r="AT122" s="504">
        <v>233381</v>
      </c>
      <c r="AU122" s="476">
        <v>0.03</v>
      </c>
      <c r="AV122" s="768" t="s">
        <v>263</v>
      </c>
      <c r="AW122" s="464"/>
      <c r="AX122" s="464"/>
      <c r="AY122" s="456"/>
      <c r="AZ122" s="456"/>
      <c r="BA122" s="456"/>
      <c r="BB122" s="456"/>
      <c r="BC122" s="456"/>
      <c r="BD122" s="456"/>
      <c r="BE122" s="456"/>
      <c r="BF122" s="456"/>
      <c r="BG122" s="456"/>
      <c r="BH122" s="456"/>
      <c r="BI122" s="456"/>
      <c r="BJ122" s="456"/>
      <c r="BK122" s="456"/>
      <c r="BL122" s="456"/>
      <c r="BM122" s="456"/>
      <c r="BN122" s="456"/>
      <c r="BO122" s="456"/>
      <c r="BP122" s="456"/>
      <c r="BQ122" s="456"/>
    </row>
    <row r="123" spans="1:69" ht="15">
      <c r="A123" s="748" t="s">
        <v>381</v>
      </c>
      <c r="B123" s="475" t="s">
        <v>258</v>
      </c>
      <c r="C123" s="465" t="s">
        <v>283</v>
      </c>
      <c r="D123" s="465" t="s">
        <v>167</v>
      </c>
      <c r="E123" s="475" t="s">
        <v>276</v>
      </c>
      <c r="F123" s="477" t="s">
        <v>168</v>
      </c>
      <c r="G123" s="477" t="s">
        <v>168</v>
      </c>
      <c r="H123" s="477" t="s">
        <v>168</v>
      </c>
      <c r="I123" s="477" t="s">
        <v>168</v>
      </c>
      <c r="J123" s="475" t="s">
        <v>263</v>
      </c>
      <c r="K123" s="504" t="s">
        <v>263</v>
      </c>
      <c r="L123" s="475" t="s">
        <v>263</v>
      </c>
      <c r="M123" s="466">
        <v>11400</v>
      </c>
      <c r="N123" s="477" t="s">
        <v>168</v>
      </c>
      <c r="O123" s="477" t="s">
        <v>168</v>
      </c>
      <c r="P123" s="477" t="s">
        <v>168</v>
      </c>
      <c r="Q123" s="475">
        <v>3</v>
      </c>
      <c r="R123" s="504">
        <v>1341483</v>
      </c>
      <c r="S123" s="478">
        <v>0.12509999999999999</v>
      </c>
      <c r="T123" s="479">
        <v>3000</v>
      </c>
      <c r="U123" s="475" t="s">
        <v>263</v>
      </c>
      <c r="V123" s="475" t="s">
        <v>263</v>
      </c>
      <c r="W123" s="475" t="s">
        <v>263</v>
      </c>
      <c r="X123" s="475" t="s">
        <v>263</v>
      </c>
      <c r="Y123" s="504">
        <v>538528</v>
      </c>
      <c r="Z123" s="478">
        <v>0.12690000000000001</v>
      </c>
      <c r="AA123" s="479">
        <v>4400</v>
      </c>
      <c r="AB123" s="475" t="s">
        <v>263</v>
      </c>
      <c r="AC123" s="475" t="s">
        <v>263</v>
      </c>
      <c r="AD123" s="475" t="s">
        <v>263</v>
      </c>
      <c r="AE123" s="475" t="s">
        <v>263</v>
      </c>
      <c r="AF123" s="504">
        <v>815722</v>
      </c>
      <c r="AG123" s="478">
        <v>0.11219999999999999</v>
      </c>
      <c r="AH123" s="479">
        <v>4400</v>
      </c>
      <c r="AI123" s="475" t="s">
        <v>263</v>
      </c>
      <c r="AJ123" s="475" t="s">
        <v>263</v>
      </c>
      <c r="AK123" s="475" t="s">
        <v>263</v>
      </c>
      <c r="AL123" s="475" t="s">
        <v>263</v>
      </c>
      <c r="AM123" s="504">
        <v>826125</v>
      </c>
      <c r="AN123" s="478">
        <v>0.1103</v>
      </c>
      <c r="AO123" s="479">
        <v>4400</v>
      </c>
      <c r="AP123" s="475" t="s">
        <v>263</v>
      </c>
      <c r="AQ123" s="475" t="s">
        <v>263</v>
      </c>
      <c r="AR123" s="475" t="s">
        <v>263</v>
      </c>
      <c r="AS123" s="475" t="s">
        <v>263</v>
      </c>
      <c r="AT123" s="504">
        <v>821943</v>
      </c>
      <c r="AU123" s="478">
        <v>0.107</v>
      </c>
      <c r="AV123" s="769" t="s">
        <v>263</v>
      </c>
      <c r="AW123" s="464"/>
      <c r="AX123" s="464"/>
      <c r="AY123" s="456"/>
      <c r="AZ123" s="456"/>
      <c r="BA123" s="456"/>
      <c r="BB123" s="456"/>
      <c r="BC123" s="456"/>
      <c r="BD123" s="456"/>
      <c r="BE123" s="456"/>
      <c r="BF123" s="456"/>
      <c r="BG123" s="456"/>
      <c r="BH123" s="456"/>
      <c r="BI123" s="456"/>
      <c r="BJ123" s="456"/>
      <c r="BK123" s="456"/>
      <c r="BL123" s="456"/>
      <c r="BM123" s="456"/>
      <c r="BN123" s="456"/>
      <c r="BO123" s="456"/>
      <c r="BP123" s="456"/>
      <c r="BQ123" s="456"/>
    </row>
    <row r="124" spans="1:69" ht="15">
      <c r="A124" s="764" t="s">
        <v>263</v>
      </c>
      <c r="B124" s="465"/>
      <c r="C124" s="465" t="s">
        <v>263</v>
      </c>
      <c r="D124" s="465" t="s">
        <v>263</v>
      </c>
      <c r="E124" s="465" t="s">
        <v>263</v>
      </c>
      <c r="F124" s="465" t="s">
        <v>263</v>
      </c>
      <c r="G124" s="465" t="s">
        <v>263</v>
      </c>
      <c r="H124" s="465" t="s">
        <v>263</v>
      </c>
      <c r="I124" s="465" t="s">
        <v>263</v>
      </c>
      <c r="J124" s="465" t="s">
        <v>263</v>
      </c>
      <c r="K124" s="504" t="s">
        <v>263</v>
      </c>
      <c r="L124" s="465" t="s">
        <v>263</v>
      </c>
      <c r="M124" s="465" t="s">
        <v>263</v>
      </c>
      <c r="N124" s="465" t="s">
        <v>263</v>
      </c>
      <c r="O124" s="465" t="s">
        <v>263</v>
      </c>
      <c r="P124" s="465" t="s">
        <v>263</v>
      </c>
      <c r="Q124" s="465" t="s">
        <v>263</v>
      </c>
      <c r="R124" s="504" t="s">
        <v>263</v>
      </c>
      <c r="S124" s="465" t="s">
        <v>263</v>
      </c>
      <c r="T124" s="465" t="s">
        <v>263</v>
      </c>
      <c r="U124" s="465" t="s">
        <v>263</v>
      </c>
      <c r="V124" s="465" t="s">
        <v>263</v>
      </c>
      <c r="W124" s="465" t="s">
        <v>263</v>
      </c>
      <c r="X124" s="465" t="s">
        <v>263</v>
      </c>
      <c r="Y124" s="504" t="s">
        <v>263</v>
      </c>
      <c r="Z124" s="465" t="s">
        <v>263</v>
      </c>
      <c r="AA124" s="465" t="s">
        <v>263</v>
      </c>
      <c r="AB124" s="465" t="s">
        <v>263</v>
      </c>
      <c r="AC124" s="465" t="s">
        <v>263</v>
      </c>
      <c r="AD124" s="465" t="s">
        <v>263</v>
      </c>
      <c r="AE124" s="465" t="s">
        <v>263</v>
      </c>
      <c r="AF124" s="504" t="s">
        <v>263</v>
      </c>
      <c r="AG124" s="465" t="s">
        <v>263</v>
      </c>
      <c r="AH124" s="465" t="s">
        <v>263</v>
      </c>
      <c r="AI124" s="465" t="s">
        <v>263</v>
      </c>
      <c r="AJ124" s="465" t="s">
        <v>263</v>
      </c>
      <c r="AK124" s="465" t="s">
        <v>263</v>
      </c>
      <c r="AL124" s="465" t="s">
        <v>263</v>
      </c>
      <c r="AM124" s="508" t="s">
        <v>263</v>
      </c>
      <c r="AN124" s="465" t="s">
        <v>263</v>
      </c>
      <c r="AO124" s="465" t="s">
        <v>263</v>
      </c>
      <c r="AP124" s="465" t="s">
        <v>263</v>
      </c>
      <c r="AQ124" s="465" t="s">
        <v>263</v>
      </c>
      <c r="AR124" s="465" t="s">
        <v>263</v>
      </c>
      <c r="AS124" s="465" t="s">
        <v>263</v>
      </c>
      <c r="AT124" s="504" t="s">
        <v>263</v>
      </c>
      <c r="AU124" s="465" t="s">
        <v>263</v>
      </c>
      <c r="AV124" s="765" t="s">
        <v>263</v>
      </c>
      <c r="AW124" s="464"/>
      <c r="AX124" s="464"/>
      <c r="AY124" s="456"/>
      <c r="AZ124" s="456"/>
      <c r="BA124" s="456"/>
      <c r="BB124" s="456"/>
      <c r="BC124" s="456"/>
      <c r="BD124" s="456"/>
      <c r="BE124" s="456"/>
      <c r="BF124" s="456"/>
      <c r="BG124" s="456"/>
      <c r="BH124" s="456"/>
      <c r="BI124" s="456"/>
      <c r="BJ124" s="456"/>
      <c r="BK124" s="456"/>
      <c r="BL124" s="456"/>
      <c r="BM124" s="456"/>
      <c r="BN124" s="456"/>
      <c r="BO124" s="456"/>
      <c r="BP124" s="456"/>
      <c r="BQ124" s="456"/>
    </row>
    <row r="125" spans="1:69" ht="15.75" thickBot="1">
      <c r="A125" s="771" t="s">
        <v>262</v>
      </c>
      <c r="B125" s="772" t="s">
        <v>263</v>
      </c>
      <c r="C125" s="772" t="s">
        <v>263</v>
      </c>
      <c r="D125" s="772" t="s">
        <v>263</v>
      </c>
      <c r="E125" s="772" t="s">
        <v>263</v>
      </c>
      <c r="F125" s="773">
        <f>SUM(F9:F124)</f>
        <v>128336</v>
      </c>
      <c r="G125" s="773">
        <f>SUM(G9:G124)+3</f>
        <v>1273901</v>
      </c>
      <c r="H125" s="773">
        <f>SUM(H9:H124)+1</f>
        <v>109</v>
      </c>
      <c r="I125" s="773">
        <f>SUM(I9:I124)-0.07</f>
        <v>73197.929999999993</v>
      </c>
      <c r="J125" s="773">
        <f>SUM(J9:J124)-2.88</f>
        <v>818.12</v>
      </c>
      <c r="K125" s="773">
        <f>SUM(K9:K124)-1</f>
        <v>6424175</v>
      </c>
      <c r="L125" s="773">
        <f>SUM(L9:L124)+0.07</f>
        <v>1.0000000000000002</v>
      </c>
      <c r="M125" s="773">
        <f t="shared" ref="M125:O125" si="0">SUM(M9:M124)</f>
        <v>149402</v>
      </c>
      <c r="N125" s="773">
        <f>SUM(N9:N124)+1</f>
        <v>2017714</v>
      </c>
      <c r="O125" s="773">
        <f t="shared" si="0"/>
        <v>185</v>
      </c>
      <c r="P125" s="773">
        <f>SUM(P9:P124)+1</f>
        <v>155195</v>
      </c>
      <c r="Q125" s="773">
        <f>SUM(Q9:Q124)-2</f>
        <v>541</v>
      </c>
      <c r="R125" s="773">
        <f>SUM(R9:R124)-3</f>
        <v>10726977</v>
      </c>
      <c r="S125" s="773">
        <f>SUM(S9:S124)+0.0003</f>
        <v>1</v>
      </c>
      <c r="T125" s="773">
        <f>SUM(T9:T124)</f>
        <v>21060</v>
      </c>
      <c r="U125" s="773">
        <f>SUM(U9:U124)-1.91</f>
        <v>636423.09</v>
      </c>
      <c r="V125" s="773">
        <f>SUM(V9:V124)+2.72</f>
        <v>108.72</v>
      </c>
      <c r="W125" s="773">
        <f>SUM(W9:W124)-1.15</f>
        <v>54861.85</v>
      </c>
      <c r="X125" s="773">
        <f>SUM(X9:X124)-1.42</f>
        <v>578.58000000000004</v>
      </c>
      <c r="Y125" s="773">
        <f>SUM(Y9:Y124)-1.5</f>
        <v>4243266.42</v>
      </c>
      <c r="Z125" s="773">
        <f>SUM(Z9:Z124)</f>
        <v>0.99979999999999969</v>
      </c>
      <c r="AA125" s="773">
        <f>SUM(AA9:AA124)-0.4</f>
        <v>35316.6</v>
      </c>
      <c r="AB125" s="773">
        <f>SUM(AB9:AB124)+0.42</f>
        <v>1063064.42</v>
      </c>
      <c r="AC125" s="773">
        <f>SUM(AC9:AC124)+2.16</f>
        <v>239.16</v>
      </c>
      <c r="AD125" s="773">
        <f>SUM(AD9:AD124)-0.43</f>
        <v>99338.57</v>
      </c>
      <c r="AE125" s="773">
        <f>SUM(AE9:AE124)-1.54</f>
        <v>579.46</v>
      </c>
      <c r="AF125" s="773">
        <f>SUM(AF9:AF124)+1.8</f>
        <v>7270688.6799999997</v>
      </c>
      <c r="AG125" s="774">
        <f>SUM(AG9:AG124)</f>
        <v>1.0005000000000002</v>
      </c>
      <c r="AH125" s="773">
        <f>SUM(AH9:AH124)-0.4</f>
        <v>34751.599999999999</v>
      </c>
      <c r="AI125" s="773">
        <f>SUM(AI9:AI124)-0.71</f>
        <v>1055843.29</v>
      </c>
      <c r="AJ125" s="773">
        <f>SUM(AJ9:AJ124)+2.61</f>
        <v>238.61</v>
      </c>
      <c r="AK125" s="773">
        <f>SUM(AK9:AK124)-0.42</f>
        <v>95623.58</v>
      </c>
      <c r="AL125" s="773">
        <f>SUM(AL9:AL124)-1.54</f>
        <v>579.46</v>
      </c>
      <c r="AM125" s="773">
        <f>SUM(AM9:AM124)-1.32</f>
        <v>7488157.6299999999</v>
      </c>
      <c r="AN125" s="773">
        <f>SUM(AN9:AN124)</f>
        <v>1.0001</v>
      </c>
      <c r="AO125" s="773">
        <f>SUM(AO9:AO124)-0.4</f>
        <v>35307.599999999999</v>
      </c>
      <c r="AP125" s="773">
        <f>SUM(AP9:AP124)-1.1</f>
        <v>1063037.8999999999</v>
      </c>
      <c r="AQ125" s="773">
        <f>SUM(AQ9:AQ124)+2.04</f>
        <v>238.04</v>
      </c>
      <c r="AR125" s="773">
        <f>SUM(AR9:AR124)-1.03</f>
        <v>99248.97</v>
      </c>
      <c r="AS125" s="773">
        <f>SUM(AS9:AS124)-1.54</f>
        <v>579.46</v>
      </c>
      <c r="AT125" s="773">
        <f>SUM(AT9:AT124)-2.64</f>
        <v>7714365.7400000002</v>
      </c>
      <c r="AU125" s="773">
        <f>SUM(AU9:AU124)</f>
        <v>1.0010000000000003</v>
      </c>
      <c r="AV125" s="775" t="s">
        <v>263</v>
      </c>
      <c r="AW125" s="464"/>
      <c r="AX125" s="464"/>
      <c r="AY125" s="456"/>
      <c r="AZ125" s="456"/>
      <c r="BA125" s="456"/>
      <c r="BB125" s="456"/>
      <c r="BC125" s="456"/>
      <c r="BD125" s="456"/>
      <c r="BE125" s="456"/>
      <c r="BF125" s="456"/>
      <c r="BG125" s="456"/>
      <c r="BH125" s="456"/>
      <c r="BI125" s="456"/>
      <c r="BJ125" s="456"/>
      <c r="BK125" s="456"/>
      <c r="BL125" s="456"/>
      <c r="BM125" s="456"/>
      <c r="BN125" s="456"/>
      <c r="BO125" s="456"/>
      <c r="BP125" s="456"/>
      <c r="BQ125" s="456"/>
    </row>
    <row r="126" spans="1:69" ht="15">
      <c r="A126" s="457"/>
      <c r="C126" s="480"/>
      <c r="D126" s="480"/>
      <c r="E126" s="480"/>
      <c r="F126" s="538"/>
      <c r="G126" s="538"/>
      <c r="H126" s="538"/>
      <c r="I126" s="538"/>
      <c r="J126" s="538"/>
      <c r="K126" s="538"/>
      <c r="L126" s="538"/>
      <c r="M126" s="538"/>
      <c r="N126" s="538"/>
      <c r="O126" s="538"/>
      <c r="P126" s="538"/>
      <c r="Q126" s="538"/>
      <c r="R126" s="538"/>
      <c r="S126" s="538"/>
      <c r="T126" s="538"/>
      <c r="U126" s="537"/>
      <c r="V126" s="537"/>
      <c r="W126" s="537"/>
      <c r="X126" s="537"/>
      <c r="Y126" s="537"/>
      <c r="Z126" s="537"/>
      <c r="AA126" s="537"/>
      <c r="AB126" s="537"/>
      <c r="AC126" s="537"/>
      <c r="AD126" s="537"/>
      <c r="AE126" s="537"/>
      <c r="AF126" s="537"/>
      <c r="AG126" s="537"/>
      <c r="AH126" s="537"/>
      <c r="AI126" s="537"/>
      <c r="AJ126" s="537"/>
      <c r="AK126" s="537"/>
      <c r="AL126" s="537"/>
      <c r="AM126" s="537"/>
      <c r="AN126" s="537"/>
      <c r="AO126" s="537"/>
      <c r="AP126" s="537"/>
      <c r="AQ126" s="537"/>
      <c r="AR126" s="537"/>
      <c r="AS126" s="537"/>
      <c r="AT126" s="537"/>
      <c r="AU126" s="537"/>
      <c r="AV126" s="480" t="s">
        <v>263</v>
      </c>
      <c r="AW126" s="464"/>
      <c r="AX126" s="480"/>
      <c r="AY126" s="457"/>
      <c r="AZ126" s="457"/>
      <c r="BA126" s="457"/>
      <c r="BB126" s="457"/>
      <c r="BC126" s="457"/>
      <c r="BD126" s="457"/>
      <c r="BE126" s="457"/>
      <c r="BF126" s="457"/>
      <c r="BG126" s="457"/>
      <c r="BH126" s="457"/>
      <c r="BI126" s="457"/>
      <c r="BJ126" s="457"/>
      <c r="BK126" s="457"/>
      <c r="BL126" s="457"/>
      <c r="BM126" s="457"/>
      <c r="BN126" s="457"/>
      <c r="BO126" s="457"/>
      <c r="BP126" s="457"/>
      <c r="BQ126" s="457"/>
    </row>
    <row r="127" spans="1:69" ht="15">
      <c r="A127" s="711" t="s">
        <v>133</v>
      </c>
      <c r="D127" s="480"/>
      <c r="J127" s="480"/>
      <c r="K127" s="480"/>
      <c r="L127" s="480"/>
      <c r="M127" s="480"/>
      <c r="N127" s="480"/>
      <c r="O127" s="480"/>
      <c r="P127" s="480"/>
      <c r="Q127" s="480"/>
      <c r="R127" s="480"/>
      <c r="S127" s="480"/>
      <c r="T127" s="480"/>
      <c r="U127" s="480"/>
      <c r="V127" s="480"/>
      <c r="W127" s="480"/>
      <c r="X127" s="480"/>
      <c r="Y127" s="480"/>
      <c r="Z127" s="480"/>
      <c r="AA127" s="480"/>
      <c r="AB127" s="480"/>
      <c r="AC127" s="480"/>
      <c r="AD127" s="480"/>
      <c r="AE127" s="480"/>
      <c r="AF127" s="480"/>
      <c r="AG127" s="536"/>
      <c r="AH127" s="480"/>
      <c r="AI127" s="480"/>
      <c r="AJ127" s="480"/>
      <c r="AK127" s="480"/>
      <c r="AL127" s="480"/>
      <c r="AM127" s="480"/>
      <c r="AN127" s="480"/>
      <c r="AO127" s="480"/>
      <c r="AP127" s="480"/>
      <c r="AQ127" s="480"/>
      <c r="AR127" s="480"/>
      <c r="AS127" s="480"/>
      <c r="AT127" s="480"/>
      <c r="AU127" s="480"/>
      <c r="AV127" s="480"/>
      <c r="AW127" s="464"/>
      <c r="AX127" s="480"/>
      <c r="AY127" s="457"/>
      <c r="AZ127" s="457"/>
      <c r="BA127" s="457"/>
      <c r="BB127" s="457"/>
      <c r="BC127" s="457"/>
      <c r="BD127" s="457"/>
      <c r="BE127" s="457"/>
      <c r="BF127" s="457"/>
      <c r="BG127" s="457"/>
      <c r="BH127" s="457"/>
      <c r="BI127" s="457"/>
      <c r="BJ127" s="457"/>
      <c r="BK127" s="457"/>
      <c r="BL127" s="457"/>
      <c r="BM127" s="457"/>
      <c r="BN127" s="457"/>
      <c r="BO127" s="457"/>
      <c r="BP127" s="457"/>
      <c r="BQ127" s="457"/>
    </row>
    <row r="128" spans="1:69" ht="15">
      <c r="A128" s="138" t="s">
        <v>679</v>
      </c>
      <c r="C128" s="480"/>
      <c r="D128" s="480"/>
      <c r="J128" s="535"/>
      <c r="K128" s="535"/>
      <c r="L128" s="535"/>
      <c r="M128" s="535"/>
      <c r="N128" s="535"/>
      <c r="O128" s="535"/>
      <c r="P128" s="535"/>
      <c r="Q128" s="535"/>
      <c r="R128" s="535"/>
      <c r="S128" s="535"/>
      <c r="T128" s="535"/>
      <c r="U128" s="535"/>
      <c r="V128" s="535"/>
      <c r="W128" s="535"/>
      <c r="X128" s="535"/>
      <c r="Y128" s="535"/>
      <c r="Z128" s="535"/>
      <c r="AA128" s="535"/>
      <c r="AB128" s="535"/>
      <c r="AC128" s="535"/>
      <c r="AD128" s="535"/>
      <c r="AE128" s="535"/>
      <c r="AF128" s="535"/>
      <c r="AG128" s="535"/>
      <c r="AH128" s="535"/>
      <c r="AI128" s="535"/>
      <c r="AJ128" s="535"/>
      <c r="AK128" s="535"/>
      <c r="AL128" s="535"/>
      <c r="AM128" s="535"/>
      <c r="AN128" s="535"/>
      <c r="AO128" s="535"/>
      <c r="AP128" s="535"/>
      <c r="AQ128" s="535"/>
      <c r="AR128" s="535"/>
      <c r="AS128" s="535"/>
      <c r="AT128" s="535"/>
      <c r="AU128" s="535"/>
      <c r="AV128" s="480"/>
      <c r="AW128" s="464"/>
      <c r="AX128" s="480"/>
      <c r="AY128" s="457"/>
      <c r="AZ128" s="457"/>
      <c r="BA128" s="457"/>
      <c r="BB128" s="457"/>
      <c r="BC128" s="457"/>
      <c r="BD128" s="457"/>
      <c r="BE128" s="457"/>
      <c r="BF128" s="457"/>
      <c r="BG128" s="457"/>
      <c r="BH128" s="457"/>
      <c r="BI128" s="457"/>
      <c r="BJ128" s="457"/>
      <c r="BK128" s="457"/>
      <c r="BL128" s="457"/>
      <c r="BM128" s="457"/>
      <c r="BN128" s="457"/>
      <c r="BO128" s="457"/>
      <c r="BP128" s="457"/>
      <c r="BQ128" s="457"/>
    </row>
    <row r="129" spans="1:69" ht="15">
      <c r="A129" s="138" t="s">
        <v>680</v>
      </c>
      <c r="C129" s="480"/>
      <c r="D129" s="480"/>
      <c r="J129" s="480"/>
      <c r="K129" s="480"/>
      <c r="L129" s="480"/>
      <c r="M129" s="480"/>
      <c r="N129" s="480"/>
      <c r="O129" s="480"/>
      <c r="P129" s="480"/>
      <c r="Q129" s="480"/>
      <c r="R129" s="480"/>
      <c r="S129" s="480"/>
      <c r="T129" s="480"/>
      <c r="U129" s="480"/>
      <c r="V129" s="480"/>
      <c r="W129" s="480"/>
      <c r="X129" s="480"/>
      <c r="Y129" s="480"/>
      <c r="Z129" s="480"/>
      <c r="AA129" s="480"/>
      <c r="AB129" s="480"/>
      <c r="AC129" s="480"/>
      <c r="AD129" s="480"/>
      <c r="AE129" s="480"/>
      <c r="AF129" s="480"/>
      <c r="AG129" s="480"/>
      <c r="AH129" s="480"/>
      <c r="AI129" s="480"/>
      <c r="AJ129" s="480"/>
      <c r="AK129" s="480"/>
      <c r="AL129" s="480"/>
      <c r="AM129" s="480"/>
      <c r="AN129" s="480"/>
      <c r="AO129" s="480"/>
      <c r="AP129" s="480"/>
      <c r="AQ129" s="480"/>
      <c r="AR129" s="480"/>
      <c r="AS129" s="480"/>
      <c r="AT129" s="480"/>
      <c r="AU129" s="480"/>
      <c r="AV129" s="480"/>
      <c r="AW129" s="464"/>
      <c r="AX129" s="480"/>
      <c r="AY129" s="457"/>
      <c r="AZ129" s="457"/>
      <c r="BA129" s="457"/>
      <c r="BB129" s="457"/>
      <c r="BC129" s="457"/>
      <c r="BD129" s="457"/>
      <c r="BE129" s="457"/>
      <c r="BF129" s="457"/>
      <c r="BG129" s="457"/>
      <c r="BH129" s="457"/>
      <c r="BI129" s="457"/>
      <c r="BJ129" s="457"/>
      <c r="BK129" s="457"/>
      <c r="BL129" s="457"/>
      <c r="BM129" s="457"/>
      <c r="BN129" s="457"/>
      <c r="BO129" s="457"/>
      <c r="BP129" s="457"/>
      <c r="BQ129" s="457"/>
    </row>
    <row r="130" spans="1:69" ht="15">
      <c r="A130" s="138" t="s">
        <v>681</v>
      </c>
      <c r="C130" s="480"/>
      <c r="D130" s="480"/>
      <c r="J130" s="480"/>
      <c r="K130" s="480"/>
      <c r="L130" s="480"/>
      <c r="M130" s="480"/>
      <c r="N130" s="480"/>
      <c r="O130" s="480"/>
      <c r="P130" s="480"/>
      <c r="Q130" s="480"/>
      <c r="R130" s="480"/>
      <c r="S130" s="480"/>
      <c r="T130" s="480"/>
      <c r="U130" s="480"/>
      <c r="V130" s="480"/>
      <c r="W130" s="480"/>
      <c r="X130" s="480"/>
      <c r="Y130" s="480"/>
      <c r="Z130" s="480"/>
      <c r="AA130" s="480"/>
      <c r="AB130" s="480"/>
      <c r="AC130" s="480"/>
      <c r="AD130" s="480"/>
      <c r="AE130" s="480"/>
      <c r="AF130" s="480"/>
      <c r="AG130" s="480"/>
      <c r="AH130" s="480"/>
      <c r="AI130" s="480"/>
      <c r="AJ130" s="480"/>
      <c r="AK130" s="480"/>
      <c r="AL130" s="480"/>
      <c r="AM130" s="480"/>
      <c r="AN130" s="480"/>
      <c r="AO130" s="480"/>
      <c r="AP130" s="480"/>
      <c r="AQ130" s="480"/>
      <c r="AR130" s="480"/>
      <c r="AS130" s="480"/>
      <c r="AT130" s="480"/>
      <c r="AU130" s="480"/>
      <c r="AV130" s="480"/>
      <c r="AW130" s="464"/>
      <c r="AX130" s="480"/>
      <c r="AY130" s="457"/>
      <c r="AZ130" s="457"/>
      <c r="BA130" s="457"/>
      <c r="BB130" s="457"/>
      <c r="BC130" s="457"/>
      <c r="BD130" s="457"/>
      <c r="BE130" s="457"/>
      <c r="BF130" s="457"/>
      <c r="BG130" s="457"/>
      <c r="BH130" s="457"/>
      <c r="BI130" s="457"/>
      <c r="BJ130" s="457"/>
      <c r="BK130" s="457"/>
      <c r="BL130" s="457"/>
      <c r="BM130" s="457"/>
      <c r="BN130" s="457"/>
      <c r="BO130" s="457"/>
      <c r="BP130" s="457"/>
      <c r="BQ130" s="457"/>
    </row>
    <row r="131" spans="1:69" ht="15">
      <c r="A131" s="138" t="s">
        <v>682</v>
      </c>
      <c r="C131" s="480"/>
      <c r="D131" s="480"/>
      <c r="J131" s="480"/>
      <c r="K131" s="480"/>
      <c r="L131" s="480"/>
      <c r="M131" s="480"/>
      <c r="N131" s="480"/>
      <c r="O131" s="480"/>
      <c r="P131" s="480"/>
      <c r="Q131" s="480"/>
      <c r="R131" s="480"/>
      <c r="S131" s="480"/>
      <c r="T131" s="480"/>
      <c r="U131" s="480"/>
      <c r="V131" s="480"/>
      <c r="W131" s="480"/>
      <c r="X131" s="480"/>
      <c r="Y131" s="480"/>
      <c r="Z131" s="480"/>
      <c r="AA131" s="480"/>
      <c r="AB131" s="480"/>
      <c r="AC131" s="480"/>
      <c r="AD131" s="480"/>
      <c r="AE131" s="480"/>
      <c r="AF131" s="480"/>
      <c r="AG131" s="480"/>
      <c r="AH131" s="480"/>
      <c r="AI131" s="480"/>
      <c r="AJ131" s="480"/>
      <c r="AK131" s="480"/>
      <c r="AL131" s="480"/>
      <c r="AM131" s="480"/>
      <c r="AN131" s="480"/>
      <c r="AO131" s="480"/>
      <c r="AP131" s="480"/>
      <c r="AQ131" s="480"/>
      <c r="AR131" s="480"/>
      <c r="AS131" s="480"/>
      <c r="AT131" s="480"/>
      <c r="AU131" s="480"/>
      <c r="AV131" s="480"/>
      <c r="AW131" s="464"/>
      <c r="AX131" s="480"/>
      <c r="AY131" s="457"/>
      <c r="AZ131" s="457"/>
      <c r="BA131" s="457"/>
      <c r="BB131" s="457"/>
      <c r="BC131" s="457"/>
      <c r="BD131" s="457"/>
      <c r="BE131" s="457"/>
      <c r="BF131" s="457"/>
      <c r="BG131" s="457"/>
      <c r="BH131" s="457"/>
      <c r="BI131" s="457"/>
      <c r="BJ131" s="457"/>
      <c r="BK131" s="457"/>
      <c r="BL131" s="457"/>
      <c r="BM131" s="457"/>
      <c r="BN131" s="457"/>
      <c r="BO131" s="457"/>
      <c r="BP131" s="457"/>
      <c r="BQ131" s="457"/>
    </row>
    <row r="132" spans="1:69" ht="15">
      <c r="C132" s="480"/>
      <c r="D132" s="480"/>
      <c r="J132" s="480"/>
      <c r="K132" s="480"/>
      <c r="L132" s="480"/>
      <c r="M132" s="480"/>
      <c r="N132" s="480"/>
      <c r="O132" s="480"/>
      <c r="P132" s="480"/>
      <c r="Q132" s="480"/>
      <c r="R132" s="480"/>
      <c r="S132" s="133"/>
      <c r="T132" s="133"/>
      <c r="U132" s="133"/>
      <c r="V132" s="133"/>
      <c r="W132" s="133"/>
      <c r="X132" s="133"/>
      <c r="Y132" s="133"/>
      <c r="Z132" s="480"/>
      <c r="AA132" s="480"/>
      <c r="AB132" s="480"/>
      <c r="AC132" s="480"/>
      <c r="AD132" s="480"/>
      <c r="AE132" s="480"/>
      <c r="AF132" s="480"/>
      <c r="AG132" s="480"/>
      <c r="AH132" s="480"/>
      <c r="AI132" s="480"/>
      <c r="AJ132" s="480"/>
      <c r="AK132" s="480"/>
      <c r="AL132" s="480"/>
      <c r="AM132" s="480"/>
      <c r="AN132" s="480"/>
      <c r="AO132" s="480"/>
      <c r="AP132" s="480"/>
      <c r="AQ132" s="480"/>
      <c r="AR132" s="480"/>
      <c r="AS132" s="480"/>
      <c r="AT132" s="480"/>
      <c r="AU132" s="480"/>
      <c r="AV132" s="480"/>
      <c r="AW132" s="464"/>
      <c r="AX132" s="480"/>
      <c r="AY132" s="457"/>
      <c r="AZ132" s="457"/>
      <c r="BA132" s="457"/>
      <c r="BB132" s="457"/>
      <c r="BC132" s="457"/>
      <c r="BD132" s="457"/>
      <c r="BE132" s="457"/>
      <c r="BF132" s="457"/>
      <c r="BG132" s="457"/>
      <c r="BH132" s="457"/>
      <c r="BI132" s="457"/>
      <c r="BJ132" s="457"/>
      <c r="BK132" s="457"/>
      <c r="BL132" s="457"/>
      <c r="BM132" s="457"/>
      <c r="BN132" s="457"/>
      <c r="BO132" s="457"/>
      <c r="BP132" s="457"/>
      <c r="BQ132" s="457"/>
    </row>
    <row r="133" spans="1:69" ht="15.75" customHeight="1">
      <c r="B133" s="598" t="s">
        <v>653</v>
      </c>
      <c r="C133" s="603">
        <v>2028</v>
      </c>
      <c r="D133" s="603">
        <v>2029</v>
      </c>
      <c r="E133" s="603">
        <v>2030</v>
      </c>
      <c r="F133" s="603">
        <v>2031</v>
      </c>
      <c r="J133" s="133"/>
      <c r="K133" s="133"/>
      <c r="L133" s="133"/>
      <c r="M133" s="133"/>
      <c r="N133" s="133"/>
      <c r="O133" s="133"/>
      <c r="P133" s="133"/>
      <c r="Q133" s="133"/>
      <c r="R133" s="133"/>
      <c r="S133" s="133"/>
      <c r="T133" s="133"/>
      <c r="U133" s="133"/>
      <c r="V133" s="133"/>
      <c r="W133" s="133"/>
      <c r="X133" s="133"/>
      <c r="Y133" s="133"/>
      <c r="Z133" s="133"/>
      <c r="AA133" s="133"/>
      <c r="AB133" s="133"/>
      <c r="AC133" s="133"/>
      <c r="AD133" s="133"/>
      <c r="AE133" s="133"/>
      <c r="AF133" s="133"/>
      <c r="AG133" s="133"/>
      <c r="AH133" s="133"/>
      <c r="AI133" s="133"/>
      <c r="AJ133" s="133"/>
      <c r="AK133" s="133"/>
      <c r="AL133" s="133"/>
      <c r="AM133" s="133"/>
      <c r="AN133" s="133"/>
      <c r="AO133" s="133"/>
      <c r="AP133" s="133"/>
      <c r="AQ133" s="133"/>
      <c r="AR133" s="133"/>
      <c r="AS133" s="133"/>
      <c r="AT133" s="133"/>
      <c r="AU133" s="133"/>
      <c r="AV133" s="133"/>
      <c r="AW133" s="464"/>
      <c r="AX133" s="133"/>
      <c r="AY133" s="138"/>
      <c r="AZ133" s="138"/>
      <c r="BA133" s="138"/>
      <c r="BB133" s="138"/>
      <c r="BC133" s="138"/>
      <c r="BD133" s="138"/>
      <c r="BE133" s="138"/>
      <c r="BF133" s="138"/>
      <c r="BG133" s="138"/>
      <c r="BH133" s="138"/>
      <c r="BI133" s="138"/>
      <c r="BJ133" s="138"/>
      <c r="BK133" s="138"/>
      <c r="BL133" s="138"/>
      <c r="BM133" s="138"/>
      <c r="BN133" s="138"/>
      <c r="BO133" s="138"/>
      <c r="BP133" s="138"/>
      <c r="BQ133" s="138"/>
    </row>
    <row r="134" spans="1:69" ht="17.25" customHeight="1">
      <c r="B134" s="688" t="s">
        <v>171</v>
      </c>
      <c r="C134" s="600">
        <v>0.42</v>
      </c>
      <c r="D134" s="600">
        <v>0.45</v>
      </c>
      <c r="E134" s="600">
        <v>0.45</v>
      </c>
      <c r="F134" s="600">
        <v>0.46</v>
      </c>
      <c r="G134" s="133"/>
      <c r="H134" s="133"/>
      <c r="I134" s="133"/>
      <c r="J134" s="133"/>
      <c r="K134" s="133"/>
      <c r="L134" s="133"/>
      <c r="M134" s="133"/>
      <c r="N134" s="133"/>
      <c r="O134" s="133"/>
      <c r="P134" s="133"/>
      <c r="Q134" s="133"/>
      <c r="R134" s="133"/>
      <c r="S134" s="133"/>
      <c r="T134" s="133"/>
      <c r="U134" s="133"/>
      <c r="V134" s="133"/>
      <c r="W134" s="133"/>
      <c r="X134" s="133"/>
      <c r="Y134" s="133"/>
      <c r="Z134" s="133"/>
      <c r="AA134" s="133"/>
      <c r="AB134" s="133"/>
      <c r="AC134" s="133"/>
      <c r="AD134" s="133"/>
      <c r="AE134" s="133"/>
      <c r="AF134" s="133"/>
      <c r="AG134" s="133"/>
      <c r="AH134" s="133"/>
      <c r="AI134" s="133"/>
      <c r="AJ134" s="133"/>
      <c r="AK134" s="133"/>
      <c r="AL134" s="133"/>
      <c r="AM134" s="133"/>
      <c r="AN134" s="133"/>
      <c r="AO134" s="133"/>
      <c r="AP134" s="133"/>
      <c r="AQ134" s="133"/>
      <c r="AR134" s="133"/>
      <c r="AS134" s="133"/>
      <c r="AT134" s="133"/>
      <c r="AU134" s="133"/>
      <c r="AV134" s="133"/>
      <c r="AW134" s="464"/>
      <c r="AX134" s="133"/>
      <c r="AY134" s="138"/>
      <c r="AZ134" s="138"/>
      <c r="BA134" s="138"/>
      <c r="BB134" s="138"/>
      <c r="BC134" s="138"/>
      <c r="BD134" s="138"/>
      <c r="BE134" s="138"/>
      <c r="BF134" s="138"/>
      <c r="BG134" s="138"/>
      <c r="BH134" s="138"/>
      <c r="BI134" s="138"/>
      <c r="BJ134" s="138"/>
      <c r="BK134" s="138"/>
      <c r="BL134" s="138"/>
      <c r="BM134" s="138"/>
      <c r="BN134" s="138"/>
      <c r="BO134" s="138"/>
      <c r="BP134" s="138"/>
      <c r="BQ134" s="138"/>
    </row>
    <row r="135" spans="1:69" ht="18" customHeight="1">
      <c r="B135" s="688" t="s">
        <v>191</v>
      </c>
      <c r="C135" s="600">
        <v>0.05</v>
      </c>
      <c r="D135" s="600">
        <v>0.05</v>
      </c>
      <c r="E135" s="600">
        <v>0.05</v>
      </c>
      <c r="F135" s="600">
        <v>0.05</v>
      </c>
      <c r="G135" s="133"/>
      <c r="H135" s="133"/>
      <c r="I135" s="133"/>
      <c r="J135" s="133"/>
      <c r="K135" s="133"/>
      <c r="L135" s="133"/>
      <c r="M135" s="133"/>
      <c r="N135" s="133"/>
      <c r="O135" s="133"/>
      <c r="P135" s="133"/>
      <c r="Q135" s="133"/>
      <c r="R135" s="133"/>
      <c r="S135" s="133"/>
      <c r="T135" s="133"/>
      <c r="U135" s="133"/>
      <c r="V135" s="133"/>
      <c r="W135" s="133"/>
      <c r="X135" s="133"/>
      <c r="Y135" s="133"/>
      <c r="Z135" s="133"/>
      <c r="AA135" s="133"/>
      <c r="AB135" s="133"/>
      <c r="AC135" s="133"/>
      <c r="AD135" s="133"/>
      <c r="AE135" s="133"/>
      <c r="AF135" s="133"/>
      <c r="AG135" s="133"/>
      <c r="AH135" s="133"/>
      <c r="AI135" s="133"/>
      <c r="AJ135" s="133"/>
      <c r="AK135" s="133"/>
      <c r="AL135" s="133"/>
      <c r="AM135" s="133"/>
      <c r="AN135" s="133"/>
      <c r="AO135" s="133"/>
      <c r="AP135" s="133"/>
      <c r="AQ135" s="133"/>
      <c r="AR135" s="133"/>
      <c r="AS135" s="133"/>
      <c r="AT135" s="133"/>
      <c r="AU135" s="133"/>
      <c r="AV135" s="133"/>
      <c r="AW135" s="464"/>
      <c r="AX135" s="133"/>
      <c r="AY135" s="138"/>
      <c r="AZ135" s="138"/>
      <c r="BA135" s="138"/>
      <c r="BB135" s="138"/>
      <c r="BC135" s="138"/>
      <c r="BD135" s="138"/>
      <c r="BE135" s="138"/>
      <c r="BF135" s="138"/>
      <c r="BG135" s="138"/>
      <c r="BH135" s="138"/>
      <c r="BI135" s="138"/>
      <c r="BJ135" s="138"/>
      <c r="BK135" s="138"/>
      <c r="BL135" s="138"/>
      <c r="BM135" s="138"/>
      <c r="BN135" s="138"/>
      <c r="BO135" s="138"/>
      <c r="BP135" s="138"/>
      <c r="BQ135" s="138"/>
    </row>
    <row r="136" spans="1:69" ht="17.25" customHeight="1">
      <c r="B136" s="688" t="s">
        <v>201</v>
      </c>
      <c r="C136" s="600">
        <v>0.01</v>
      </c>
      <c r="D136" s="600">
        <v>0.01</v>
      </c>
      <c r="E136" s="600">
        <v>0.01</v>
      </c>
      <c r="F136" s="600">
        <v>0.01</v>
      </c>
      <c r="G136" s="133"/>
      <c r="H136" s="133"/>
      <c r="I136" s="133"/>
      <c r="J136" s="133"/>
      <c r="K136" s="133"/>
      <c r="L136" s="133"/>
      <c r="M136" s="133"/>
      <c r="N136" s="133"/>
      <c r="O136" s="133"/>
      <c r="P136" s="133"/>
      <c r="Q136" s="133"/>
      <c r="R136" s="133"/>
      <c r="S136" s="133"/>
      <c r="T136" s="133"/>
      <c r="U136" s="133"/>
      <c r="V136" s="133"/>
      <c r="W136" s="133"/>
      <c r="X136" s="133"/>
      <c r="Y136" s="133"/>
      <c r="Z136" s="133"/>
      <c r="AA136" s="133"/>
      <c r="AB136" s="133"/>
      <c r="AC136" s="133"/>
      <c r="AD136" s="133"/>
      <c r="AE136" s="133"/>
      <c r="AF136" s="133"/>
      <c r="AG136" s="133"/>
      <c r="AH136" s="133"/>
      <c r="AI136" s="133"/>
      <c r="AJ136" s="133"/>
      <c r="AK136" s="133"/>
      <c r="AL136" s="133"/>
      <c r="AM136" s="133"/>
      <c r="AN136" s="133"/>
      <c r="AO136" s="133"/>
      <c r="AP136" s="133"/>
      <c r="AQ136" s="133"/>
      <c r="AR136" s="133"/>
      <c r="AS136" s="133"/>
      <c r="AT136" s="133"/>
      <c r="AU136" s="133"/>
      <c r="AV136" s="133"/>
      <c r="AW136" s="464"/>
      <c r="AX136" s="133"/>
      <c r="AY136" s="138"/>
      <c r="AZ136" s="138"/>
      <c r="BA136" s="138"/>
      <c r="BB136" s="138"/>
      <c r="BC136" s="138"/>
      <c r="BD136" s="138"/>
      <c r="BE136" s="138"/>
      <c r="BF136" s="138"/>
      <c r="BG136" s="138"/>
      <c r="BH136" s="138"/>
      <c r="BI136" s="138"/>
      <c r="BJ136" s="138"/>
      <c r="BK136" s="138"/>
      <c r="BL136" s="138"/>
      <c r="BM136" s="138"/>
      <c r="BN136" s="138"/>
      <c r="BO136" s="138"/>
      <c r="BP136" s="138"/>
      <c r="BQ136" s="138"/>
    </row>
    <row r="137" spans="1:69" ht="17.25" customHeight="1">
      <c r="B137" s="689" t="s">
        <v>302</v>
      </c>
      <c r="C137" s="678">
        <v>0.36</v>
      </c>
      <c r="D137" s="678">
        <v>0.33</v>
      </c>
      <c r="E137" s="678">
        <v>0.34</v>
      </c>
      <c r="F137" s="678">
        <v>0.34</v>
      </c>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33"/>
      <c r="AN137" s="133"/>
      <c r="AO137" s="133"/>
      <c r="AP137" s="133"/>
      <c r="AQ137" s="133"/>
      <c r="AR137" s="133"/>
      <c r="AS137" s="133"/>
      <c r="AT137" s="133"/>
      <c r="AU137" s="133"/>
      <c r="AV137" s="133"/>
      <c r="AW137" s="464"/>
      <c r="AX137" s="133"/>
      <c r="AY137" s="138"/>
      <c r="AZ137" s="138"/>
      <c r="BA137" s="138"/>
      <c r="BB137" s="138"/>
      <c r="BC137" s="138"/>
      <c r="BD137" s="138"/>
      <c r="BE137" s="138"/>
      <c r="BF137" s="138"/>
      <c r="BG137" s="138"/>
      <c r="BH137" s="138"/>
      <c r="BI137" s="138"/>
      <c r="BJ137" s="138"/>
      <c r="BK137" s="138"/>
      <c r="BL137" s="138"/>
      <c r="BM137" s="138"/>
      <c r="BN137" s="138"/>
      <c r="BO137" s="138"/>
      <c r="BP137" s="138"/>
      <c r="BQ137" s="138"/>
    </row>
    <row r="138" spans="1:69" ht="17.25" customHeight="1">
      <c r="B138" s="688" t="s">
        <v>654</v>
      </c>
      <c r="C138" s="600">
        <v>0.16</v>
      </c>
      <c r="D138" s="600">
        <v>0.14000000000000001</v>
      </c>
      <c r="E138" s="600">
        <v>0.14000000000000001</v>
      </c>
      <c r="F138" s="600">
        <v>0.14000000000000001</v>
      </c>
      <c r="G138" s="133"/>
      <c r="H138" s="133"/>
      <c r="I138" s="133"/>
      <c r="J138" s="133"/>
      <c r="K138" s="133"/>
      <c r="L138" s="133"/>
      <c r="M138" s="133"/>
      <c r="N138" s="133"/>
      <c r="O138" s="133"/>
      <c r="P138" s="133"/>
      <c r="Q138" s="133"/>
      <c r="R138" s="133"/>
      <c r="S138" s="133"/>
      <c r="T138" s="133"/>
      <c r="U138" s="133"/>
      <c r="V138" s="133"/>
      <c r="W138" s="133"/>
      <c r="X138" s="133"/>
      <c r="Y138" s="133" t="s">
        <v>382</v>
      </c>
      <c r="Z138" s="133"/>
      <c r="AA138" s="133"/>
      <c r="AB138" s="133"/>
      <c r="AC138" s="133"/>
      <c r="AD138" s="133"/>
      <c r="AE138" s="133"/>
      <c r="AF138" s="133"/>
      <c r="AG138" s="133"/>
      <c r="AH138" s="133"/>
      <c r="AI138" s="133"/>
      <c r="AJ138" s="133"/>
      <c r="AK138" s="133"/>
      <c r="AL138" s="133"/>
      <c r="AM138" s="133"/>
      <c r="AN138" s="133"/>
      <c r="AO138" s="133"/>
      <c r="AP138" s="133"/>
      <c r="AQ138" s="133"/>
      <c r="AR138" s="133"/>
      <c r="AS138" s="133"/>
      <c r="AT138" s="133"/>
      <c r="AU138" s="133"/>
      <c r="AV138" s="133"/>
      <c r="AW138" s="464"/>
      <c r="AX138" s="133"/>
      <c r="AY138" s="138"/>
      <c r="AZ138" s="138"/>
      <c r="BA138" s="138"/>
      <c r="BB138" s="138"/>
      <c r="BC138" s="138"/>
      <c r="BD138" s="138"/>
      <c r="BE138" s="138"/>
      <c r="BF138" s="138"/>
      <c r="BG138" s="138"/>
      <c r="BH138" s="138"/>
      <c r="BI138" s="138"/>
      <c r="BJ138" s="138"/>
      <c r="BK138" s="138"/>
      <c r="BL138" s="138"/>
      <c r="BM138" s="138"/>
      <c r="BN138" s="138"/>
      <c r="BO138" s="138"/>
      <c r="BP138" s="138"/>
      <c r="BQ138" s="138"/>
    </row>
    <row r="139" spans="1:69" ht="15">
      <c r="B139" s="690" t="s">
        <v>655</v>
      </c>
      <c r="C139" s="602">
        <v>1</v>
      </c>
      <c r="D139" s="602">
        <v>1</v>
      </c>
      <c r="E139" s="602">
        <v>1</v>
      </c>
      <c r="F139" s="602">
        <v>1</v>
      </c>
      <c r="G139" s="133"/>
      <c r="H139" s="133"/>
      <c r="I139" s="133"/>
      <c r="J139" s="133"/>
      <c r="K139" s="133"/>
      <c r="L139" s="133"/>
      <c r="M139" s="133"/>
      <c r="N139" s="133"/>
      <c r="O139" s="133"/>
      <c r="P139" s="133"/>
      <c r="Q139" s="133"/>
      <c r="R139" s="133"/>
      <c r="S139" s="133"/>
      <c r="T139" s="133"/>
      <c r="U139" s="133"/>
      <c r="V139" s="133"/>
      <c r="W139" s="133"/>
      <c r="X139" s="133"/>
      <c r="Y139" s="133"/>
      <c r="Z139" s="133"/>
      <c r="AA139" s="133"/>
      <c r="AB139" s="133"/>
      <c r="AC139" s="133"/>
      <c r="AD139" s="133"/>
      <c r="AE139" s="133"/>
      <c r="AF139" s="133"/>
      <c r="AG139" s="133"/>
      <c r="AH139" s="133"/>
      <c r="AI139" s="133"/>
      <c r="AJ139" s="133"/>
      <c r="AK139" s="133"/>
      <c r="AL139" s="133"/>
      <c r="AM139" s="133"/>
      <c r="AN139" s="133"/>
      <c r="AO139" s="133"/>
      <c r="AP139" s="133"/>
      <c r="AQ139" s="133"/>
      <c r="AR139" s="133"/>
      <c r="AS139" s="133"/>
      <c r="AT139" s="133"/>
      <c r="AU139" s="133"/>
      <c r="AV139" s="133"/>
      <c r="AW139" s="464"/>
      <c r="AX139" s="133"/>
      <c r="AY139" s="138"/>
      <c r="AZ139" s="138"/>
      <c r="BA139" s="138"/>
      <c r="BB139" s="138"/>
      <c r="BC139" s="138"/>
      <c r="BD139" s="138"/>
      <c r="BE139" s="138"/>
      <c r="BF139" s="138"/>
      <c r="BG139" s="138"/>
      <c r="BH139" s="138"/>
      <c r="BI139" s="138"/>
      <c r="BJ139" s="138"/>
      <c r="BK139" s="138"/>
      <c r="BL139" s="138"/>
      <c r="BM139" s="138"/>
      <c r="BN139" s="138"/>
      <c r="BO139" s="138"/>
      <c r="BP139" s="138"/>
      <c r="BQ139" s="138"/>
    </row>
    <row r="140" spans="1:69" ht="15">
      <c r="A140" s="138"/>
      <c r="C140" s="133"/>
      <c r="D140" s="133"/>
      <c r="E140" s="133"/>
      <c r="F140" s="133"/>
      <c r="G140" s="133"/>
      <c r="H140" s="133"/>
      <c r="I140" s="133"/>
      <c r="J140" s="133"/>
      <c r="K140" s="133"/>
      <c r="L140" s="133"/>
      <c r="M140" s="133"/>
      <c r="N140" s="133"/>
      <c r="O140" s="133"/>
      <c r="P140" s="133"/>
      <c r="Q140" s="133"/>
      <c r="R140" s="133"/>
      <c r="S140" s="133"/>
      <c r="T140" s="133"/>
      <c r="U140" s="133"/>
      <c r="V140" s="133"/>
      <c r="W140" s="133"/>
      <c r="X140" s="133"/>
      <c r="Y140" s="133"/>
      <c r="Z140" s="133"/>
      <c r="AA140" s="133"/>
      <c r="AB140" s="133"/>
      <c r="AC140" s="133"/>
      <c r="AD140" s="133"/>
      <c r="AE140" s="133"/>
      <c r="AF140" s="133"/>
      <c r="AG140" s="133"/>
      <c r="AH140" s="133"/>
      <c r="AI140" s="133"/>
      <c r="AJ140" s="133"/>
      <c r="AK140" s="133"/>
      <c r="AL140" s="133"/>
      <c r="AM140" s="133"/>
      <c r="AN140" s="133"/>
      <c r="AO140" s="133"/>
      <c r="AP140" s="133"/>
      <c r="AQ140" s="133"/>
      <c r="AR140" s="133"/>
      <c r="AS140" s="133"/>
      <c r="AT140" s="133"/>
      <c r="AU140" s="133"/>
      <c r="AV140" s="133"/>
      <c r="AW140" s="464"/>
      <c r="AX140" s="133"/>
      <c r="AY140" s="138"/>
      <c r="AZ140" s="138"/>
      <c r="BA140" s="138"/>
      <c r="BB140" s="138"/>
      <c r="BC140" s="138"/>
      <c r="BD140" s="138"/>
      <c r="BE140" s="138"/>
      <c r="BF140" s="138"/>
      <c r="BG140" s="138"/>
      <c r="BH140" s="138"/>
      <c r="BI140" s="138"/>
      <c r="BJ140" s="138"/>
      <c r="BK140" s="138"/>
      <c r="BL140" s="138"/>
      <c r="BM140" s="138"/>
      <c r="BN140" s="138"/>
      <c r="BO140" s="138"/>
      <c r="BP140" s="138"/>
      <c r="BQ140" s="138"/>
    </row>
    <row r="141" spans="1:69" ht="15">
      <c r="A141" s="458"/>
      <c r="C141" s="133"/>
      <c r="D141" s="133"/>
      <c r="E141" s="133"/>
      <c r="F141" s="133"/>
      <c r="G141" s="133"/>
      <c r="H141" s="133"/>
      <c r="I141" s="133"/>
      <c r="J141" s="481"/>
      <c r="K141" s="133"/>
      <c r="L141" s="133"/>
      <c r="M141" s="133"/>
      <c r="N141" s="133"/>
      <c r="O141" s="133"/>
      <c r="P141" s="133"/>
      <c r="Q141" s="133"/>
      <c r="R141" s="133"/>
      <c r="S141" s="133"/>
      <c r="T141" s="133"/>
      <c r="U141" s="133"/>
      <c r="V141" s="133"/>
      <c r="W141" s="133"/>
      <c r="X141" s="133"/>
      <c r="Y141" s="133"/>
      <c r="Z141" s="133"/>
      <c r="AA141" s="133"/>
      <c r="AB141" s="133"/>
      <c r="AC141" s="133"/>
      <c r="AD141" s="133"/>
      <c r="AE141" s="133"/>
      <c r="AF141" s="133"/>
      <c r="AG141" s="133"/>
      <c r="AH141" s="133"/>
      <c r="AI141" s="133"/>
      <c r="AJ141" s="133"/>
      <c r="AK141" s="133"/>
      <c r="AL141" s="133"/>
      <c r="AM141" s="133"/>
      <c r="AN141" s="133"/>
      <c r="AO141" s="133"/>
      <c r="AP141" s="133"/>
      <c r="AQ141" s="133"/>
      <c r="AR141" s="133"/>
      <c r="AS141" s="133"/>
      <c r="AT141" s="133"/>
      <c r="AU141" s="133"/>
      <c r="AV141" s="133"/>
      <c r="AW141" s="464"/>
      <c r="AX141" s="133"/>
      <c r="AY141" s="138"/>
      <c r="AZ141" s="138"/>
      <c r="BA141" s="138"/>
      <c r="BB141" s="138"/>
      <c r="BC141" s="138"/>
      <c r="BD141" s="138"/>
      <c r="BE141" s="138"/>
      <c r="BF141" s="138"/>
      <c r="BG141" s="138"/>
      <c r="BH141" s="138"/>
      <c r="BI141" s="138"/>
      <c r="BJ141" s="138"/>
      <c r="BK141" s="138"/>
      <c r="BL141" s="138"/>
      <c r="BM141" s="138"/>
      <c r="BN141" s="138"/>
      <c r="BO141" s="138"/>
      <c r="BP141" s="138"/>
      <c r="BQ141" s="138"/>
    </row>
    <row r="142" spans="1:69" ht="15">
      <c r="A142" s="138"/>
      <c r="C142" s="133"/>
      <c r="D142" s="133"/>
      <c r="E142" s="133"/>
      <c r="F142" s="133"/>
      <c r="G142" s="133"/>
      <c r="H142" s="133"/>
      <c r="I142" s="133"/>
      <c r="J142" s="133"/>
      <c r="K142" s="133"/>
      <c r="L142" s="133"/>
      <c r="M142" s="133"/>
      <c r="N142" s="133"/>
      <c r="O142" s="133"/>
      <c r="P142" s="133"/>
      <c r="Q142" s="133"/>
      <c r="R142" s="133"/>
      <c r="S142" s="133"/>
      <c r="T142" s="133"/>
      <c r="U142" s="133"/>
      <c r="V142" s="133"/>
      <c r="W142" s="133"/>
      <c r="X142" s="133"/>
      <c r="Y142" s="133"/>
      <c r="Z142" s="133"/>
      <c r="AA142" s="133"/>
      <c r="AB142" s="133"/>
      <c r="AC142" s="133"/>
      <c r="AD142" s="133"/>
      <c r="AE142" s="133"/>
      <c r="AF142" s="133"/>
      <c r="AG142" s="133"/>
      <c r="AH142" s="133"/>
      <c r="AI142" s="133"/>
      <c r="AJ142" s="133"/>
      <c r="AK142" s="133"/>
      <c r="AL142" s="133"/>
      <c r="AM142" s="133"/>
      <c r="AN142" s="133"/>
      <c r="AO142" s="133"/>
      <c r="AP142" s="133"/>
      <c r="AQ142" s="133"/>
      <c r="AR142" s="133"/>
      <c r="AS142" s="133"/>
      <c r="AT142" s="133"/>
      <c r="AU142" s="133"/>
      <c r="AV142" s="133"/>
      <c r="AW142" s="464"/>
      <c r="AX142" s="133"/>
      <c r="AY142" s="138"/>
      <c r="AZ142" s="138"/>
      <c r="BA142" s="138"/>
      <c r="BB142" s="138"/>
      <c r="BC142" s="138"/>
      <c r="BD142" s="138"/>
      <c r="BE142" s="138"/>
      <c r="BF142" s="138"/>
      <c r="BG142" s="138"/>
      <c r="BH142" s="138"/>
      <c r="BI142" s="138"/>
      <c r="BJ142" s="138"/>
      <c r="BK142" s="138"/>
      <c r="BL142" s="138"/>
      <c r="BM142" s="138"/>
      <c r="BN142" s="138"/>
      <c r="BO142" s="138"/>
      <c r="BP142" s="138"/>
      <c r="BQ142" s="138"/>
    </row>
    <row r="143" spans="1:69" ht="15">
      <c r="A143" s="138"/>
      <c r="C143" s="133"/>
      <c r="D143" s="133"/>
      <c r="E143" s="133"/>
      <c r="F143" s="133"/>
      <c r="G143" s="133"/>
      <c r="H143" s="133"/>
      <c r="I143" s="133"/>
      <c r="J143" s="133"/>
      <c r="K143" s="133"/>
      <c r="L143" s="133"/>
      <c r="M143" s="133"/>
      <c r="N143" s="133"/>
      <c r="O143" s="133"/>
      <c r="P143" s="133"/>
      <c r="Q143" s="133"/>
      <c r="R143" s="133"/>
      <c r="S143" s="133"/>
      <c r="T143" s="133"/>
      <c r="U143" s="133"/>
      <c r="V143" s="133"/>
      <c r="W143" s="133"/>
      <c r="X143" s="133"/>
      <c r="Y143" s="133"/>
      <c r="Z143" s="133"/>
      <c r="AA143" s="133"/>
      <c r="AB143" s="133"/>
      <c r="AC143" s="133"/>
      <c r="AD143" s="133"/>
      <c r="AE143" s="133"/>
      <c r="AF143" s="133"/>
      <c r="AG143" s="133"/>
      <c r="AH143" s="133"/>
      <c r="AI143" s="133"/>
      <c r="AJ143" s="133"/>
      <c r="AK143" s="133"/>
      <c r="AL143" s="133"/>
      <c r="AM143" s="133"/>
      <c r="AN143" s="133"/>
      <c r="AO143" s="133"/>
      <c r="AP143" s="133"/>
      <c r="AQ143" s="133"/>
      <c r="AR143" s="133"/>
      <c r="AS143" s="133"/>
      <c r="AT143" s="133"/>
      <c r="AU143" s="133"/>
      <c r="AV143" s="133"/>
      <c r="AW143" s="464"/>
      <c r="AX143" s="133"/>
      <c r="AY143" s="138"/>
      <c r="AZ143" s="138"/>
      <c r="BA143" s="138"/>
      <c r="BB143" s="138"/>
      <c r="BC143" s="138"/>
      <c r="BD143" s="138"/>
      <c r="BE143" s="138"/>
      <c r="BF143" s="138"/>
      <c r="BG143" s="138"/>
      <c r="BH143" s="138"/>
      <c r="BI143" s="138"/>
      <c r="BJ143" s="138"/>
      <c r="BK143" s="138"/>
      <c r="BL143" s="138"/>
      <c r="BM143" s="138"/>
      <c r="BN143" s="138"/>
      <c r="BO143" s="138"/>
      <c r="BP143" s="138"/>
      <c r="BQ143" s="138"/>
    </row>
    <row r="144" spans="1:69" ht="15">
      <c r="A144" s="138"/>
      <c r="C144" s="133"/>
      <c r="D144" s="133"/>
      <c r="E144" s="133"/>
      <c r="F144" s="133"/>
      <c r="G144" s="133"/>
      <c r="H144" s="133"/>
      <c r="I144" s="133"/>
      <c r="J144" s="133"/>
      <c r="K144" s="133"/>
      <c r="L144" s="133"/>
      <c r="M144" s="133"/>
      <c r="N144" s="133"/>
      <c r="O144" s="133"/>
      <c r="P144" s="133"/>
      <c r="Q144" s="133"/>
      <c r="R144" s="133"/>
      <c r="S144" s="133"/>
      <c r="T144" s="133"/>
      <c r="U144" s="133"/>
      <c r="V144" s="133"/>
      <c r="W144" s="133"/>
      <c r="X144" s="133" t="s">
        <v>263</v>
      </c>
      <c r="Y144" s="133"/>
      <c r="Z144" s="133"/>
      <c r="AA144" s="133"/>
      <c r="AB144" s="133"/>
      <c r="AC144" s="133"/>
      <c r="AD144" s="133"/>
      <c r="AE144" s="133"/>
      <c r="AF144" s="133"/>
      <c r="AG144" s="133"/>
      <c r="AH144" s="133"/>
      <c r="AI144" s="133"/>
      <c r="AJ144" s="133"/>
      <c r="AK144" s="133"/>
      <c r="AL144" s="133"/>
      <c r="AM144" s="133"/>
      <c r="AN144" s="133"/>
      <c r="AO144" s="133"/>
      <c r="AP144" s="133"/>
      <c r="AQ144" s="133"/>
      <c r="AR144" s="133"/>
      <c r="AS144" s="133"/>
      <c r="AT144" s="133"/>
      <c r="AU144" s="133"/>
      <c r="AV144" s="133"/>
      <c r="AW144" s="464"/>
      <c r="AX144" s="133"/>
      <c r="AY144" s="138"/>
      <c r="AZ144" s="138"/>
      <c r="BA144" s="138"/>
      <c r="BB144" s="138"/>
      <c r="BC144" s="138"/>
      <c r="BD144" s="138"/>
      <c r="BE144" s="138"/>
      <c r="BF144" s="138"/>
      <c r="BG144" s="138"/>
      <c r="BH144" s="138"/>
      <c r="BI144" s="138"/>
      <c r="BJ144" s="138"/>
      <c r="BK144" s="138"/>
      <c r="BL144" s="138"/>
      <c r="BM144" s="138"/>
      <c r="BN144" s="138"/>
      <c r="BO144" s="138"/>
      <c r="BP144" s="138"/>
      <c r="BQ144" s="138"/>
    </row>
    <row r="145" spans="1:69" ht="15">
      <c r="A145" s="138"/>
      <c r="C145" s="133"/>
      <c r="D145" s="133"/>
      <c r="E145" s="133"/>
      <c r="F145" s="133"/>
      <c r="G145" s="133"/>
      <c r="H145" s="133"/>
      <c r="I145" s="133"/>
      <c r="J145" s="133"/>
      <c r="K145" s="133"/>
      <c r="L145" s="133"/>
      <c r="M145" s="133"/>
      <c r="N145" s="133"/>
      <c r="O145" s="133"/>
      <c r="P145" s="133"/>
      <c r="Q145" s="133"/>
      <c r="R145" s="133"/>
      <c r="S145" s="133"/>
      <c r="T145" s="133"/>
      <c r="U145" s="133"/>
      <c r="V145" s="133"/>
      <c r="W145" s="133"/>
      <c r="X145" s="133" t="s">
        <v>263</v>
      </c>
      <c r="Y145" s="133"/>
      <c r="Z145" s="133"/>
      <c r="AA145" s="133"/>
      <c r="AB145" s="133"/>
      <c r="AC145" s="133"/>
      <c r="AD145" s="133"/>
      <c r="AE145" s="133"/>
      <c r="AF145" s="133"/>
      <c r="AG145" s="133"/>
      <c r="AH145" s="133"/>
      <c r="AI145" s="133"/>
      <c r="AJ145" s="133"/>
      <c r="AK145" s="133"/>
      <c r="AL145" s="133"/>
      <c r="AM145" s="133"/>
      <c r="AN145" s="133"/>
      <c r="AO145" s="133"/>
      <c r="AP145" s="133"/>
      <c r="AQ145" s="133"/>
      <c r="AR145" s="133"/>
      <c r="AS145" s="133"/>
      <c r="AT145" s="133"/>
      <c r="AU145" s="133"/>
      <c r="AV145" s="133"/>
      <c r="AW145" s="464"/>
      <c r="AX145" s="133"/>
      <c r="AY145" s="138"/>
      <c r="AZ145" s="138"/>
      <c r="BA145" s="138"/>
      <c r="BB145" s="138"/>
      <c r="BC145" s="138"/>
      <c r="BD145" s="138"/>
      <c r="BE145" s="138"/>
      <c r="BF145" s="138"/>
      <c r="BG145" s="138"/>
      <c r="BH145" s="138"/>
      <c r="BI145" s="138"/>
      <c r="BJ145" s="138"/>
      <c r="BK145" s="138"/>
      <c r="BL145" s="138"/>
      <c r="BM145" s="138"/>
      <c r="BN145" s="138"/>
      <c r="BO145" s="138"/>
      <c r="BP145" s="138"/>
      <c r="BQ145" s="138"/>
    </row>
    <row r="146" spans="1:69" ht="15">
      <c r="A146" s="138"/>
      <c r="C146" s="133"/>
      <c r="D146" s="133"/>
      <c r="E146" s="133"/>
      <c r="F146" s="482"/>
      <c r="G146" s="133"/>
      <c r="H146" s="133"/>
      <c r="I146" s="133"/>
      <c r="J146" s="133"/>
      <c r="K146" s="133"/>
      <c r="L146" s="133"/>
      <c r="M146" s="133"/>
      <c r="N146" s="133"/>
      <c r="O146" s="133"/>
      <c r="P146" s="133"/>
      <c r="Q146" s="133"/>
      <c r="R146" s="133"/>
      <c r="S146" s="133"/>
      <c r="T146" s="133"/>
      <c r="U146" s="133"/>
      <c r="V146" s="133"/>
      <c r="W146" s="133"/>
      <c r="X146" s="133"/>
      <c r="Y146" s="133"/>
      <c r="Z146" s="133"/>
      <c r="AA146" s="133"/>
      <c r="AB146" s="133"/>
      <c r="AC146" s="133"/>
      <c r="AD146" s="133"/>
      <c r="AE146" s="133"/>
      <c r="AF146" s="133"/>
      <c r="AG146" s="133"/>
      <c r="AH146" s="133"/>
      <c r="AI146" s="133"/>
      <c r="AJ146" s="133"/>
      <c r="AK146" s="133"/>
      <c r="AL146" s="133"/>
      <c r="AM146" s="133"/>
      <c r="AN146" s="133"/>
      <c r="AO146" s="133"/>
      <c r="AP146" s="133"/>
      <c r="AQ146" s="133"/>
      <c r="AR146" s="133"/>
      <c r="AS146" s="133"/>
      <c r="AT146" s="133"/>
      <c r="AU146" s="133"/>
      <c r="AV146" s="133"/>
      <c r="AW146" s="464"/>
      <c r="AX146" s="133"/>
      <c r="AY146" s="138"/>
      <c r="AZ146" s="138"/>
      <c r="BA146" s="138"/>
      <c r="BB146" s="138"/>
      <c r="BC146" s="138"/>
      <c r="BD146" s="138"/>
      <c r="BE146" s="138"/>
      <c r="BF146" s="138"/>
      <c r="BG146" s="138"/>
      <c r="BH146" s="138"/>
      <c r="BI146" s="138"/>
      <c r="BJ146" s="138"/>
      <c r="BK146" s="138"/>
      <c r="BL146" s="138"/>
      <c r="BM146" s="138"/>
      <c r="BN146" s="138"/>
      <c r="BO146" s="138"/>
      <c r="BP146" s="138"/>
      <c r="BQ146" s="138"/>
    </row>
    <row r="147" spans="1:69" ht="15">
      <c r="A147" s="138"/>
      <c r="C147" s="133"/>
      <c r="D147" s="133"/>
      <c r="E147" s="133"/>
      <c r="F147" s="482"/>
      <c r="G147" s="133"/>
      <c r="H147" s="133"/>
      <c r="I147" s="133"/>
      <c r="J147" s="133"/>
      <c r="K147" s="133"/>
      <c r="L147" s="133"/>
      <c r="M147" s="133"/>
      <c r="N147" s="133"/>
      <c r="O147" s="133"/>
      <c r="P147" s="133"/>
      <c r="Q147" s="133"/>
      <c r="R147" s="133"/>
      <c r="S147" s="133"/>
      <c r="T147" s="133"/>
      <c r="U147" s="133"/>
      <c r="V147" s="133"/>
      <c r="W147" s="133"/>
      <c r="X147" s="133"/>
      <c r="Y147" s="133"/>
      <c r="Z147" s="133"/>
      <c r="AA147" s="133"/>
      <c r="AB147" s="133"/>
      <c r="AC147" s="133"/>
      <c r="AD147" s="133"/>
      <c r="AE147" s="133"/>
      <c r="AF147" s="133"/>
      <c r="AG147" s="133"/>
      <c r="AH147" s="133"/>
      <c r="AI147" s="133"/>
      <c r="AJ147" s="133"/>
      <c r="AK147" s="133"/>
      <c r="AL147" s="133"/>
      <c r="AM147" s="133"/>
      <c r="AN147" s="133"/>
      <c r="AO147" s="133"/>
      <c r="AP147" s="133"/>
      <c r="AQ147" s="133"/>
      <c r="AR147" s="133"/>
      <c r="AS147" s="133"/>
      <c r="AT147" s="133"/>
      <c r="AU147" s="133"/>
      <c r="AV147" s="133"/>
      <c r="AW147" s="464"/>
      <c r="AX147" s="133"/>
      <c r="AY147" s="138"/>
      <c r="AZ147" s="138"/>
      <c r="BA147" s="138"/>
      <c r="BB147" s="138"/>
      <c r="BC147" s="138"/>
      <c r="BD147" s="138"/>
      <c r="BE147" s="138"/>
      <c r="BF147" s="138"/>
      <c r="BG147" s="138"/>
      <c r="BH147" s="138"/>
      <c r="BI147" s="138"/>
      <c r="BJ147" s="138"/>
      <c r="BK147" s="138"/>
      <c r="BL147" s="138"/>
      <c r="BM147" s="138"/>
      <c r="BN147" s="138"/>
      <c r="BO147" s="138"/>
      <c r="BP147" s="138"/>
      <c r="BQ147" s="138"/>
    </row>
    <row r="148" spans="1:69" ht="15">
      <c r="A148" s="138"/>
      <c r="C148" s="133"/>
      <c r="D148" s="133"/>
      <c r="E148" s="133"/>
      <c r="F148" s="482"/>
      <c r="G148" s="133"/>
      <c r="H148" s="133"/>
      <c r="I148" s="133"/>
      <c r="J148" s="133"/>
      <c r="K148" s="133"/>
      <c r="L148" s="133"/>
      <c r="M148" s="133"/>
      <c r="N148" s="133"/>
      <c r="O148" s="133"/>
      <c r="P148" s="133"/>
      <c r="Q148" s="133"/>
      <c r="R148" s="133"/>
      <c r="S148" s="133"/>
      <c r="T148" s="133"/>
      <c r="U148" s="133"/>
      <c r="V148" s="133"/>
      <c r="W148" s="133"/>
      <c r="X148" s="133"/>
      <c r="Y148" s="133"/>
      <c r="Z148" s="133"/>
      <c r="AA148" s="133"/>
      <c r="AB148" s="133"/>
      <c r="AC148" s="133"/>
      <c r="AD148" s="133"/>
      <c r="AE148" s="133"/>
      <c r="AF148" s="133"/>
      <c r="AG148" s="133"/>
      <c r="AH148" s="133"/>
      <c r="AI148" s="133"/>
      <c r="AJ148" s="133"/>
      <c r="AK148" s="133"/>
      <c r="AL148" s="133"/>
      <c r="AM148" s="133"/>
      <c r="AN148" s="133"/>
      <c r="AO148" s="133"/>
      <c r="AP148" s="133"/>
      <c r="AQ148" s="133"/>
      <c r="AR148" s="133"/>
      <c r="AS148" s="133"/>
      <c r="AT148" s="133"/>
      <c r="AU148" s="133"/>
      <c r="AV148" s="133"/>
      <c r="AW148" s="464"/>
      <c r="AX148" s="133"/>
      <c r="AY148" s="138"/>
      <c r="AZ148" s="138"/>
      <c r="BA148" s="138"/>
      <c r="BB148" s="138"/>
      <c r="BC148" s="138"/>
      <c r="BD148" s="138"/>
      <c r="BE148" s="138"/>
      <c r="BF148" s="138"/>
      <c r="BG148" s="138"/>
      <c r="BH148" s="138"/>
      <c r="BI148" s="138"/>
      <c r="BJ148" s="138"/>
      <c r="BK148" s="138"/>
      <c r="BL148" s="138"/>
      <c r="BM148" s="138"/>
      <c r="BN148" s="138"/>
      <c r="BO148" s="138"/>
      <c r="BP148" s="138"/>
      <c r="BQ148" s="138"/>
    </row>
    <row r="149" spans="1:69" ht="15">
      <c r="A149" s="138"/>
      <c r="C149" s="133"/>
      <c r="D149" s="133"/>
      <c r="E149" s="133"/>
      <c r="F149" s="133"/>
      <c r="G149" s="133"/>
      <c r="H149" s="133"/>
      <c r="I149" s="133"/>
      <c r="J149" s="133"/>
      <c r="K149" s="133"/>
      <c r="L149" s="133"/>
      <c r="M149" s="133"/>
      <c r="N149" s="133"/>
      <c r="O149" s="133"/>
      <c r="P149" s="133"/>
      <c r="Q149" s="133"/>
      <c r="R149" s="133"/>
      <c r="S149" s="133"/>
      <c r="T149" s="133"/>
      <c r="U149" s="133"/>
      <c r="V149" s="133"/>
      <c r="W149" s="133"/>
      <c r="X149" s="133"/>
      <c r="Y149" s="133"/>
      <c r="Z149" s="133"/>
      <c r="AA149" s="133"/>
      <c r="AB149" s="133"/>
      <c r="AC149" s="133"/>
      <c r="AD149" s="133"/>
      <c r="AE149" s="133"/>
      <c r="AF149" s="133"/>
      <c r="AG149" s="133"/>
      <c r="AH149" s="133"/>
      <c r="AI149" s="133"/>
      <c r="AJ149" s="133"/>
      <c r="AK149" s="133"/>
      <c r="AL149" s="133"/>
      <c r="AM149" s="133"/>
      <c r="AN149" s="133"/>
      <c r="AO149" s="133"/>
      <c r="AP149" s="133"/>
      <c r="AQ149" s="133"/>
      <c r="AR149" s="133"/>
      <c r="AS149" s="133"/>
      <c r="AT149" s="133"/>
      <c r="AU149" s="133"/>
      <c r="AV149" s="133"/>
      <c r="AW149" s="464"/>
      <c r="AX149" s="133"/>
      <c r="AY149" s="138"/>
      <c r="AZ149" s="138"/>
      <c r="BA149" s="138"/>
      <c r="BB149" s="138"/>
      <c r="BC149" s="138"/>
      <c r="BD149" s="138"/>
      <c r="BE149" s="138"/>
      <c r="BF149" s="138"/>
      <c r="BG149" s="138"/>
      <c r="BH149" s="138"/>
      <c r="BI149" s="138"/>
      <c r="BJ149" s="138"/>
      <c r="BK149" s="138"/>
      <c r="BL149" s="138"/>
      <c r="BM149" s="138"/>
      <c r="BN149" s="138"/>
      <c r="BO149" s="138"/>
      <c r="BP149" s="138"/>
      <c r="BQ149" s="138"/>
    </row>
    <row r="150" spans="1:69" ht="15">
      <c r="A150" s="138"/>
      <c r="C150" s="133"/>
      <c r="D150" s="133"/>
      <c r="E150" s="133"/>
      <c r="F150" s="133"/>
      <c r="G150" s="133"/>
      <c r="H150" s="133"/>
      <c r="I150" s="133"/>
      <c r="J150" s="133"/>
      <c r="K150" s="133"/>
      <c r="L150" s="133"/>
      <c r="M150" s="133"/>
      <c r="N150" s="133"/>
      <c r="O150" s="133"/>
      <c r="P150" s="133"/>
      <c r="Q150" s="133"/>
      <c r="R150" s="133"/>
      <c r="S150" s="133"/>
      <c r="T150" s="133"/>
      <c r="U150" s="133"/>
      <c r="V150" s="133"/>
      <c r="W150" s="133"/>
      <c r="X150" s="133"/>
      <c r="Y150" s="133"/>
      <c r="Z150" s="133"/>
      <c r="AA150" s="133"/>
      <c r="AB150" s="133"/>
      <c r="AC150" s="133"/>
      <c r="AD150" s="133"/>
      <c r="AE150" s="133"/>
      <c r="AF150" s="133"/>
      <c r="AG150" s="133"/>
      <c r="AH150" s="133"/>
      <c r="AI150" s="133"/>
      <c r="AJ150" s="133"/>
      <c r="AK150" s="133"/>
      <c r="AL150" s="133"/>
      <c r="AM150" s="133"/>
      <c r="AN150" s="133"/>
      <c r="AO150" s="133"/>
      <c r="AP150" s="133"/>
      <c r="AQ150" s="133"/>
      <c r="AR150" s="133"/>
      <c r="AS150" s="133"/>
      <c r="AT150" s="133"/>
      <c r="AU150" s="133"/>
      <c r="AV150" s="133"/>
      <c r="AW150" s="464"/>
      <c r="AX150" s="133"/>
      <c r="AY150" s="138"/>
      <c r="AZ150" s="138"/>
      <c r="BA150" s="138"/>
      <c r="BB150" s="138"/>
      <c r="BC150" s="138"/>
      <c r="BD150" s="138"/>
      <c r="BE150" s="138"/>
      <c r="BF150" s="138"/>
      <c r="BG150" s="138"/>
      <c r="BH150" s="138"/>
      <c r="BI150" s="138"/>
      <c r="BJ150" s="138"/>
      <c r="BK150" s="138"/>
      <c r="BL150" s="138"/>
      <c r="BM150" s="138"/>
      <c r="BN150" s="138"/>
      <c r="BO150" s="138"/>
      <c r="BP150" s="138"/>
      <c r="BQ150" s="138"/>
    </row>
    <row r="151" spans="1:69" ht="15">
      <c r="A151" s="138"/>
      <c r="C151" s="133"/>
      <c r="D151" s="133"/>
      <c r="E151" s="133"/>
      <c r="F151" s="133"/>
      <c r="G151" s="133"/>
      <c r="H151" s="133"/>
      <c r="I151" s="133"/>
      <c r="J151" s="133"/>
      <c r="K151" s="133"/>
      <c r="L151" s="133"/>
      <c r="M151" s="133"/>
      <c r="N151" s="133"/>
      <c r="O151" s="133"/>
      <c r="P151" s="133"/>
      <c r="Q151" s="133"/>
      <c r="R151" s="133"/>
      <c r="S151" s="133"/>
      <c r="T151" s="133"/>
      <c r="U151" s="133"/>
      <c r="V151" s="133"/>
      <c r="W151" s="133"/>
      <c r="X151" s="133"/>
      <c r="Y151" s="133"/>
      <c r="Z151" s="133"/>
      <c r="AA151" s="133"/>
      <c r="AB151" s="133"/>
      <c r="AC151" s="133"/>
      <c r="AD151" s="133"/>
      <c r="AE151" s="133"/>
      <c r="AF151" s="133"/>
      <c r="AG151" s="133"/>
      <c r="AH151" s="133"/>
      <c r="AI151" s="133"/>
      <c r="AJ151" s="133"/>
      <c r="AK151" s="133"/>
      <c r="AL151" s="133"/>
      <c r="AM151" s="133"/>
      <c r="AN151" s="133"/>
      <c r="AO151" s="133"/>
      <c r="AP151" s="133"/>
      <c r="AQ151" s="133"/>
      <c r="AR151" s="133"/>
      <c r="AS151" s="133"/>
      <c r="AT151" s="133"/>
      <c r="AU151" s="133"/>
      <c r="AV151" s="133"/>
      <c r="AW151" s="464"/>
      <c r="AX151" s="133"/>
      <c r="AY151" s="138"/>
      <c r="AZ151" s="138"/>
      <c r="BA151" s="138"/>
      <c r="BB151" s="138"/>
      <c r="BC151" s="138"/>
      <c r="BD151" s="138"/>
      <c r="BE151" s="138"/>
      <c r="BF151" s="138"/>
      <c r="BG151" s="138"/>
      <c r="BH151" s="138"/>
      <c r="BI151" s="138"/>
      <c r="BJ151" s="138"/>
      <c r="BK151" s="138"/>
      <c r="BL151" s="138"/>
      <c r="BM151" s="138"/>
      <c r="BN151" s="138"/>
      <c r="BO151" s="138"/>
      <c r="BP151" s="138"/>
      <c r="BQ151" s="138"/>
    </row>
    <row r="152" spans="1:69" ht="15">
      <c r="A152" s="138"/>
      <c r="C152" s="133"/>
      <c r="D152" s="133"/>
      <c r="E152" s="133"/>
      <c r="F152" s="133"/>
      <c r="G152" s="133"/>
      <c r="H152" s="133"/>
      <c r="I152" s="133"/>
      <c r="J152" s="133"/>
      <c r="K152" s="133"/>
      <c r="L152" s="133"/>
      <c r="M152" s="133"/>
      <c r="N152" s="133"/>
      <c r="O152" s="133"/>
      <c r="P152" s="133"/>
      <c r="Q152" s="133"/>
      <c r="R152" s="133"/>
      <c r="S152" s="133"/>
      <c r="T152" s="133"/>
      <c r="U152" s="133"/>
      <c r="V152" s="133"/>
      <c r="W152" s="133"/>
      <c r="X152" s="133"/>
      <c r="Y152" s="133"/>
      <c r="Z152" s="133"/>
      <c r="AA152" s="133"/>
      <c r="AB152" s="133"/>
      <c r="AC152" s="133"/>
      <c r="AD152" s="133"/>
      <c r="AE152" s="133"/>
      <c r="AF152" s="133"/>
      <c r="AG152" s="133"/>
      <c r="AH152" s="133"/>
      <c r="AI152" s="133"/>
      <c r="AJ152" s="133"/>
      <c r="AK152" s="133"/>
      <c r="AL152" s="133"/>
      <c r="AM152" s="133"/>
      <c r="AN152" s="133"/>
      <c r="AO152" s="133"/>
      <c r="AP152" s="133"/>
      <c r="AQ152" s="133"/>
      <c r="AR152" s="133"/>
      <c r="AS152" s="133"/>
      <c r="AT152" s="133"/>
      <c r="AU152" s="133"/>
      <c r="AV152" s="133"/>
      <c r="AW152" s="464"/>
      <c r="AX152" s="133"/>
      <c r="AY152" s="138"/>
      <c r="AZ152" s="138"/>
      <c r="BA152" s="138"/>
      <c r="BB152" s="138"/>
      <c r="BC152" s="138"/>
      <c r="BD152" s="138"/>
      <c r="BE152" s="138"/>
      <c r="BF152" s="138"/>
      <c r="BG152" s="138"/>
      <c r="BH152" s="138"/>
      <c r="BI152" s="138"/>
      <c r="BJ152" s="138"/>
      <c r="BK152" s="138"/>
      <c r="BL152" s="138"/>
      <c r="BM152" s="138"/>
      <c r="BN152" s="138"/>
      <c r="BO152" s="138"/>
      <c r="BP152" s="138"/>
      <c r="BQ152" s="138"/>
    </row>
    <row r="153" spans="1:69" ht="15">
      <c r="A153" s="138"/>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464"/>
      <c r="AX153" s="133"/>
      <c r="AY153" s="138"/>
      <c r="AZ153" s="138"/>
      <c r="BA153" s="138"/>
      <c r="BB153" s="138"/>
      <c r="BC153" s="138"/>
      <c r="BD153" s="138"/>
      <c r="BE153" s="138"/>
      <c r="BF153" s="138"/>
      <c r="BG153" s="138"/>
      <c r="BH153" s="138"/>
      <c r="BI153" s="138"/>
      <c r="BJ153" s="138"/>
      <c r="BK153" s="138"/>
      <c r="BL153" s="138"/>
      <c r="BM153" s="138"/>
      <c r="BN153" s="138"/>
      <c r="BO153" s="138"/>
      <c r="BP153" s="138"/>
      <c r="BQ153" s="138"/>
    </row>
    <row r="154" spans="1:69" ht="15">
      <c r="A154" s="138"/>
      <c r="C154" s="133"/>
      <c r="D154" s="133"/>
      <c r="E154" s="133"/>
      <c r="F154" s="133"/>
      <c r="G154" s="133"/>
      <c r="H154" s="133"/>
      <c r="I154" s="133"/>
      <c r="J154" s="133"/>
      <c r="K154" s="133"/>
      <c r="L154" s="133"/>
      <c r="M154" s="133"/>
      <c r="N154" s="133"/>
      <c r="O154" s="133"/>
      <c r="P154" s="133"/>
      <c r="Q154" s="133"/>
      <c r="R154" s="133"/>
      <c r="S154" s="133"/>
      <c r="T154" s="133"/>
      <c r="U154" s="133"/>
      <c r="V154" s="133"/>
      <c r="W154" s="133"/>
      <c r="X154" s="133"/>
      <c r="Y154" s="133"/>
      <c r="Z154" s="133"/>
      <c r="AA154" s="133"/>
      <c r="AB154" s="133"/>
      <c r="AC154" s="133"/>
      <c r="AD154" s="133"/>
      <c r="AE154" s="133"/>
      <c r="AF154" s="133"/>
      <c r="AG154" s="133"/>
      <c r="AH154" s="133"/>
      <c r="AI154" s="133"/>
      <c r="AJ154" s="133"/>
      <c r="AK154" s="133"/>
      <c r="AL154" s="133"/>
      <c r="AM154" s="133"/>
      <c r="AN154" s="133"/>
      <c r="AO154" s="133"/>
      <c r="AP154" s="133"/>
      <c r="AQ154" s="133"/>
      <c r="AR154" s="133"/>
      <c r="AS154" s="133"/>
      <c r="AT154" s="133"/>
      <c r="AU154" s="133"/>
      <c r="AV154" s="133"/>
      <c r="AW154" s="464"/>
      <c r="AX154" s="133"/>
      <c r="AY154" s="138"/>
      <c r="AZ154" s="138"/>
      <c r="BA154" s="138"/>
      <c r="BB154" s="138"/>
      <c r="BC154" s="138"/>
      <c r="BD154" s="138"/>
      <c r="BE154" s="138"/>
      <c r="BF154" s="138"/>
      <c r="BG154" s="138"/>
      <c r="BH154" s="138"/>
      <c r="BI154" s="138"/>
      <c r="BJ154" s="138"/>
      <c r="BK154" s="138"/>
      <c r="BL154" s="138"/>
      <c r="BM154" s="138"/>
      <c r="BN154" s="138"/>
      <c r="BO154" s="138"/>
      <c r="BP154" s="138"/>
      <c r="BQ154" s="138"/>
    </row>
    <row r="155" spans="1:69" ht="15">
      <c r="A155" s="138"/>
      <c r="C155" s="133"/>
      <c r="D155" s="133"/>
      <c r="E155" s="133"/>
      <c r="F155" s="133"/>
      <c r="G155" s="133"/>
      <c r="H155" s="133"/>
      <c r="I155" s="133"/>
      <c r="J155" s="133"/>
      <c r="K155" s="133"/>
      <c r="L155" s="133"/>
      <c r="M155" s="133"/>
      <c r="N155" s="133"/>
      <c r="O155" s="133"/>
      <c r="P155" s="133"/>
      <c r="Q155" s="133"/>
      <c r="R155" s="133"/>
      <c r="S155" s="133"/>
      <c r="T155" s="133"/>
      <c r="U155" s="133"/>
      <c r="V155" s="133"/>
      <c r="W155" s="133"/>
      <c r="X155" s="133"/>
      <c r="Y155" s="133"/>
      <c r="Z155" s="133"/>
      <c r="AA155" s="133"/>
      <c r="AB155" s="133"/>
      <c r="AC155" s="133"/>
      <c r="AD155" s="133"/>
      <c r="AE155" s="133"/>
      <c r="AF155" s="133"/>
      <c r="AG155" s="133"/>
      <c r="AH155" s="133"/>
      <c r="AI155" s="133"/>
      <c r="AJ155" s="133"/>
      <c r="AK155" s="133"/>
      <c r="AL155" s="133"/>
      <c r="AM155" s="133"/>
      <c r="AN155" s="133"/>
      <c r="AO155" s="133"/>
      <c r="AP155" s="133"/>
      <c r="AQ155" s="133"/>
      <c r="AR155" s="133"/>
      <c r="AS155" s="133"/>
      <c r="AT155" s="133"/>
      <c r="AU155" s="133"/>
      <c r="AV155" s="133"/>
      <c r="AW155" s="464"/>
      <c r="AX155" s="133"/>
      <c r="AY155" s="138"/>
      <c r="AZ155" s="138"/>
      <c r="BA155" s="138"/>
      <c r="BB155" s="138"/>
      <c r="BC155" s="138"/>
      <c r="BD155" s="138"/>
      <c r="BE155" s="138"/>
      <c r="BF155" s="138"/>
      <c r="BG155" s="138"/>
      <c r="BH155" s="138"/>
      <c r="BI155" s="138"/>
      <c r="BJ155" s="138"/>
      <c r="BK155" s="138"/>
      <c r="BL155" s="138"/>
      <c r="BM155" s="138"/>
      <c r="BN155" s="138"/>
      <c r="BO155" s="138"/>
      <c r="BP155" s="138"/>
      <c r="BQ155" s="138"/>
    </row>
    <row r="156" spans="1:69" ht="15">
      <c r="A156" s="138"/>
      <c r="C156" s="133"/>
      <c r="D156" s="133"/>
      <c r="E156" s="133"/>
      <c r="F156" s="133"/>
      <c r="G156" s="133"/>
      <c r="H156" s="133"/>
      <c r="I156" s="133"/>
      <c r="J156" s="133"/>
      <c r="K156" s="133"/>
      <c r="L156" s="133"/>
      <c r="M156" s="133"/>
      <c r="N156" s="133"/>
      <c r="O156" s="133"/>
      <c r="P156" s="133"/>
      <c r="Q156" s="133"/>
      <c r="R156" s="133"/>
      <c r="S156" s="133"/>
      <c r="T156" s="133"/>
      <c r="U156" s="133"/>
      <c r="V156" s="133"/>
      <c r="W156" s="133"/>
      <c r="X156" s="133"/>
      <c r="Y156" s="133"/>
      <c r="Z156" s="133"/>
      <c r="AA156" s="133"/>
      <c r="AB156" s="133"/>
      <c r="AC156" s="133"/>
      <c r="AD156" s="133"/>
      <c r="AE156" s="133"/>
      <c r="AF156" s="133"/>
      <c r="AG156" s="133"/>
      <c r="AH156" s="133"/>
      <c r="AI156" s="133"/>
      <c r="AJ156" s="133"/>
      <c r="AK156" s="133"/>
      <c r="AL156" s="133"/>
      <c r="AM156" s="133"/>
      <c r="AN156" s="133"/>
      <c r="AO156" s="133"/>
      <c r="AP156" s="133"/>
      <c r="AQ156" s="133"/>
      <c r="AR156" s="133"/>
      <c r="AS156" s="133"/>
      <c r="AT156" s="133"/>
      <c r="AU156" s="133"/>
      <c r="AV156" s="133"/>
      <c r="AW156" s="464"/>
      <c r="AX156" s="133"/>
      <c r="AY156" s="138"/>
      <c r="AZ156" s="138"/>
      <c r="BA156" s="138"/>
      <c r="BB156" s="138"/>
      <c r="BC156" s="138"/>
      <c r="BD156" s="138"/>
      <c r="BE156" s="138"/>
      <c r="BF156" s="138"/>
      <c r="BG156" s="138"/>
      <c r="BH156" s="138"/>
      <c r="BI156" s="138"/>
      <c r="BJ156" s="138"/>
      <c r="BK156" s="138"/>
      <c r="BL156" s="138"/>
      <c r="BM156" s="138"/>
      <c r="BN156" s="138"/>
      <c r="BO156" s="138"/>
      <c r="BP156" s="138"/>
      <c r="BQ156" s="138"/>
    </row>
    <row r="157" spans="1:69" ht="15">
      <c r="A157" s="138"/>
      <c r="C157" s="133"/>
      <c r="D157" s="133"/>
      <c r="E157" s="133"/>
      <c r="F157" s="133"/>
      <c r="G157" s="133"/>
      <c r="H157" s="133"/>
      <c r="I157" s="133"/>
      <c r="J157" s="133"/>
      <c r="K157" s="133"/>
      <c r="L157" s="133"/>
      <c r="M157" s="133"/>
      <c r="N157" s="133"/>
      <c r="O157" s="133"/>
      <c r="P157" s="133"/>
      <c r="Q157" s="133"/>
      <c r="R157" s="133"/>
      <c r="S157" s="133"/>
      <c r="T157" s="133"/>
      <c r="U157" s="133"/>
      <c r="V157" s="133"/>
      <c r="W157" s="133"/>
      <c r="X157" s="133"/>
      <c r="Y157" s="133"/>
      <c r="Z157" s="133"/>
      <c r="AA157" s="133"/>
      <c r="AB157" s="133"/>
      <c r="AC157" s="133"/>
      <c r="AD157" s="133"/>
      <c r="AE157" s="133"/>
      <c r="AF157" s="133"/>
      <c r="AG157" s="133"/>
      <c r="AH157" s="133"/>
      <c r="AI157" s="133"/>
      <c r="AJ157" s="133"/>
      <c r="AK157" s="133"/>
      <c r="AL157" s="133"/>
      <c r="AM157" s="133"/>
      <c r="AN157" s="133"/>
      <c r="AO157" s="133"/>
      <c r="AP157" s="133"/>
      <c r="AQ157" s="133"/>
      <c r="AR157" s="133"/>
      <c r="AS157" s="133"/>
      <c r="AT157" s="133"/>
      <c r="AU157" s="133"/>
      <c r="AV157" s="133"/>
      <c r="AW157" s="464"/>
      <c r="AX157" s="133"/>
      <c r="AY157" s="138"/>
      <c r="AZ157" s="138"/>
      <c r="BA157" s="138"/>
      <c r="BB157" s="138"/>
      <c r="BC157" s="138"/>
      <c r="BD157" s="138"/>
      <c r="BE157" s="138"/>
      <c r="BF157" s="138"/>
      <c r="BG157" s="138"/>
      <c r="BH157" s="138"/>
      <c r="BI157" s="138"/>
      <c r="BJ157" s="138"/>
      <c r="BK157" s="138"/>
      <c r="BL157" s="138"/>
      <c r="BM157" s="138"/>
      <c r="BN157" s="138"/>
      <c r="BO157" s="138"/>
      <c r="BP157" s="138"/>
      <c r="BQ157" s="138"/>
    </row>
    <row r="158" spans="1:69" ht="15">
      <c r="A158" s="138"/>
      <c r="C158" s="133"/>
      <c r="D158" s="133"/>
      <c r="E158" s="133"/>
      <c r="F158" s="133"/>
      <c r="G158" s="133"/>
      <c r="H158" s="133"/>
      <c r="I158" s="133"/>
      <c r="J158" s="133"/>
      <c r="K158" s="133"/>
      <c r="L158" s="133"/>
      <c r="M158" s="133"/>
      <c r="N158" s="133"/>
      <c r="O158" s="133"/>
      <c r="P158" s="133"/>
      <c r="Q158" s="133"/>
      <c r="R158" s="133"/>
      <c r="S158" s="133"/>
      <c r="T158" s="133"/>
      <c r="U158" s="133"/>
      <c r="V158" s="133"/>
      <c r="W158" s="133"/>
      <c r="X158" s="133"/>
      <c r="Y158" s="133"/>
      <c r="Z158" s="133"/>
      <c r="AA158" s="133"/>
      <c r="AB158" s="133"/>
      <c r="AC158" s="133"/>
      <c r="AD158" s="133"/>
      <c r="AE158" s="133"/>
      <c r="AF158" s="133"/>
      <c r="AG158" s="133"/>
      <c r="AH158" s="133"/>
      <c r="AI158" s="133"/>
      <c r="AJ158" s="133"/>
      <c r="AK158" s="133"/>
      <c r="AL158" s="133"/>
      <c r="AM158" s="133"/>
      <c r="AN158" s="133"/>
      <c r="AO158" s="133"/>
      <c r="AP158" s="133"/>
      <c r="AQ158" s="133"/>
      <c r="AR158" s="133"/>
      <c r="AS158" s="133"/>
      <c r="AT158" s="133"/>
      <c r="AU158" s="133"/>
      <c r="AV158" s="133"/>
      <c r="AW158" s="464"/>
      <c r="AX158" s="133"/>
      <c r="AY158" s="138"/>
      <c r="AZ158" s="138"/>
      <c r="BA158" s="138"/>
      <c r="BB158" s="138"/>
      <c r="BC158" s="138"/>
      <c r="BD158" s="138"/>
      <c r="BE158" s="138"/>
      <c r="BF158" s="138"/>
      <c r="BG158" s="138"/>
      <c r="BH158" s="138"/>
      <c r="BI158" s="138"/>
      <c r="BJ158" s="138"/>
      <c r="BK158" s="138"/>
      <c r="BL158" s="138"/>
      <c r="BM158" s="138"/>
      <c r="BN158" s="138"/>
      <c r="BO158" s="138"/>
      <c r="BP158" s="138"/>
      <c r="BQ158" s="138"/>
    </row>
    <row r="159" spans="1:69">
      <c r="A159" s="138"/>
      <c r="C159" s="133"/>
      <c r="D159" s="133"/>
      <c r="E159" s="133"/>
      <c r="F159" s="133"/>
      <c r="G159" s="133"/>
      <c r="H159" s="133"/>
      <c r="I159" s="133"/>
      <c r="J159" s="133"/>
      <c r="K159" s="133"/>
      <c r="L159" s="133"/>
      <c r="M159" s="133"/>
      <c r="N159" s="133"/>
      <c r="O159" s="133"/>
      <c r="P159" s="133"/>
      <c r="Q159" s="133"/>
      <c r="R159" s="133"/>
      <c r="S159" s="133"/>
      <c r="T159" s="133"/>
      <c r="U159" s="133"/>
      <c r="V159" s="133"/>
      <c r="W159" s="133"/>
      <c r="X159" s="133"/>
      <c r="Y159" s="133"/>
      <c r="Z159" s="133"/>
      <c r="AA159" s="133"/>
      <c r="AB159" s="133"/>
      <c r="AC159" s="133"/>
      <c r="AD159" s="133"/>
      <c r="AE159" s="133"/>
      <c r="AF159" s="133"/>
      <c r="AG159" s="133"/>
      <c r="AH159" s="133"/>
      <c r="AI159" s="133"/>
      <c r="AJ159" s="133"/>
      <c r="AK159" s="133"/>
      <c r="AL159" s="133"/>
      <c r="AM159" s="133"/>
      <c r="AN159" s="133"/>
      <c r="AO159" s="133"/>
      <c r="AP159" s="133"/>
      <c r="AQ159" s="133"/>
      <c r="AR159" s="133"/>
      <c r="AS159" s="133"/>
      <c r="AT159" s="133"/>
      <c r="AU159" s="133"/>
      <c r="AV159" s="133"/>
      <c r="AW159" s="133"/>
      <c r="AX159" s="133"/>
      <c r="AY159" s="138"/>
      <c r="AZ159" s="138"/>
      <c r="BA159" s="138"/>
      <c r="BB159" s="138"/>
      <c r="BC159" s="138"/>
      <c r="BD159" s="138"/>
      <c r="BE159" s="138"/>
      <c r="BF159" s="138"/>
      <c r="BG159" s="138"/>
      <c r="BH159" s="138"/>
      <c r="BI159" s="138"/>
      <c r="BJ159" s="138"/>
      <c r="BK159" s="138"/>
      <c r="BL159" s="138"/>
      <c r="BM159" s="138"/>
      <c r="BN159" s="138"/>
      <c r="BO159" s="138"/>
      <c r="BP159" s="138"/>
      <c r="BQ159" s="138"/>
    </row>
    <row r="160" spans="1:69">
      <c r="A160" s="138"/>
      <c r="C160" s="133"/>
      <c r="D160" s="133"/>
      <c r="E160" s="133"/>
      <c r="F160" s="133"/>
      <c r="G160" s="133"/>
      <c r="H160" s="133"/>
      <c r="I160" s="133"/>
      <c r="J160" s="133"/>
      <c r="K160" s="133"/>
      <c r="L160" s="133"/>
      <c r="M160" s="133"/>
      <c r="N160" s="133"/>
      <c r="O160" s="133"/>
      <c r="P160" s="133"/>
      <c r="Q160" s="133"/>
      <c r="R160" s="133"/>
      <c r="S160" s="133"/>
      <c r="T160" s="133"/>
      <c r="U160" s="133"/>
      <c r="V160" s="133"/>
      <c r="W160" s="133"/>
      <c r="X160" s="133"/>
      <c r="Y160" s="133"/>
      <c r="Z160" s="133"/>
      <c r="AA160" s="133"/>
      <c r="AB160" s="133"/>
      <c r="AC160" s="133"/>
      <c r="AD160" s="133"/>
      <c r="AE160" s="133"/>
      <c r="AF160" s="133"/>
      <c r="AG160" s="133"/>
      <c r="AH160" s="133"/>
      <c r="AI160" s="133"/>
      <c r="AJ160" s="133"/>
      <c r="AK160" s="133"/>
      <c r="AL160" s="133"/>
      <c r="AM160" s="133"/>
      <c r="AN160" s="133"/>
      <c r="AO160" s="133"/>
      <c r="AP160" s="133"/>
      <c r="AQ160" s="133"/>
      <c r="AR160" s="133"/>
      <c r="AS160" s="133"/>
      <c r="AT160" s="133"/>
      <c r="AU160" s="133"/>
      <c r="AV160" s="133"/>
      <c r="AW160" s="133"/>
      <c r="AX160" s="133"/>
      <c r="AY160" s="138"/>
      <c r="AZ160" s="138"/>
      <c r="BA160" s="138"/>
      <c r="BB160" s="138"/>
      <c r="BC160" s="138"/>
      <c r="BD160" s="138"/>
      <c r="BE160" s="138"/>
      <c r="BF160" s="138"/>
      <c r="BG160" s="138"/>
      <c r="BH160" s="138"/>
      <c r="BI160" s="138"/>
      <c r="BJ160" s="138"/>
      <c r="BK160" s="138"/>
      <c r="BL160" s="138"/>
      <c r="BM160" s="138"/>
      <c r="BN160" s="138"/>
      <c r="BO160" s="138"/>
      <c r="BP160" s="138"/>
      <c r="BQ160" s="138"/>
    </row>
  </sheetData>
  <mergeCells count="11">
    <mergeCell ref="T6:Z6"/>
    <mergeCell ref="AA6:AG6"/>
    <mergeCell ref="AH6:AN6"/>
    <mergeCell ref="AO6:AU6"/>
    <mergeCell ref="B6:B7"/>
    <mergeCell ref="A6:A7"/>
    <mergeCell ref="C6:C7"/>
    <mergeCell ref="D6:D7"/>
    <mergeCell ref="E6:E7"/>
    <mergeCell ref="M6:S6"/>
    <mergeCell ref="F6:L6"/>
  </mergeCells>
  <printOptions horizontalCentered="1" verticalCentered="1"/>
  <pageMargins left="0.7" right="0.7" top="0.75" bottom="0.75" header="0.3" footer="0.3"/>
  <pageSetup scale="16" orientation="landscape" r:id="rId1"/>
  <headerFooter differentFirst="1">
    <oddFooter>&amp;CAttachment B -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D8FFA-0980-440A-BA7D-95D8E178F566}">
  <sheetPr>
    <tabColor theme="2" tint="-0.249977111117893"/>
    <pageSetUpPr fitToPage="1"/>
  </sheetPr>
  <dimension ref="A1:BI142"/>
  <sheetViews>
    <sheetView showGridLines="0" zoomScaleNormal="100" zoomScaleSheetLayoutView="50" workbookViewId="0">
      <pane xSplit="1" ySplit="6" topLeftCell="B94" activePane="bottomRight" state="frozen"/>
      <selection pane="topRight" activeCell="B1" sqref="B1"/>
      <selection pane="bottomLeft" activeCell="A7" sqref="A7"/>
      <selection pane="bottomRight" activeCell="D106" sqref="D106"/>
    </sheetView>
  </sheetViews>
  <sheetFormatPr defaultColWidth="9" defaultRowHeight="12.75" customHeight="1"/>
  <cols>
    <col min="1" max="1" width="59.28515625" style="86" customWidth="1"/>
    <col min="2" max="2" width="12" style="86" customWidth="1"/>
    <col min="3" max="3" width="11.28515625" style="86" customWidth="1"/>
    <col min="4" max="4" width="12.5703125" style="83" customWidth="1"/>
    <col min="5" max="8" width="12.5703125" style="84" customWidth="1"/>
    <col min="9" max="10" width="12.5703125" style="134" customWidth="1"/>
    <col min="11" max="60" width="12.5703125" style="86" customWidth="1"/>
    <col min="61" max="61" width="27" style="86" customWidth="1"/>
    <col min="62" max="16384" width="9" style="86"/>
  </cols>
  <sheetData>
    <row r="1" spans="1:61" ht="15.75">
      <c r="A1" s="82" t="e">
        <f>#REF!</f>
        <v>#REF!</v>
      </c>
      <c r="B1" s="82"/>
      <c r="C1" s="82"/>
      <c r="I1" s="85"/>
      <c r="J1" s="85"/>
    </row>
    <row r="2" spans="1:61" ht="15.75">
      <c r="A2" s="87" t="s">
        <v>264</v>
      </c>
      <c r="B2" s="87"/>
      <c r="C2" s="87"/>
      <c r="D2" s="88"/>
      <c r="E2" s="88"/>
      <c r="F2" s="88"/>
      <c r="G2" s="88"/>
      <c r="H2" s="88"/>
      <c r="I2" s="88"/>
      <c r="J2" s="88"/>
    </row>
    <row r="3" spans="1:61" ht="13.5" customHeight="1">
      <c r="A3" s="89" t="s">
        <v>265</v>
      </c>
      <c r="B3" s="89"/>
      <c r="C3" s="89"/>
      <c r="D3" s="90"/>
      <c r="E3" s="91"/>
      <c r="F3" s="91"/>
      <c r="G3" s="91"/>
      <c r="H3" s="91"/>
      <c r="I3" s="92"/>
      <c r="J3" s="92"/>
      <c r="K3" s="93"/>
    </row>
    <row r="4" spans="1:61" ht="13.5" customHeight="1">
      <c r="A4" s="89"/>
      <c r="B4" s="89"/>
      <c r="C4" s="89"/>
      <c r="D4" s="90"/>
      <c r="E4" s="91"/>
      <c r="F4" s="91"/>
      <c r="G4" s="91"/>
      <c r="H4" s="91"/>
      <c r="I4" s="94"/>
      <c r="J4" s="94"/>
      <c r="K4" s="93"/>
    </row>
    <row r="5" spans="1:61" ht="15" customHeight="1">
      <c r="A5" s="893" t="s">
        <v>149</v>
      </c>
      <c r="B5" s="895" t="s">
        <v>383</v>
      </c>
      <c r="C5" s="895" t="s">
        <v>269</v>
      </c>
      <c r="D5" s="892" t="s">
        <v>384</v>
      </c>
      <c r="E5" s="892"/>
      <c r="F5" s="892"/>
      <c r="G5" s="892"/>
      <c r="H5" s="892"/>
      <c r="I5" s="892"/>
      <c r="J5" s="892"/>
      <c r="K5" s="892" t="s">
        <v>107</v>
      </c>
      <c r="L5" s="892"/>
      <c r="M5" s="892"/>
      <c r="N5" s="892"/>
      <c r="O5" s="892"/>
      <c r="P5" s="892"/>
      <c r="Q5" s="892"/>
      <c r="R5" s="892" t="s">
        <v>35</v>
      </c>
      <c r="S5" s="892"/>
      <c r="T5" s="892"/>
      <c r="U5" s="892"/>
      <c r="V5" s="892"/>
      <c r="W5" s="892"/>
      <c r="X5" s="892"/>
      <c r="Y5" s="892"/>
      <c r="Z5" s="892" t="s">
        <v>36</v>
      </c>
      <c r="AA5" s="892"/>
      <c r="AB5" s="892"/>
      <c r="AC5" s="892"/>
      <c r="AD5" s="892"/>
      <c r="AE5" s="892"/>
      <c r="AF5" s="892"/>
      <c r="AG5" s="892" t="s">
        <v>37</v>
      </c>
      <c r="AH5" s="892"/>
      <c r="AI5" s="892"/>
      <c r="AJ5" s="892"/>
      <c r="AK5" s="892"/>
      <c r="AL5" s="892"/>
      <c r="AM5" s="892"/>
      <c r="AN5" s="892" t="s">
        <v>38</v>
      </c>
      <c r="AO5" s="892"/>
      <c r="AP5" s="892"/>
      <c r="AQ5" s="892"/>
      <c r="AR5" s="892"/>
      <c r="AS5" s="892"/>
      <c r="AT5" s="892"/>
      <c r="AU5" s="892" t="s">
        <v>385</v>
      </c>
      <c r="AV5" s="892"/>
      <c r="AW5" s="892"/>
      <c r="AX5" s="892"/>
      <c r="AY5" s="892"/>
      <c r="AZ5" s="892"/>
      <c r="BA5" s="892"/>
      <c r="BB5" s="892" t="s">
        <v>386</v>
      </c>
      <c r="BC5" s="892"/>
      <c r="BD5" s="892"/>
      <c r="BE5" s="892"/>
      <c r="BF5" s="892"/>
      <c r="BG5" s="892"/>
      <c r="BH5" s="892"/>
    </row>
    <row r="6" spans="1:61" s="98" customFormat="1" ht="60" customHeight="1">
      <c r="A6" s="894"/>
      <c r="B6" s="896"/>
      <c r="C6" s="896"/>
      <c r="D6" s="95" t="s">
        <v>156</v>
      </c>
      <c r="E6" s="96" t="s">
        <v>157</v>
      </c>
      <c r="F6" s="96" t="s">
        <v>158</v>
      </c>
      <c r="G6" s="96" t="s">
        <v>159</v>
      </c>
      <c r="H6" s="96" t="s">
        <v>160</v>
      </c>
      <c r="I6" s="97" t="s">
        <v>69</v>
      </c>
      <c r="J6" s="97" t="s">
        <v>161</v>
      </c>
      <c r="K6" s="95" t="s">
        <v>156</v>
      </c>
      <c r="L6" s="96" t="s">
        <v>157</v>
      </c>
      <c r="M6" s="96" t="s">
        <v>158</v>
      </c>
      <c r="N6" s="96" t="s">
        <v>159</v>
      </c>
      <c r="O6" s="96" t="s">
        <v>160</v>
      </c>
      <c r="P6" s="97" t="s">
        <v>69</v>
      </c>
      <c r="Q6" s="97" t="s">
        <v>161</v>
      </c>
      <c r="R6" s="95" t="s">
        <v>156</v>
      </c>
      <c r="S6" s="96" t="s">
        <v>157</v>
      </c>
      <c r="T6" s="96" t="s">
        <v>158</v>
      </c>
      <c r="U6" s="96" t="s">
        <v>159</v>
      </c>
      <c r="V6" s="96" t="s">
        <v>160</v>
      </c>
      <c r="W6" s="97" t="s">
        <v>69</v>
      </c>
      <c r="X6" s="97" t="s">
        <v>387</v>
      </c>
      <c r="Y6" s="97" t="s">
        <v>161</v>
      </c>
      <c r="Z6" s="95" t="s">
        <v>156</v>
      </c>
      <c r="AA6" s="96" t="s">
        <v>157</v>
      </c>
      <c r="AB6" s="96" t="s">
        <v>158</v>
      </c>
      <c r="AC6" s="96" t="s">
        <v>159</v>
      </c>
      <c r="AD6" s="96" t="s">
        <v>160</v>
      </c>
      <c r="AE6" s="97" t="s">
        <v>69</v>
      </c>
      <c r="AF6" s="97" t="s">
        <v>161</v>
      </c>
      <c r="AG6" s="95" t="s">
        <v>156</v>
      </c>
      <c r="AH6" s="96" t="s">
        <v>157</v>
      </c>
      <c r="AI6" s="96" t="s">
        <v>158</v>
      </c>
      <c r="AJ6" s="96" t="s">
        <v>159</v>
      </c>
      <c r="AK6" s="96" t="s">
        <v>160</v>
      </c>
      <c r="AL6" s="97" t="s">
        <v>69</v>
      </c>
      <c r="AM6" s="97" t="s">
        <v>161</v>
      </c>
      <c r="AN6" s="95" t="s">
        <v>156</v>
      </c>
      <c r="AO6" s="96" t="s">
        <v>157</v>
      </c>
      <c r="AP6" s="96" t="s">
        <v>158</v>
      </c>
      <c r="AQ6" s="96" t="s">
        <v>159</v>
      </c>
      <c r="AR6" s="96" t="s">
        <v>160</v>
      </c>
      <c r="AS6" s="97" t="s">
        <v>69</v>
      </c>
      <c r="AT6" s="97" t="s">
        <v>161</v>
      </c>
      <c r="AU6" s="95" t="s">
        <v>156</v>
      </c>
      <c r="AV6" s="96" t="s">
        <v>157</v>
      </c>
      <c r="AW6" s="96" t="s">
        <v>158</v>
      </c>
      <c r="AX6" s="96" t="s">
        <v>159</v>
      </c>
      <c r="AY6" s="96" t="s">
        <v>160</v>
      </c>
      <c r="AZ6" s="97" t="s">
        <v>69</v>
      </c>
      <c r="BA6" s="97" t="s">
        <v>161</v>
      </c>
      <c r="BB6" s="95" t="s">
        <v>156</v>
      </c>
      <c r="BC6" s="96" t="s">
        <v>157</v>
      </c>
      <c r="BD6" s="96" t="s">
        <v>158</v>
      </c>
      <c r="BE6" s="96" t="s">
        <v>159</v>
      </c>
      <c r="BF6" s="96" t="s">
        <v>160</v>
      </c>
      <c r="BG6" s="97" t="s">
        <v>69</v>
      </c>
      <c r="BH6" s="97" t="s">
        <v>161</v>
      </c>
      <c r="BI6" s="233" t="s">
        <v>388</v>
      </c>
    </row>
    <row r="7" spans="1:61" s="104" customFormat="1">
      <c r="A7" s="99" t="s">
        <v>163</v>
      </c>
      <c r="B7" s="100"/>
      <c r="C7" s="100"/>
      <c r="D7" s="100"/>
      <c r="E7" s="100"/>
      <c r="F7" s="100"/>
      <c r="G7" s="100"/>
      <c r="H7" s="100"/>
      <c r="I7" s="276"/>
      <c r="J7" s="100"/>
      <c r="K7" s="100"/>
      <c r="L7" s="100"/>
      <c r="M7" s="100"/>
      <c r="N7" s="100"/>
      <c r="O7" s="100"/>
      <c r="P7" s="276"/>
      <c r="Q7" s="100"/>
      <c r="R7" s="100"/>
      <c r="S7" s="100"/>
      <c r="T7" s="100"/>
      <c r="U7" s="100"/>
      <c r="V7" s="100"/>
      <c r="W7" s="276"/>
      <c r="X7" s="276"/>
      <c r="Y7" s="100"/>
      <c r="Z7" s="100"/>
      <c r="AA7" s="100"/>
      <c r="AB7" s="100"/>
      <c r="AC7" s="100"/>
      <c r="AD7" s="100"/>
      <c r="AE7" s="100"/>
      <c r="AF7" s="100"/>
      <c r="AG7" s="100"/>
      <c r="AH7" s="100"/>
      <c r="AI7" s="100"/>
      <c r="AJ7" s="100"/>
      <c r="AK7" s="100"/>
      <c r="AL7" s="100"/>
      <c r="AM7" s="100"/>
      <c r="AN7" s="100"/>
      <c r="AO7" s="100"/>
      <c r="AP7" s="100"/>
      <c r="AQ7" s="100"/>
      <c r="AR7" s="100"/>
      <c r="AS7" s="276"/>
      <c r="AT7" s="100"/>
      <c r="AU7" s="100"/>
      <c r="AV7" s="100"/>
      <c r="AW7" s="100"/>
      <c r="AX7" s="100"/>
      <c r="AY7" s="100"/>
      <c r="AZ7" s="276"/>
      <c r="BA7" s="100"/>
      <c r="BB7" s="100"/>
      <c r="BC7" s="100"/>
      <c r="BD7" s="100"/>
      <c r="BE7" s="100"/>
      <c r="BF7" s="100"/>
      <c r="BG7" s="100"/>
      <c r="BH7" s="100"/>
      <c r="BI7" s="233"/>
    </row>
    <row r="8" spans="1:61" s="104" customFormat="1" ht="15">
      <c r="A8" s="105" t="s">
        <v>170</v>
      </c>
      <c r="B8" s="106" t="s">
        <v>167</v>
      </c>
      <c r="C8" s="106" t="s">
        <v>276</v>
      </c>
      <c r="D8" s="106">
        <v>68</v>
      </c>
      <c r="E8" s="223">
        <v>3948</v>
      </c>
      <c r="F8" s="106">
        <v>1</v>
      </c>
      <c r="G8" s="223">
        <v>1147</v>
      </c>
      <c r="H8" s="106">
        <v>11</v>
      </c>
      <c r="I8" s="278">
        <v>93434</v>
      </c>
      <c r="J8" s="224">
        <v>0.01</v>
      </c>
      <c r="K8" s="106">
        <v>30</v>
      </c>
      <c r="L8" s="223">
        <v>2845</v>
      </c>
      <c r="M8" s="106">
        <v>0</v>
      </c>
      <c r="N8" s="106">
        <v>200</v>
      </c>
      <c r="O8" s="106">
        <v>11</v>
      </c>
      <c r="P8" s="278">
        <v>36996</v>
      </c>
      <c r="Q8" s="224">
        <v>0</v>
      </c>
      <c r="R8" s="106">
        <v>7</v>
      </c>
      <c r="S8" s="223">
        <v>561</v>
      </c>
      <c r="T8" s="106">
        <v>0</v>
      </c>
      <c r="U8" s="106">
        <v>40</v>
      </c>
      <c r="V8" s="106">
        <v>11</v>
      </c>
      <c r="W8" s="269">
        <v>10088</v>
      </c>
      <c r="X8" s="269">
        <f>W8+$W$100*(W8/$W$94)</f>
        <v>12958.446352491846</v>
      </c>
      <c r="Y8" s="224">
        <v>0</v>
      </c>
      <c r="Z8" s="106">
        <v>4</v>
      </c>
      <c r="AA8" s="106">
        <v>321</v>
      </c>
      <c r="AB8" s="106">
        <v>0</v>
      </c>
      <c r="AC8" s="106">
        <v>23</v>
      </c>
      <c r="AD8" s="106">
        <v>11</v>
      </c>
      <c r="AE8" s="269">
        <v>5734</v>
      </c>
      <c r="AF8" s="224">
        <v>0</v>
      </c>
      <c r="AG8" s="106">
        <v>4</v>
      </c>
      <c r="AH8" s="106">
        <v>321</v>
      </c>
      <c r="AI8" s="106">
        <v>0</v>
      </c>
      <c r="AJ8" s="106">
        <v>23</v>
      </c>
      <c r="AK8" s="106">
        <v>11</v>
      </c>
      <c r="AL8" s="269">
        <v>5672</v>
      </c>
      <c r="AM8" s="224">
        <v>0</v>
      </c>
      <c r="AN8" s="106">
        <v>8</v>
      </c>
      <c r="AO8" s="106">
        <v>642</v>
      </c>
      <c r="AP8" s="106">
        <v>0</v>
      </c>
      <c r="AQ8" s="106">
        <v>45</v>
      </c>
      <c r="AR8" s="106">
        <v>11</v>
      </c>
      <c r="AS8" s="269">
        <v>11575</v>
      </c>
      <c r="AT8" s="224">
        <v>0</v>
      </c>
      <c r="AU8" s="106">
        <v>8</v>
      </c>
      <c r="AV8" s="106">
        <v>642</v>
      </c>
      <c r="AW8" s="106">
        <v>0</v>
      </c>
      <c r="AX8" s="106">
        <v>45</v>
      </c>
      <c r="AY8" s="106">
        <v>11</v>
      </c>
      <c r="AZ8" s="269">
        <v>11853</v>
      </c>
      <c r="BA8" s="224">
        <v>0</v>
      </c>
      <c r="BB8" s="106">
        <v>8</v>
      </c>
      <c r="BC8" s="106">
        <v>642</v>
      </c>
      <c r="BD8" s="106">
        <v>0</v>
      </c>
      <c r="BE8" s="106">
        <v>45</v>
      </c>
      <c r="BF8" s="106">
        <v>11</v>
      </c>
      <c r="BG8" s="269">
        <v>12378</v>
      </c>
      <c r="BH8" s="224">
        <v>0</v>
      </c>
      <c r="BI8" s="106" t="s">
        <v>172</v>
      </c>
    </row>
    <row r="9" spans="1:61" s="104" customFormat="1" ht="15">
      <c r="A9" s="105" t="s">
        <v>173</v>
      </c>
      <c r="B9" s="106" t="s">
        <v>167</v>
      </c>
      <c r="C9" s="106" t="s">
        <v>276</v>
      </c>
      <c r="D9" s="106">
        <v>251</v>
      </c>
      <c r="E9" s="313">
        <v>140059</v>
      </c>
      <c r="F9" s="106">
        <v>16</v>
      </c>
      <c r="G9" s="106">
        <v>0</v>
      </c>
      <c r="H9" s="106">
        <v>14</v>
      </c>
      <c r="I9" s="278">
        <v>397391</v>
      </c>
      <c r="J9" s="224">
        <v>0.05</v>
      </c>
      <c r="K9" s="106">
        <v>219</v>
      </c>
      <c r="L9" s="223">
        <v>74509</v>
      </c>
      <c r="M9" s="106">
        <v>0</v>
      </c>
      <c r="N9" s="272">
        <v>-1093</v>
      </c>
      <c r="O9" s="106">
        <v>14</v>
      </c>
      <c r="P9" s="278">
        <v>426621</v>
      </c>
      <c r="Q9" s="224">
        <v>0.04</v>
      </c>
      <c r="R9" s="106">
        <v>691</v>
      </c>
      <c r="S9" s="223">
        <v>226738</v>
      </c>
      <c r="T9" s="106">
        <v>0</v>
      </c>
      <c r="U9" s="272">
        <v>-3327</v>
      </c>
      <c r="V9" s="106">
        <v>14</v>
      </c>
      <c r="W9" s="269">
        <v>1554468</v>
      </c>
      <c r="X9" s="269">
        <f t="shared" ref="X9:X72" si="0">W9+$W$100*(W9/$W$94)</f>
        <v>1996777.3775441414</v>
      </c>
      <c r="Y9" s="224">
        <v>0.31</v>
      </c>
      <c r="Z9" s="106">
        <v>790</v>
      </c>
      <c r="AA9" s="223">
        <v>259936</v>
      </c>
      <c r="AB9" s="106">
        <v>0</v>
      </c>
      <c r="AC9" s="272">
        <v>-3814</v>
      </c>
      <c r="AD9" s="106">
        <v>14</v>
      </c>
      <c r="AE9" s="269">
        <v>1748784</v>
      </c>
      <c r="AF9" s="224">
        <v>0.27</v>
      </c>
      <c r="AG9" s="106">
        <v>1102</v>
      </c>
      <c r="AH9" s="223">
        <v>363517</v>
      </c>
      <c r="AI9" s="106">
        <v>0</v>
      </c>
      <c r="AJ9" s="272">
        <v>-5333</v>
      </c>
      <c r="AK9" s="106">
        <v>14</v>
      </c>
      <c r="AL9" s="269">
        <v>2381006</v>
      </c>
      <c r="AM9" s="224">
        <v>0.28000000000000003</v>
      </c>
      <c r="AN9" s="106">
        <v>1482</v>
      </c>
      <c r="AO9" s="223">
        <v>487176</v>
      </c>
      <c r="AP9" s="106">
        <v>0</v>
      </c>
      <c r="AQ9" s="272">
        <v>-7148</v>
      </c>
      <c r="AR9" s="106">
        <v>14</v>
      </c>
      <c r="AS9" s="269">
        <v>3233550</v>
      </c>
      <c r="AT9" s="224">
        <v>0.3</v>
      </c>
      <c r="AU9" s="106">
        <v>1619</v>
      </c>
      <c r="AV9" s="223">
        <v>531230</v>
      </c>
      <c r="AW9" s="106">
        <v>0</v>
      </c>
      <c r="AX9" s="272">
        <v>-7794</v>
      </c>
      <c r="AY9" s="106">
        <v>14</v>
      </c>
      <c r="AZ9" s="269">
        <v>3586730</v>
      </c>
      <c r="BA9" s="224">
        <v>0.31</v>
      </c>
      <c r="BB9" s="106">
        <v>1310</v>
      </c>
      <c r="BC9" s="223">
        <v>430368</v>
      </c>
      <c r="BD9" s="106">
        <v>0</v>
      </c>
      <c r="BE9" s="272">
        <v>-6314</v>
      </c>
      <c r="BF9" s="106">
        <v>14</v>
      </c>
      <c r="BG9" s="269">
        <v>3026576</v>
      </c>
      <c r="BH9" s="224">
        <v>0.3</v>
      </c>
      <c r="BI9" s="106" t="s">
        <v>174</v>
      </c>
    </row>
    <row r="10" spans="1:61" s="104" customFormat="1">
      <c r="A10" s="105"/>
      <c r="B10" s="106" t="s">
        <v>168</v>
      </c>
      <c r="C10" s="106"/>
      <c r="D10" s="106"/>
      <c r="E10" s="106"/>
      <c r="F10" s="106"/>
      <c r="G10" s="106"/>
      <c r="H10" s="106"/>
      <c r="I10" s="269"/>
      <c r="J10" s="106"/>
      <c r="K10" s="106"/>
      <c r="L10" s="106"/>
      <c r="M10" s="106"/>
      <c r="N10" s="106"/>
      <c r="O10" s="106"/>
      <c r="P10" s="269"/>
      <c r="Q10" s="106"/>
      <c r="R10" s="106"/>
      <c r="S10" s="106"/>
      <c r="T10" s="106"/>
      <c r="U10" s="106"/>
      <c r="V10" s="106"/>
      <c r="W10" s="269"/>
      <c r="X10" s="269">
        <f t="shared" si="0"/>
        <v>0</v>
      </c>
      <c r="Y10" s="106"/>
      <c r="Z10" s="106"/>
      <c r="AA10" s="106"/>
      <c r="AB10" s="106"/>
      <c r="AC10" s="106"/>
      <c r="AD10" s="106"/>
      <c r="AE10" s="269"/>
      <c r="AF10" s="106"/>
      <c r="AG10" s="106"/>
      <c r="AH10" s="106"/>
      <c r="AI10" s="106"/>
      <c r="AJ10" s="106"/>
      <c r="AK10" s="106"/>
      <c r="AL10" s="269"/>
      <c r="AM10" s="106"/>
      <c r="AN10" s="106"/>
      <c r="AO10" s="106"/>
      <c r="AP10" s="106"/>
      <c r="AQ10" s="106"/>
      <c r="AR10" s="106"/>
      <c r="AS10" s="269"/>
      <c r="AT10" s="106"/>
      <c r="AU10" s="106"/>
      <c r="AV10" s="106"/>
      <c r="AW10" s="106"/>
      <c r="AX10" s="106"/>
      <c r="AY10" s="106"/>
      <c r="AZ10" s="269"/>
      <c r="BA10" s="106"/>
      <c r="BB10" s="106"/>
      <c r="BC10" s="106"/>
      <c r="BD10" s="106"/>
      <c r="BE10" s="106"/>
      <c r="BF10" s="106"/>
      <c r="BG10" s="269"/>
      <c r="BH10" s="106"/>
      <c r="BI10" s="106"/>
    </row>
    <row r="11" spans="1:61" s="104" customFormat="1">
      <c r="A11" s="99" t="s">
        <v>175</v>
      </c>
      <c r="B11" s="100"/>
      <c r="C11" s="100"/>
      <c r="D11" s="100"/>
      <c r="E11" s="100"/>
      <c r="F11" s="100"/>
      <c r="G11" s="100"/>
      <c r="H11" s="100"/>
      <c r="I11" s="276"/>
      <c r="J11" s="100"/>
      <c r="K11" s="100"/>
      <c r="L11" s="100"/>
      <c r="M11" s="100"/>
      <c r="N11" s="100"/>
      <c r="O11" s="100"/>
      <c r="P11" s="276"/>
      <c r="Q11" s="100"/>
      <c r="R11" s="100"/>
      <c r="S11" s="100"/>
      <c r="T11" s="100"/>
      <c r="U11" s="100"/>
      <c r="V11" s="100"/>
      <c r="W11" s="276"/>
      <c r="X11" s="269">
        <f t="shared" si="0"/>
        <v>0</v>
      </c>
      <c r="Y11" s="100"/>
      <c r="Z11" s="100"/>
      <c r="AA11" s="100"/>
      <c r="AB11" s="100"/>
      <c r="AC11" s="100"/>
      <c r="AD11" s="100"/>
      <c r="AE11" s="276"/>
      <c r="AF11" s="100"/>
      <c r="AG11" s="100"/>
      <c r="AH11" s="100"/>
      <c r="AI11" s="100"/>
      <c r="AJ11" s="100"/>
      <c r="AK11" s="100"/>
      <c r="AL11" s="276"/>
      <c r="AM11" s="100"/>
      <c r="AN11" s="100"/>
      <c r="AO11" s="100"/>
      <c r="AP11" s="100"/>
      <c r="AQ11" s="100"/>
      <c r="AR11" s="100"/>
      <c r="AS11" s="276"/>
      <c r="AT11" s="100"/>
      <c r="AU11" s="100"/>
      <c r="AV11" s="100"/>
      <c r="AW11" s="100"/>
      <c r="AX11" s="100"/>
      <c r="AY11" s="100"/>
      <c r="AZ11" s="276"/>
      <c r="BA11" s="100"/>
      <c r="BB11" s="100"/>
      <c r="BC11" s="100"/>
      <c r="BD11" s="100"/>
      <c r="BE11" s="100"/>
      <c r="BF11" s="100"/>
      <c r="BG11" s="276"/>
      <c r="BH11" s="100"/>
      <c r="BI11" s="100"/>
    </row>
    <row r="12" spans="1:61" s="104" customFormat="1" ht="15">
      <c r="A12" s="108" t="s">
        <v>389</v>
      </c>
      <c r="B12" s="109" t="s">
        <v>390</v>
      </c>
      <c r="C12" s="106" t="s">
        <v>278</v>
      </c>
      <c r="D12" s="151">
        <v>2</v>
      </c>
      <c r="E12" s="106">
        <v>0</v>
      </c>
      <c r="F12" s="151">
        <v>0</v>
      </c>
      <c r="G12" s="106">
        <v>2</v>
      </c>
      <c r="H12" s="151">
        <v>15</v>
      </c>
      <c r="I12" s="278">
        <v>154</v>
      </c>
      <c r="J12" s="224">
        <v>0</v>
      </c>
      <c r="K12" s="106"/>
      <c r="L12" s="151"/>
      <c r="M12" s="106"/>
      <c r="N12" s="151"/>
      <c r="O12" s="106"/>
      <c r="P12" s="277"/>
      <c r="Q12" s="106"/>
      <c r="R12" s="151"/>
      <c r="S12" s="106"/>
      <c r="T12" s="151"/>
      <c r="U12" s="106"/>
      <c r="V12" s="151"/>
      <c r="W12" s="269"/>
      <c r="X12" s="269">
        <f t="shared" si="0"/>
        <v>0</v>
      </c>
      <c r="Y12" s="151"/>
      <c r="Z12" s="106"/>
      <c r="AA12" s="151"/>
      <c r="AB12" s="106"/>
      <c r="AC12" s="151"/>
      <c r="AD12" s="106"/>
      <c r="AE12" s="277"/>
      <c r="AF12" s="106"/>
      <c r="AG12" s="151"/>
      <c r="AH12" s="106"/>
      <c r="AI12" s="151"/>
      <c r="AJ12" s="106"/>
      <c r="AK12" s="151"/>
      <c r="AL12" s="269"/>
      <c r="AM12" s="151"/>
      <c r="AN12" s="106"/>
      <c r="AO12" s="151"/>
      <c r="AP12" s="106"/>
      <c r="AQ12" s="151"/>
      <c r="AR12" s="106"/>
      <c r="AS12" s="277"/>
      <c r="AT12" s="106"/>
      <c r="AU12" s="151"/>
      <c r="AV12" s="106"/>
      <c r="AW12" s="151"/>
      <c r="AX12" s="106"/>
      <c r="AY12" s="151"/>
      <c r="AZ12" s="269"/>
      <c r="BA12" s="151"/>
      <c r="BB12" s="106"/>
      <c r="BC12" s="151"/>
      <c r="BD12" s="106"/>
      <c r="BE12" s="151"/>
      <c r="BF12" s="106"/>
      <c r="BG12" s="277"/>
      <c r="BH12" s="106"/>
      <c r="BI12" s="151"/>
    </row>
    <row r="13" spans="1:61" s="104" customFormat="1" ht="15">
      <c r="A13" s="110" t="s">
        <v>391</v>
      </c>
      <c r="B13" s="111" t="s">
        <v>390</v>
      </c>
      <c r="C13" s="106" t="s">
        <v>278</v>
      </c>
      <c r="D13" s="151">
        <v>2</v>
      </c>
      <c r="E13" s="106">
        <v>0</v>
      </c>
      <c r="F13" s="151">
        <v>0</v>
      </c>
      <c r="G13" s="106">
        <v>6</v>
      </c>
      <c r="H13" s="151">
        <v>15</v>
      </c>
      <c r="I13" s="278">
        <v>281</v>
      </c>
      <c r="J13" s="224">
        <v>0</v>
      </c>
      <c r="K13" s="106"/>
      <c r="L13" s="151"/>
      <c r="M13" s="106"/>
      <c r="N13" s="151"/>
      <c r="O13" s="106"/>
      <c r="P13" s="277"/>
      <c r="Q13" s="106"/>
      <c r="R13" s="151"/>
      <c r="S13" s="106"/>
      <c r="T13" s="151"/>
      <c r="U13" s="106"/>
      <c r="V13" s="151"/>
      <c r="W13" s="269"/>
      <c r="X13" s="269">
        <f t="shared" si="0"/>
        <v>0</v>
      </c>
      <c r="Y13" s="151"/>
      <c r="Z13" s="106"/>
      <c r="AA13" s="151"/>
      <c r="AB13" s="106"/>
      <c r="AC13" s="151"/>
      <c r="AD13" s="106"/>
      <c r="AE13" s="277"/>
      <c r="AF13" s="106"/>
      <c r="AG13" s="151"/>
      <c r="AH13" s="106"/>
      <c r="AI13" s="151"/>
      <c r="AJ13" s="106"/>
      <c r="AK13" s="151"/>
      <c r="AL13" s="269"/>
      <c r="AM13" s="151"/>
      <c r="AN13" s="106"/>
      <c r="AO13" s="151"/>
      <c r="AP13" s="106"/>
      <c r="AQ13" s="151"/>
      <c r="AR13" s="106"/>
      <c r="AS13" s="277"/>
      <c r="AT13" s="106"/>
      <c r="AU13" s="151"/>
      <c r="AV13" s="106"/>
      <c r="AW13" s="151"/>
      <c r="AX13" s="106"/>
      <c r="AY13" s="151"/>
      <c r="AZ13" s="269"/>
      <c r="BA13" s="151"/>
      <c r="BB13" s="106"/>
      <c r="BC13" s="151"/>
      <c r="BD13" s="106"/>
      <c r="BE13" s="151"/>
      <c r="BF13" s="106"/>
      <c r="BG13" s="277"/>
      <c r="BH13" s="106"/>
      <c r="BI13" s="151"/>
    </row>
    <row r="14" spans="1:61" s="104" customFormat="1" ht="15">
      <c r="A14" s="112" t="s">
        <v>392</v>
      </c>
      <c r="B14" s="113" t="s">
        <v>390</v>
      </c>
      <c r="C14" s="106" t="s">
        <v>278</v>
      </c>
      <c r="D14" s="113">
        <v>6</v>
      </c>
      <c r="E14" s="106">
        <v>0</v>
      </c>
      <c r="F14" s="113">
        <v>0</v>
      </c>
      <c r="G14" s="106">
        <v>3</v>
      </c>
      <c r="H14" s="113">
        <v>11</v>
      </c>
      <c r="I14" s="278">
        <v>535</v>
      </c>
      <c r="J14" s="226">
        <v>0</v>
      </c>
      <c r="K14" s="106">
        <v>42</v>
      </c>
      <c r="L14" s="113">
        <v>0</v>
      </c>
      <c r="M14" s="106">
        <v>0</v>
      </c>
      <c r="N14" s="225">
        <v>1212</v>
      </c>
      <c r="O14" s="106">
        <v>11</v>
      </c>
      <c r="P14" s="278">
        <v>137513</v>
      </c>
      <c r="Q14" s="224">
        <v>0.01</v>
      </c>
      <c r="R14" s="113"/>
      <c r="S14" s="106"/>
      <c r="T14" s="113"/>
      <c r="U14" s="106"/>
      <c r="V14" s="113"/>
      <c r="W14" s="269"/>
      <c r="X14" s="269">
        <f t="shared" si="0"/>
        <v>0</v>
      </c>
      <c r="Y14" s="113"/>
      <c r="Z14" s="106"/>
      <c r="AA14" s="113"/>
      <c r="AB14" s="106"/>
      <c r="AC14" s="113"/>
      <c r="AD14" s="106"/>
      <c r="AE14" s="277"/>
      <c r="AF14" s="106"/>
      <c r="AG14" s="113"/>
      <c r="AH14" s="106"/>
      <c r="AI14" s="113"/>
      <c r="AJ14" s="106"/>
      <c r="AK14" s="113"/>
      <c r="AL14" s="269"/>
      <c r="AM14" s="113"/>
      <c r="AN14" s="106"/>
      <c r="AO14" s="113"/>
      <c r="AP14" s="106"/>
      <c r="AQ14" s="113"/>
      <c r="AR14" s="106"/>
      <c r="AS14" s="277"/>
      <c r="AT14" s="106"/>
      <c r="AU14" s="113"/>
      <c r="AV14" s="106"/>
      <c r="AW14" s="113"/>
      <c r="AX14" s="106"/>
      <c r="AY14" s="113"/>
      <c r="AZ14" s="269"/>
      <c r="BA14" s="113"/>
      <c r="BB14" s="106"/>
      <c r="BC14" s="113"/>
      <c r="BD14" s="106"/>
      <c r="BE14" s="113"/>
      <c r="BF14" s="106"/>
      <c r="BG14" s="277"/>
      <c r="BH14" s="106"/>
      <c r="BI14" s="113"/>
    </row>
    <row r="15" spans="1:61" s="104" customFormat="1" ht="15">
      <c r="A15" s="114" t="s">
        <v>184</v>
      </c>
      <c r="B15" s="106" t="s">
        <v>390</v>
      </c>
      <c r="C15" s="106" t="s">
        <v>278</v>
      </c>
      <c r="D15" s="106">
        <v>1306</v>
      </c>
      <c r="E15" s="106">
        <v>5</v>
      </c>
      <c r="F15" s="273">
        <v>0</v>
      </c>
      <c r="G15" s="106">
        <v>650</v>
      </c>
      <c r="H15" s="106">
        <v>20</v>
      </c>
      <c r="I15" s="278">
        <v>157125</v>
      </c>
      <c r="J15" s="224">
        <v>0.02</v>
      </c>
      <c r="K15" s="106">
        <v>4</v>
      </c>
      <c r="L15" s="271">
        <v>-40</v>
      </c>
      <c r="M15" s="271">
        <v>0</v>
      </c>
      <c r="N15" s="106">
        <v>312</v>
      </c>
      <c r="O15" s="106">
        <v>20</v>
      </c>
      <c r="P15" s="278">
        <v>66181</v>
      </c>
      <c r="Q15" s="224">
        <v>0.01</v>
      </c>
      <c r="R15" s="106"/>
      <c r="S15" s="106"/>
      <c r="T15" s="106"/>
      <c r="U15" s="106"/>
      <c r="V15" s="106"/>
      <c r="W15" s="269"/>
      <c r="X15" s="269">
        <f t="shared" si="0"/>
        <v>0</v>
      </c>
      <c r="Y15" s="106"/>
      <c r="Z15" s="106"/>
      <c r="AA15" s="106"/>
      <c r="AB15" s="106"/>
      <c r="AC15" s="106"/>
      <c r="AD15" s="106"/>
      <c r="AE15" s="269"/>
      <c r="AF15" s="106"/>
      <c r="AG15" s="106"/>
      <c r="AH15" s="106"/>
      <c r="AI15" s="106"/>
      <c r="AJ15" s="106"/>
      <c r="AK15" s="106"/>
      <c r="AL15" s="269"/>
      <c r="AM15" s="106"/>
      <c r="AN15" s="106"/>
      <c r="AO15" s="106"/>
      <c r="AP15" s="106"/>
      <c r="AQ15" s="106"/>
      <c r="AR15" s="106"/>
      <c r="AS15" s="269"/>
      <c r="AT15" s="106"/>
      <c r="AU15" s="106"/>
      <c r="AV15" s="106"/>
      <c r="AW15" s="106"/>
      <c r="AX15" s="106"/>
      <c r="AY15" s="106"/>
      <c r="AZ15" s="269"/>
      <c r="BA15" s="106"/>
      <c r="BB15" s="106"/>
      <c r="BC15" s="106"/>
      <c r="BD15" s="106"/>
      <c r="BE15" s="106"/>
      <c r="BF15" s="106"/>
      <c r="BG15" s="269"/>
      <c r="BH15" s="106"/>
      <c r="BI15" s="106"/>
    </row>
    <row r="16" spans="1:61" s="104" customFormat="1">
      <c r="A16" s="116" t="s">
        <v>182</v>
      </c>
      <c r="B16" s="117" t="s">
        <v>67</v>
      </c>
      <c r="C16" s="106" t="s">
        <v>278</v>
      </c>
      <c r="D16" s="117">
        <v>0</v>
      </c>
      <c r="E16" s="106">
        <v>0</v>
      </c>
      <c r="F16" s="117"/>
      <c r="G16" s="106"/>
      <c r="H16" s="117"/>
      <c r="I16" s="269"/>
      <c r="J16" s="117"/>
      <c r="K16" s="106"/>
      <c r="L16" s="117"/>
      <c r="M16" s="106"/>
      <c r="N16" s="117"/>
      <c r="O16" s="106"/>
      <c r="P16" s="269"/>
      <c r="Q16" s="106"/>
      <c r="R16" s="117">
        <v>8</v>
      </c>
      <c r="S16" s="223">
        <v>9690</v>
      </c>
      <c r="T16" s="117">
        <v>2</v>
      </c>
      <c r="U16" s="106">
        <v>178</v>
      </c>
      <c r="V16" s="117">
        <v>10</v>
      </c>
      <c r="W16" s="269">
        <v>49875</v>
      </c>
      <c r="X16" s="269">
        <f t="shared" si="0"/>
        <v>64066.466279790926</v>
      </c>
      <c r="Y16" s="227">
        <v>0.01</v>
      </c>
      <c r="Z16" s="106">
        <v>8</v>
      </c>
      <c r="AA16" s="228">
        <v>1500</v>
      </c>
      <c r="AB16" s="106">
        <v>1</v>
      </c>
      <c r="AC16" s="117">
        <v>716</v>
      </c>
      <c r="AD16" s="106">
        <v>10</v>
      </c>
      <c r="AE16" s="269">
        <v>57210</v>
      </c>
      <c r="AF16" s="224">
        <v>0.01</v>
      </c>
      <c r="AG16" s="117">
        <v>8</v>
      </c>
      <c r="AH16" s="223">
        <v>1500</v>
      </c>
      <c r="AI16" s="117">
        <v>1</v>
      </c>
      <c r="AJ16" s="106">
        <v>716</v>
      </c>
      <c r="AK16" s="117">
        <v>10</v>
      </c>
      <c r="AL16" s="269">
        <v>55533</v>
      </c>
      <c r="AM16" s="227">
        <v>0.01</v>
      </c>
      <c r="AN16" s="106">
        <v>9</v>
      </c>
      <c r="AO16" s="117">
        <v>380</v>
      </c>
      <c r="AP16" s="106">
        <v>1</v>
      </c>
      <c r="AQ16" s="117">
        <v>891</v>
      </c>
      <c r="AR16" s="106">
        <v>10</v>
      </c>
      <c r="AS16" s="269">
        <v>70976</v>
      </c>
      <c r="AT16" s="224">
        <v>0.01</v>
      </c>
      <c r="AU16" s="117">
        <v>10</v>
      </c>
      <c r="AV16" s="223">
        <v>4750</v>
      </c>
      <c r="AW16" s="117">
        <v>2</v>
      </c>
      <c r="AX16" s="106">
        <v>711</v>
      </c>
      <c r="AY16" s="117">
        <v>10</v>
      </c>
      <c r="AZ16" s="269">
        <v>74362</v>
      </c>
      <c r="BA16" s="227">
        <v>0.01</v>
      </c>
      <c r="BB16" s="106">
        <v>10</v>
      </c>
      <c r="BC16" s="228">
        <v>4750</v>
      </c>
      <c r="BD16" s="106">
        <v>2</v>
      </c>
      <c r="BE16" s="117">
        <v>711</v>
      </c>
      <c r="BF16" s="106">
        <v>10</v>
      </c>
      <c r="BG16" s="269">
        <v>77927</v>
      </c>
      <c r="BH16" s="224">
        <v>0.01</v>
      </c>
      <c r="BI16" s="117" t="s">
        <v>183</v>
      </c>
    </row>
    <row r="17" spans="1:61" s="104" customFormat="1">
      <c r="A17" s="116" t="s">
        <v>393</v>
      </c>
      <c r="B17" s="106" t="s">
        <v>167</v>
      </c>
      <c r="C17" s="106" t="s">
        <v>278</v>
      </c>
      <c r="D17" s="106">
        <v>2238</v>
      </c>
      <c r="E17" s="223">
        <v>40000</v>
      </c>
      <c r="F17" s="106">
        <v>2</v>
      </c>
      <c r="G17" s="223">
        <v>29042</v>
      </c>
      <c r="H17" s="106">
        <v>5</v>
      </c>
      <c r="I17" s="269">
        <v>455758</v>
      </c>
      <c r="J17" s="224">
        <v>0.05</v>
      </c>
      <c r="K17" s="106">
        <v>216</v>
      </c>
      <c r="L17" s="106">
        <v>519</v>
      </c>
      <c r="M17" s="106">
        <v>0</v>
      </c>
      <c r="N17" s="223">
        <v>3189</v>
      </c>
      <c r="O17" s="106">
        <v>5</v>
      </c>
      <c r="P17" s="269">
        <v>46167</v>
      </c>
      <c r="Q17" s="224">
        <v>0</v>
      </c>
      <c r="R17" s="106"/>
      <c r="S17" s="106"/>
      <c r="T17" s="106"/>
      <c r="U17" s="106"/>
      <c r="V17" s="106"/>
      <c r="W17" s="269"/>
      <c r="X17" s="269">
        <f t="shared" si="0"/>
        <v>0</v>
      </c>
      <c r="Y17" s="106"/>
      <c r="Z17" s="106"/>
      <c r="AA17" s="106"/>
      <c r="AB17" s="106"/>
      <c r="AC17" s="106"/>
      <c r="AD17" s="106"/>
      <c r="AE17" s="269"/>
      <c r="AF17" s="106"/>
      <c r="AG17" s="106"/>
      <c r="AH17" s="106"/>
      <c r="AI17" s="106"/>
      <c r="AJ17" s="106"/>
      <c r="AK17" s="106"/>
      <c r="AL17" s="269"/>
      <c r="AM17" s="106"/>
      <c r="AN17" s="106"/>
      <c r="AO17" s="106"/>
      <c r="AP17" s="106"/>
      <c r="AQ17" s="106"/>
      <c r="AR17" s="106"/>
      <c r="AS17" s="269"/>
      <c r="AT17" s="106"/>
      <c r="AU17" s="106"/>
      <c r="AV17" s="106"/>
      <c r="AW17" s="106"/>
      <c r="AX17" s="106"/>
      <c r="AY17" s="106"/>
      <c r="AZ17" s="269"/>
      <c r="BA17" s="106"/>
      <c r="BB17" s="106"/>
      <c r="BC17" s="106"/>
      <c r="BD17" s="106"/>
      <c r="BE17" s="106"/>
      <c r="BF17" s="106"/>
      <c r="BG17" s="269"/>
      <c r="BH17" s="106"/>
      <c r="BI17" s="106"/>
    </row>
    <row r="18" spans="1:61" s="104" customFormat="1" ht="15">
      <c r="A18" s="116" t="s">
        <v>394</v>
      </c>
      <c r="B18" s="106" t="s">
        <v>167</v>
      </c>
      <c r="C18" s="106" t="s">
        <v>278</v>
      </c>
      <c r="D18" s="106">
        <v>6740</v>
      </c>
      <c r="E18" s="223">
        <v>8337</v>
      </c>
      <c r="F18" s="106">
        <v>1</v>
      </c>
      <c r="G18" s="223">
        <v>7751</v>
      </c>
      <c r="H18" s="106">
        <v>10</v>
      </c>
      <c r="I18" s="278">
        <v>368196</v>
      </c>
      <c r="J18" s="224">
        <v>0.04</v>
      </c>
      <c r="K18" s="106">
        <v>1066</v>
      </c>
      <c r="L18" s="223">
        <v>80310</v>
      </c>
      <c r="M18" s="106">
        <v>12</v>
      </c>
      <c r="N18" s="223">
        <v>6465</v>
      </c>
      <c r="O18" s="106">
        <v>10</v>
      </c>
      <c r="P18" s="278">
        <v>83167</v>
      </c>
      <c r="Q18" s="224">
        <v>0.01</v>
      </c>
      <c r="R18" s="106">
        <v>44</v>
      </c>
      <c r="S18" s="106">
        <v>906</v>
      </c>
      <c r="T18" s="106">
        <v>0</v>
      </c>
      <c r="U18" s="106">
        <v>371</v>
      </c>
      <c r="V18" s="106">
        <v>10</v>
      </c>
      <c r="W18" s="269">
        <v>10350</v>
      </c>
      <c r="X18" s="269">
        <f t="shared" si="0"/>
        <v>13294.996009941577</v>
      </c>
      <c r="Y18" s="224">
        <v>0</v>
      </c>
      <c r="Z18" s="106">
        <v>40</v>
      </c>
      <c r="AA18" s="106">
        <v>824</v>
      </c>
      <c r="AB18" s="106">
        <v>0</v>
      </c>
      <c r="AC18" s="106">
        <v>338</v>
      </c>
      <c r="AD18" s="106">
        <v>10</v>
      </c>
      <c r="AE18" s="269">
        <v>8540</v>
      </c>
      <c r="AF18" s="224">
        <v>0</v>
      </c>
      <c r="AG18" s="106">
        <v>44</v>
      </c>
      <c r="AH18" s="106">
        <v>906</v>
      </c>
      <c r="AI18" s="106">
        <v>0</v>
      </c>
      <c r="AJ18" s="106">
        <v>371</v>
      </c>
      <c r="AK18" s="106">
        <v>10</v>
      </c>
      <c r="AL18" s="269">
        <v>8241</v>
      </c>
      <c r="AM18" s="224">
        <v>0</v>
      </c>
      <c r="AN18" s="106">
        <v>40</v>
      </c>
      <c r="AO18" s="106">
        <v>824</v>
      </c>
      <c r="AP18" s="106">
        <v>0</v>
      </c>
      <c r="AQ18" s="106">
        <v>338</v>
      </c>
      <c r="AR18" s="106">
        <v>10</v>
      </c>
      <c r="AS18" s="269">
        <v>7449</v>
      </c>
      <c r="AT18" s="224">
        <v>0</v>
      </c>
      <c r="AU18" s="106">
        <v>20</v>
      </c>
      <c r="AV18" s="106">
        <v>412</v>
      </c>
      <c r="AW18" s="106">
        <v>0</v>
      </c>
      <c r="AX18" s="106">
        <v>169</v>
      </c>
      <c r="AY18" s="106">
        <v>10</v>
      </c>
      <c r="AZ18" s="269">
        <v>3763</v>
      </c>
      <c r="BA18" s="224">
        <v>0</v>
      </c>
      <c r="BB18" s="106">
        <v>20</v>
      </c>
      <c r="BC18" s="106">
        <v>412</v>
      </c>
      <c r="BD18" s="106">
        <v>0</v>
      </c>
      <c r="BE18" s="106">
        <v>169</v>
      </c>
      <c r="BF18" s="106">
        <v>10</v>
      </c>
      <c r="BG18" s="278">
        <v>4155</v>
      </c>
      <c r="BH18" s="224">
        <v>0</v>
      </c>
      <c r="BI18" s="106" t="s">
        <v>179</v>
      </c>
    </row>
    <row r="19" spans="1:61" s="104" customFormat="1">
      <c r="A19" s="116" t="s">
        <v>395</v>
      </c>
      <c r="B19" s="106" t="s">
        <v>167</v>
      </c>
      <c r="C19" s="106" t="s">
        <v>278</v>
      </c>
      <c r="D19" s="106">
        <v>7214</v>
      </c>
      <c r="E19" s="223">
        <v>9143</v>
      </c>
      <c r="F19" s="106">
        <v>1</v>
      </c>
      <c r="G19" s="223">
        <v>3803</v>
      </c>
      <c r="H19" s="106">
        <v>7</v>
      </c>
      <c r="I19" s="269">
        <v>113981</v>
      </c>
      <c r="J19" s="224">
        <v>0.01</v>
      </c>
      <c r="K19" s="106">
        <v>8722</v>
      </c>
      <c r="L19" s="223">
        <v>198012</v>
      </c>
      <c r="M19" s="106">
        <v>22</v>
      </c>
      <c r="N19" s="223">
        <v>32712</v>
      </c>
      <c r="O19" s="106">
        <v>10</v>
      </c>
      <c r="P19" s="269">
        <v>302152</v>
      </c>
      <c r="Q19" s="224">
        <v>0.03</v>
      </c>
      <c r="R19" s="106">
        <v>2400</v>
      </c>
      <c r="S19" s="223">
        <v>37237</v>
      </c>
      <c r="T19" s="106">
        <v>2</v>
      </c>
      <c r="U19" s="223">
        <v>10723</v>
      </c>
      <c r="V19" s="106">
        <v>10</v>
      </c>
      <c r="W19" s="269">
        <v>307766</v>
      </c>
      <c r="X19" s="269">
        <f t="shared" si="0"/>
        <v>395337.94608653907</v>
      </c>
      <c r="Y19" s="224">
        <v>0.06</v>
      </c>
      <c r="Z19" s="106">
        <v>3050</v>
      </c>
      <c r="AA19" s="223">
        <v>48303</v>
      </c>
      <c r="AB19" s="106">
        <v>3</v>
      </c>
      <c r="AC19" s="223">
        <v>13237</v>
      </c>
      <c r="AD19" s="106">
        <v>10</v>
      </c>
      <c r="AE19" s="269">
        <v>346623</v>
      </c>
      <c r="AF19" s="224">
        <v>0.05</v>
      </c>
      <c r="AG19" s="106">
        <v>4288</v>
      </c>
      <c r="AH19" s="223">
        <v>65277</v>
      </c>
      <c r="AI19" s="106">
        <v>4</v>
      </c>
      <c r="AJ19" s="223">
        <v>18259</v>
      </c>
      <c r="AK19" s="106">
        <v>10</v>
      </c>
      <c r="AL19" s="269">
        <v>417637</v>
      </c>
      <c r="AM19" s="224">
        <v>0.05</v>
      </c>
      <c r="AN19" s="106">
        <v>5170</v>
      </c>
      <c r="AO19" s="223">
        <v>79958</v>
      </c>
      <c r="AP19" s="106">
        <v>5</v>
      </c>
      <c r="AQ19" s="223">
        <v>21459</v>
      </c>
      <c r="AR19" s="106">
        <v>10</v>
      </c>
      <c r="AS19" s="269">
        <v>489765</v>
      </c>
      <c r="AT19" s="224">
        <v>0.05</v>
      </c>
      <c r="AU19" s="106">
        <v>5580</v>
      </c>
      <c r="AV19" s="223">
        <v>92380</v>
      </c>
      <c r="AW19" s="106">
        <v>7</v>
      </c>
      <c r="AX19" s="223">
        <v>22894</v>
      </c>
      <c r="AY19" s="106">
        <v>10</v>
      </c>
      <c r="AZ19" s="269">
        <v>533087</v>
      </c>
      <c r="BA19" s="224">
        <v>0.05</v>
      </c>
      <c r="BB19" s="106">
        <v>5060</v>
      </c>
      <c r="BC19" s="223">
        <v>77515</v>
      </c>
      <c r="BD19" s="106">
        <v>5</v>
      </c>
      <c r="BE19" s="223">
        <v>21060</v>
      </c>
      <c r="BF19" s="106">
        <v>10</v>
      </c>
      <c r="BG19" s="269">
        <v>533514</v>
      </c>
      <c r="BH19" s="224">
        <v>0.05</v>
      </c>
      <c r="BI19" s="106" t="s">
        <v>181</v>
      </c>
    </row>
    <row r="20" spans="1:61" s="104" customFormat="1" ht="15">
      <c r="A20" s="118" t="s">
        <v>188</v>
      </c>
      <c r="B20" s="106" t="s">
        <v>167</v>
      </c>
      <c r="C20" s="106" t="s">
        <v>276</v>
      </c>
      <c r="D20" s="106">
        <v>796</v>
      </c>
      <c r="E20" s="106">
        <v>58</v>
      </c>
      <c r="F20" s="106">
        <v>0</v>
      </c>
      <c r="G20" s="223">
        <v>6495</v>
      </c>
      <c r="H20" s="106">
        <v>10</v>
      </c>
      <c r="I20" s="278">
        <v>187347</v>
      </c>
      <c r="J20" s="224">
        <v>0.02</v>
      </c>
      <c r="K20" s="106">
        <v>434</v>
      </c>
      <c r="L20" s="223">
        <v>9688</v>
      </c>
      <c r="M20" s="106">
        <v>1</v>
      </c>
      <c r="N20" s="223">
        <v>2550</v>
      </c>
      <c r="O20" s="106">
        <v>10</v>
      </c>
      <c r="P20" s="278">
        <v>98413</v>
      </c>
      <c r="Q20" s="224">
        <v>0.01</v>
      </c>
      <c r="R20" s="106">
        <v>23</v>
      </c>
      <c r="S20" s="223">
        <v>3161</v>
      </c>
      <c r="T20" s="106">
        <v>1</v>
      </c>
      <c r="U20" s="106">
        <v>142</v>
      </c>
      <c r="V20" s="106">
        <v>10</v>
      </c>
      <c r="W20" s="269">
        <v>10624</v>
      </c>
      <c r="X20" s="269">
        <f t="shared" si="0"/>
        <v>13646.960155518773</v>
      </c>
      <c r="Y20" s="224">
        <v>0</v>
      </c>
      <c r="Z20" s="106">
        <v>30</v>
      </c>
      <c r="AA20" s="223">
        <v>3350</v>
      </c>
      <c r="AB20" s="106">
        <v>1</v>
      </c>
      <c r="AC20" s="106">
        <v>220</v>
      </c>
      <c r="AD20" s="106">
        <v>10</v>
      </c>
      <c r="AE20" s="269">
        <v>13032</v>
      </c>
      <c r="AF20" s="224">
        <v>0</v>
      </c>
      <c r="AG20" s="106">
        <v>30</v>
      </c>
      <c r="AH20" s="223">
        <v>3350</v>
      </c>
      <c r="AI20" s="106">
        <v>1</v>
      </c>
      <c r="AJ20" s="106">
        <v>220</v>
      </c>
      <c r="AK20" s="106">
        <v>10</v>
      </c>
      <c r="AL20" s="269">
        <v>11914</v>
      </c>
      <c r="AM20" s="224">
        <v>0</v>
      </c>
      <c r="AN20" s="106">
        <v>30</v>
      </c>
      <c r="AO20" s="223">
        <v>3350</v>
      </c>
      <c r="AP20" s="106">
        <v>1</v>
      </c>
      <c r="AQ20" s="106">
        <v>220</v>
      </c>
      <c r="AR20" s="106">
        <v>10</v>
      </c>
      <c r="AS20" s="269">
        <v>11908</v>
      </c>
      <c r="AT20" s="224">
        <v>0</v>
      </c>
      <c r="AU20" s="106">
        <v>30</v>
      </c>
      <c r="AV20" s="223">
        <v>3350</v>
      </c>
      <c r="AW20" s="106">
        <v>1</v>
      </c>
      <c r="AX20" s="106">
        <v>220</v>
      </c>
      <c r="AY20" s="106">
        <v>10</v>
      </c>
      <c r="AZ20" s="269">
        <v>12040</v>
      </c>
      <c r="BA20" s="224">
        <v>0</v>
      </c>
      <c r="BB20" s="106">
        <v>30</v>
      </c>
      <c r="BC20" s="223">
        <v>3350</v>
      </c>
      <c r="BD20" s="106">
        <v>1</v>
      </c>
      <c r="BE20" s="106">
        <v>220</v>
      </c>
      <c r="BF20" s="106">
        <v>10</v>
      </c>
      <c r="BG20" s="269">
        <v>12955</v>
      </c>
      <c r="BH20" s="224">
        <v>0</v>
      </c>
      <c r="BI20" s="106" t="s">
        <v>189</v>
      </c>
    </row>
    <row r="21" spans="1:61" s="104" customFormat="1" ht="15">
      <c r="A21" s="118" t="s">
        <v>186</v>
      </c>
      <c r="B21" s="106" t="s">
        <v>396</v>
      </c>
      <c r="C21" s="106" t="s">
        <v>276</v>
      </c>
      <c r="D21" s="106">
        <v>2451</v>
      </c>
      <c r="E21" s="223">
        <v>2503</v>
      </c>
      <c r="F21" s="106">
        <v>0</v>
      </c>
      <c r="G21" s="106">
        <v>755</v>
      </c>
      <c r="H21" s="106">
        <v>3</v>
      </c>
      <c r="I21" s="278">
        <v>104457</v>
      </c>
      <c r="J21" s="224">
        <v>0.01</v>
      </c>
      <c r="K21" s="106">
        <v>1164</v>
      </c>
      <c r="L21" s="223">
        <v>18068</v>
      </c>
      <c r="M21" s="106">
        <v>2</v>
      </c>
      <c r="N21" s="223">
        <v>2730</v>
      </c>
      <c r="O21" s="106">
        <v>10</v>
      </c>
      <c r="P21" s="278">
        <v>104372</v>
      </c>
      <c r="Q21" s="224">
        <v>0.01</v>
      </c>
      <c r="R21" s="106">
        <v>150</v>
      </c>
      <c r="S21" s="223">
        <v>4144</v>
      </c>
      <c r="T21" s="106">
        <v>1</v>
      </c>
      <c r="U21" s="106">
        <v>273</v>
      </c>
      <c r="V21" s="106">
        <v>10</v>
      </c>
      <c r="W21" s="269">
        <v>24346</v>
      </c>
      <c r="X21" s="269">
        <f t="shared" si="0"/>
        <v>31273.427329278995</v>
      </c>
      <c r="Y21" s="224">
        <v>0</v>
      </c>
      <c r="Z21" s="106">
        <v>170</v>
      </c>
      <c r="AA21" s="223">
        <v>4277</v>
      </c>
      <c r="AB21" s="106">
        <v>1</v>
      </c>
      <c r="AC21" s="106">
        <v>328</v>
      </c>
      <c r="AD21" s="106">
        <v>10</v>
      </c>
      <c r="AE21" s="269">
        <v>25874</v>
      </c>
      <c r="AF21" s="224">
        <v>0</v>
      </c>
      <c r="AG21" s="106">
        <v>410</v>
      </c>
      <c r="AH21" s="223">
        <v>5876</v>
      </c>
      <c r="AI21" s="106">
        <v>1</v>
      </c>
      <c r="AJ21" s="106">
        <v>983</v>
      </c>
      <c r="AK21" s="106">
        <v>10</v>
      </c>
      <c r="AL21" s="269">
        <v>57159</v>
      </c>
      <c r="AM21" s="224">
        <v>0.01</v>
      </c>
      <c r="AN21" s="106">
        <v>470</v>
      </c>
      <c r="AO21" s="223">
        <v>6275</v>
      </c>
      <c r="AP21" s="106">
        <v>1</v>
      </c>
      <c r="AQ21" s="223">
        <v>1147</v>
      </c>
      <c r="AR21" s="106">
        <v>10</v>
      </c>
      <c r="AS21" s="269">
        <v>65771</v>
      </c>
      <c r="AT21" s="224">
        <v>0.01</v>
      </c>
      <c r="AU21" s="106">
        <v>550</v>
      </c>
      <c r="AV21" s="223">
        <v>6808</v>
      </c>
      <c r="AW21" s="106">
        <v>1</v>
      </c>
      <c r="AX21" s="223">
        <v>1365</v>
      </c>
      <c r="AY21" s="106">
        <v>10</v>
      </c>
      <c r="AZ21" s="269">
        <v>78163</v>
      </c>
      <c r="BA21" s="224">
        <v>0.01</v>
      </c>
      <c r="BB21" s="106">
        <v>451</v>
      </c>
      <c r="BC21" s="223">
        <v>6210</v>
      </c>
      <c r="BD21" s="106">
        <v>1</v>
      </c>
      <c r="BE21" s="223">
        <v>1092</v>
      </c>
      <c r="BF21" s="106">
        <v>10</v>
      </c>
      <c r="BG21" s="278">
        <v>69147</v>
      </c>
      <c r="BH21" s="224">
        <v>0.01</v>
      </c>
      <c r="BI21" s="106" t="s">
        <v>187</v>
      </c>
    </row>
    <row r="22" spans="1:61" s="120" customFormat="1" ht="15">
      <c r="A22" s="119" t="s">
        <v>196</v>
      </c>
      <c r="B22" s="106" t="s">
        <v>283</v>
      </c>
      <c r="C22" s="113" t="s">
        <v>276</v>
      </c>
      <c r="D22" s="106">
        <v>842</v>
      </c>
      <c r="E22" s="113">
        <v>0</v>
      </c>
      <c r="F22" s="106">
        <v>0</v>
      </c>
      <c r="G22" s="113">
        <v>903</v>
      </c>
      <c r="H22" s="106">
        <v>4</v>
      </c>
      <c r="I22" s="278">
        <v>10669</v>
      </c>
      <c r="J22" s="224">
        <v>0</v>
      </c>
      <c r="K22" s="113">
        <v>1282</v>
      </c>
      <c r="L22" s="106">
        <v>0</v>
      </c>
      <c r="M22" s="113">
        <v>0</v>
      </c>
      <c r="N22" s="274">
        <v>25165</v>
      </c>
      <c r="O22" s="113">
        <v>4</v>
      </c>
      <c r="P22" s="278">
        <v>180077</v>
      </c>
      <c r="Q22" s="226">
        <v>0.02</v>
      </c>
      <c r="R22" s="106">
        <v>295</v>
      </c>
      <c r="S22" s="113">
        <v>0</v>
      </c>
      <c r="T22" s="106">
        <v>0</v>
      </c>
      <c r="U22" s="225">
        <v>1355</v>
      </c>
      <c r="V22" s="106">
        <v>8</v>
      </c>
      <c r="W22" s="277">
        <v>54047</v>
      </c>
      <c r="X22" s="269">
        <f t="shared" si="0"/>
        <v>69425.569985440801</v>
      </c>
      <c r="Y22" s="224">
        <v>0.01</v>
      </c>
      <c r="Z22" s="113">
        <v>560</v>
      </c>
      <c r="AA22" s="106">
        <v>0</v>
      </c>
      <c r="AB22" s="113">
        <v>0</v>
      </c>
      <c r="AC22" s="223">
        <v>2526</v>
      </c>
      <c r="AD22" s="113">
        <v>8</v>
      </c>
      <c r="AE22" s="269">
        <v>92621</v>
      </c>
      <c r="AF22" s="226">
        <v>0.01</v>
      </c>
      <c r="AG22" s="106">
        <v>908</v>
      </c>
      <c r="AH22" s="113">
        <v>0</v>
      </c>
      <c r="AI22" s="106">
        <v>0</v>
      </c>
      <c r="AJ22" s="225">
        <v>4080</v>
      </c>
      <c r="AK22" s="106">
        <v>8</v>
      </c>
      <c r="AL22" s="277">
        <v>133282</v>
      </c>
      <c r="AM22" s="224">
        <v>0.02</v>
      </c>
      <c r="AN22" s="113">
        <v>1254</v>
      </c>
      <c r="AO22" s="106">
        <v>0</v>
      </c>
      <c r="AP22" s="113">
        <v>0</v>
      </c>
      <c r="AQ22" s="223">
        <v>5610</v>
      </c>
      <c r="AR22" s="113">
        <v>8</v>
      </c>
      <c r="AS22" s="269">
        <v>183154</v>
      </c>
      <c r="AT22" s="226">
        <v>0.02</v>
      </c>
      <c r="AU22" s="106">
        <v>1404</v>
      </c>
      <c r="AV22" s="113">
        <v>0</v>
      </c>
      <c r="AW22" s="106">
        <v>0</v>
      </c>
      <c r="AX22" s="225">
        <v>6273</v>
      </c>
      <c r="AY22" s="106">
        <v>8</v>
      </c>
      <c r="AZ22" s="277">
        <v>207580</v>
      </c>
      <c r="BA22" s="224">
        <v>0.02</v>
      </c>
      <c r="BB22" s="113">
        <v>1254</v>
      </c>
      <c r="BC22" s="106">
        <v>0</v>
      </c>
      <c r="BD22" s="113">
        <v>0</v>
      </c>
      <c r="BE22" s="223">
        <v>5610</v>
      </c>
      <c r="BF22" s="113">
        <v>8</v>
      </c>
      <c r="BG22" s="269">
        <v>203705</v>
      </c>
      <c r="BH22" s="226">
        <v>0.02</v>
      </c>
      <c r="BI22" s="106" t="s">
        <v>298</v>
      </c>
    </row>
    <row r="23" spans="1:61" s="104" customFormat="1" ht="15">
      <c r="A23" s="119" t="s">
        <v>195</v>
      </c>
      <c r="B23" s="106" t="s">
        <v>283</v>
      </c>
      <c r="C23" s="113" t="s">
        <v>276</v>
      </c>
      <c r="D23" s="106">
        <v>0</v>
      </c>
      <c r="E23" s="113">
        <v>0</v>
      </c>
      <c r="F23" s="106"/>
      <c r="G23" s="113"/>
      <c r="H23" s="106"/>
      <c r="I23" s="277"/>
      <c r="J23" s="106"/>
      <c r="K23" s="113"/>
      <c r="L23" s="106"/>
      <c r="M23" s="113"/>
      <c r="N23" s="106"/>
      <c r="O23" s="113"/>
      <c r="P23" s="269"/>
      <c r="Q23" s="113"/>
      <c r="R23" s="106">
        <v>22</v>
      </c>
      <c r="S23" s="225">
        <v>2280</v>
      </c>
      <c r="T23" s="106">
        <v>1</v>
      </c>
      <c r="U23" s="225">
        <v>2196</v>
      </c>
      <c r="V23" s="106">
        <v>19</v>
      </c>
      <c r="W23" s="277">
        <v>212544</v>
      </c>
      <c r="X23" s="269">
        <f t="shared" si="0"/>
        <v>273021.41371372197</v>
      </c>
      <c r="Y23" s="224">
        <v>0.04</v>
      </c>
      <c r="Z23" s="113">
        <v>43</v>
      </c>
      <c r="AA23" s="223">
        <v>5300</v>
      </c>
      <c r="AB23" s="113">
        <v>1</v>
      </c>
      <c r="AC23" s="223">
        <v>2718</v>
      </c>
      <c r="AD23" s="113">
        <v>18</v>
      </c>
      <c r="AE23" s="269">
        <v>301467</v>
      </c>
      <c r="AF23" s="226">
        <v>0.05</v>
      </c>
      <c r="AG23" s="106">
        <v>50</v>
      </c>
      <c r="AH23" s="113">
        <v>770</v>
      </c>
      <c r="AI23" s="106">
        <v>1</v>
      </c>
      <c r="AJ23" s="225">
        <v>3427</v>
      </c>
      <c r="AK23" s="106">
        <v>17</v>
      </c>
      <c r="AL23" s="277">
        <v>332566</v>
      </c>
      <c r="AM23" s="224">
        <v>0.04</v>
      </c>
      <c r="AN23" s="113">
        <v>51</v>
      </c>
      <c r="AO23" s="223">
        <v>6840</v>
      </c>
      <c r="AP23" s="113">
        <v>2</v>
      </c>
      <c r="AQ23" s="223">
        <v>2900</v>
      </c>
      <c r="AR23" s="113">
        <v>19</v>
      </c>
      <c r="AS23" s="269">
        <v>316079</v>
      </c>
      <c r="AT23" s="226">
        <v>0.03</v>
      </c>
      <c r="AU23" s="106">
        <v>57</v>
      </c>
      <c r="AV23" s="225">
        <v>5300</v>
      </c>
      <c r="AW23" s="106">
        <v>1</v>
      </c>
      <c r="AX23" s="225">
        <v>3097</v>
      </c>
      <c r="AY23" s="106">
        <v>18</v>
      </c>
      <c r="AZ23" s="277">
        <v>339181</v>
      </c>
      <c r="BA23" s="224">
        <v>0.03</v>
      </c>
      <c r="BB23" s="113">
        <v>47</v>
      </c>
      <c r="BC23" s="223">
        <v>5300</v>
      </c>
      <c r="BD23" s="113">
        <v>1</v>
      </c>
      <c r="BE23" s="223">
        <v>2822</v>
      </c>
      <c r="BF23" s="113">
        <v>18</v>
      </c>
      <c r="BG23" s="278">
        <v>323988</v>
      </c>
      <c r="BH23" s="226">
        <v>0.03</v>
      </c>
      <c r="BI23" s="106" t="s">
        <v>194</v>
      </c>
    </row>
    <row r="24" spans="1:61" s="104" customFormat="1" ht="15">
      <c r="A24" s="121" t="s">
        <v>182</v>
      </c>
      <c r="B24" s="106" t="s">
        <v>167</v>
      </c>
      <c r="C24" s="113" t="s">
        <v>276</v>
      </c>
      <c r="D24" s="106">
        <v>10</v>
      </c>
      <c r="E24" s="113">
        <v>0</v>
      </c>
      <c r="F24" s="106">
        <v>0</v>
      </c>
      <c r="G24" s="113">
        <v>157</v>
      </c>
      <c r="H24" s="106">
        <v>8</v>
      </c>
      <c r="I24" s="278">
        <v>16925</v>
      </c>
      <c r="J24" s="224">
        <v>0</v>
      </c>
      <c r="K24" s="113">
        <v>45</v>
      </c>
      <c r="L24" s="223">
        <v>68290</v>
      </c>
      <c r="M24" s="113">
        <v>13</v>
      </c>
      <c r="N24" s="106">
        <v>0</v>
      </c>
      <c r="O24" s="113">
        <v>10</v>
      </c>
      <c r="P24" s="278">
        <v>226539</v>
      </c>
      <c r="Q24" s="226">
        <v>0.02</v>
      </c>
      <c r="R24" s="117">
        <v>8</v>
      </c>
      <c r="S24" s="223">
        <v>9690</v>
      </c>
      <c r="T24" s="117">
        <v>2</v>
      </c>
      <c r="U24" s="106">
        <v>178</v>
      </c>
      <c r="V24" s="117">
        <v>10</v>
      </c>
      <c r="W24" s="269">
        <v>49875</v>
      </c>
      <c r="X24" s="269">
        <f t="shared" si="0"/>
        <v>64066.466279790926</v>
      </c>
      <c r="Y24" s="106"/>
      <c r="Z24" s="106">
        <v>8</v>
      </c>
      <c r="AA24" s="228">
        <v>1500</v>
      </c>
      <c r="AB24" s="106">
        <v>1</v>
      </c>
      <c r="AC24" s="117">
        <v>716</v>
      </c>
      <c r="AD24" s="106">
        <v>10</v>
      </c>
      <c r="AE24" s="269">
        <v>57210</v>
      </c>
      <c r="AF24" s="224">
        <v>0.01</v>
      </c>
      <c r="AG24" s="117">
        <v>8</v>
      </c>
      <c r="AH24" s="223">
        <v>1500</v>
      </c>
      <c r="AI24" s="117">
        <v>1</v>
      </c>
      <c r="AJ24" s="106">
        <v>716</v>
      </c>
      <c r="AK24" s="117">
        <v>10</v>
      </c>
      <c r="AL24" s="269">
        <v>55533</v>
      </c>
      <c r="AM24" s="227">
        <v>0.01</v>
      </c>
      <c r="AN24" s="106">
        <v>9</v>
      </c>
      <c r="AO24" s="117">
        <v>380</v>
      </c>
      <c r="AP24" s="106">
        <v>1</v>
      </c>
      <c r="AQ24" s="117">
        <v>891</v>
      </c>
      <c r="AR24" s="106">
        <v>10</v>
      </c>
      <c r="AS24" s="269">
        <v>70976</v>
      </c>
      <c r="AT24" s="224">
        <v>0.01</v>
      </c>
      <c r="AU24" s="106">
        <v>10</v>
      </c>
      <c r="AV24" s="225">
        <v>4750</v>
      </c>
      <c r="AW24" s="106">
        <v>2</v>
      </c>
      <c r="AX24" s="113">
        <v>711</v>
      </c>
      <c r="AY24" s="106">
        <v>10</v>
      </c>
      <c r="AZ24" s="277">
        <v>74362</v>
      </c>
      <c r="BA24" s="224">
        <v>0.01</v>
      </c>
      <c r="BB24" s="106">
        <v>10</v>
      </c>
      <c r="BC24" s="228">
        <v>4750</v>
      </c>
      <c r="BD24" s="106">
        <v>2</v>
      </c>
      <c r="BE24" s="117">
        <v>711</v>
      </c>
      <c r="BF24" s="106">
        <v>10</v>
      </c>
      <c r="BG24" s="269">
        <v>77927</v>
      </c>
      <c r="BH24" s="224">
        <v>0.01</v>
      </c>
      <c r="BI24" s="106" t="s">
        <v>183</v>
      </c>
    </row>
    <row r="25" spans="1:61" s="120" customFormat="1" ht="15">
      <c r="A25" s="121" t="s">
        <v>397</v>
      </c>
      <c r="B25" s="106" t="s">
        <v>167</v>
      </c>
      <c r="C25" s="113" t="s">
        <v>278</v>
      </c>
      <c r="D25" s="106">
        <v>214</v>
      </c>
      <c r="E25" s="113">
        <v>0</v>
      </c>
      <c r="F25" s="106">
        <v>0</v>
      </c>
      <c r="G25" s="225">
        <v>2068</v>
      </c>
      <c r="H25" s="106">
        <v>7</v>
      </c>
      <c r="I25" s="278">
        <v>28152</v>
      </c>
      <c r="J25" s="224">
        <v>0</v>
      </c>
      <c r="K25" s="113"/>
      <c r="L25" s="106"/>
      <c r="M25" s="113"/>
      <c r="N25" s="106"/>
      <c r="O25" s="113"/>
      <c r="P25" s="269"/>
      <c r="Q25" s="113"/>
      <c r="R25" s="106"/>
      <c r="S25" s="113"/>
      <c r="T25" s="106"/>
      <c r="U25" s="113"/>
      <c r="V25" s="106"/>
      <c r="W25" s="277"/>
      <c r="X25" s="269">
        <f t="shared" si="0"/>
        <v>0</v>
      </c>
      <c r="Y25" s="106"/>
      <c r="Z25" s="113"/>
      <c r="AA25" s="106"/>
      <c r="AB25" s="113"/>
      <c r="AC25" s="106"/>
      <c r="AD25" s="113"/>
      <c r="AE25" s="269"/>
      <c r="AF25" s="113"/>
      <c r="AG25" s="106"/>
      <c r="AH25" s="113"/>
      <c r="AI25" s="106"/>
      <c r="AJ25" s="113"/>
      <c r="AK25" s="106"/>
      <c r="AL25" s="277"/>
      <c r="AM25" s="106"/>
      <c r="AN25" s="113"/>
      <c r="AO25" s="106"/>
      <c r="AP25" s="113"/>
      <c r="AQ25" s="106"/>
      <c r="AR25" s="113"/>
      <c r="AS25" s="269"/>
      <c r="AT25" s="113"/>
      <c r="AU25" s="106"/>
      <c r="AV25" s="113"/>
      <c r="AW25" s="106"/>
      <c r="AX25" s="113"/>
      <c r="AY25" s="106"/>
      <c r="AZ25" s="277"/>
      <c r="BA25" s="106"/>
      <c r="BB25" s="113"/>
      <c r="BC25" s="106"/>
      <c r="BD25" s="113"/>
      <c r="BE25" s="106"/>
      <c r="BF25" s="113"/>
      <c r="BG25" s="269"/>
      <c r="BH25" s="113"/>
      <c r="BI25" s="106"/>
    </row>
    <row r="26" spans="1:61" s="104" customFormat="1" ht="15">
      <c r="A26" s="121" t="s">
        <v>398</v>
      </c>
      <c r="B26" s="106" t="s">
        <v>167</v>
      </c>
      <c r="C26" s="113" t="s">
        <v>278</v>
      </c>
      <c r="D26" s="106">
        <v>214</v>
      </c>
      <c r="E26" s="113">
        <v>0</v>
      </c>
      <c r="F26" s="106">
        <v>0</v>
      </c>
      <c r="G26" s="225">
        <v>3152</v>
      </c>
      <c r="H26" s="106">
        <v>7</v>
      </c>
      <c r="I26" s="277">
        <v>63178</v>
      </c>
      <c r="J26" s="224">
        <v>0.01</v>
      </c>
      <c r="K26" s="113">
        <v>544</v>
      </c>
      <c r="L26" s="106">
        <v>0</v>
      </c>
      <c r="M26" s="113">
        <v>0</v>
      </c>
      <c r="N26" s="223">
        <v>7398</v>
      </c>
      <c r="O26" s="113">
        <v>7</v>
      </c>
      <c r="P26" s="269">
        <v>143123</v>
      </c>
      <c r="Q26" s="224">
        <v>0.01</v>
      </c>
      <c r="R26" s="106"/>
      <c r="S26" s="113"/>
      <c r="T26" s="106"/>
      <c r="U26" s="113"/>
      <c r="V26" s="106"/>
      <c r="W26" s="277"/>
      <c r="X26" s="269">
        <f t="shared" si="0"/>
        <v>0</v>
      </c>
      <c r="Y26" s="106"/>
      <c r="Z26" s="113">
        <v>30</v>
      </c>
      <c r="AA26" s="106">
        <v>0</v>
      </c>
      <c r="AB26" s="113">
        <v>0</v>
      </c>
      <c r="AC26" s="106">
        <v>393</v>
      </c>
      <c r="AD26" s="113">
        <v>7</v>
      </c>
      <c r="AE26" s="269">
        <v>13006</v>
      </c>
      <c r="AF26" s="226">
        <v>0</v>
      </c>
      <c r="AG26" s="106">
        <v>50</v>
      </c>
      <c r="AH26" s="113">
        <v>0</v>
      </c>
      <c r="AI26" s="106">
        <v>0</v>
      </c>
      <c r="AJ26" s="113">
        <v>665</v>
      </c>
      <c r="AK26" s="106">
        <v>7</v>
      </c>
      <c r="AL26" s="277">
        <v>19790</v>
      </c>
      <c r="AM26" s="224">
        <v>0</v>
      </c>
      <c r="AN26" s="113">
        <v>70</v>
      </c>
      <c r="AO26" s="106">
        <v>0</v>
      </c>
      <c r="AP26" s="113">
        <v>0</v>
      </c>
      <c r="AQ26" s="106">
        <v>937</v>
      </c>
      <c r="AR26" s="113">
        <v>7</v>
      </c>
      <c r="AS26" s="269">
        <v>27875</v>
      </c>
      <c r="AT26" s="226">
        <v>0</v>
      </c>
      <c r="AU26" s="106">
        <v>80</v>
      </c>
      <c r="AV26" s="113">
        <v>0</v>
      </c>
      <c r="AW26" s="106">
        <v>0</v>
      </c>
      <c r="AX26" s="225">
        <v>1073</v>
      </c>
      <c r="AY26" s="106">
        <v>7</v>
      </c>
      <c r="AZ26" s="277">
        <v>31962</v>
      </c>
      <c r="BA26" s="224">
        <v>0</v>
      </c>
      <c r="BB26" s="113">
        <v>60</v>
      </c>
      <c r="BC26" s="106">
        <v>0</v>
      </c>
      <c r="BD26" s="113">
        <v>0</v>
      </c>
      <c r="BE26" s="106">
        <v>816</v>
      </c>
      <c r="BF26" s="113">
        <v>7</v>
      </c>
      <c r="BG26" s="278">
        <v>26734</v>
      </c>
      <c r="BH26" s="226">
        <v>0</v>
      </c>
      <c r="BI26" s="106" t="s">
        <v>288</v>
      </c>
    </row>
    <row r="27" spans="1:61" s="104" customFormat="1">
      <c r="A27" s="121"/>
      <c r="B27" s="106"/>
      <c r="C27" s="113"/>
      <c r="D27" s="106">
        <v>0</v>
      </c>
      <c r="E27" s="113">
        <v>0</v>
      </c>
      <c r="F27" s="106">
        <v>0</v>
      </c>
      <c r="G27" s="113"/>
      <c r="H27" s="106"/>
      <c r="I27" s="277"/>
      <c r="J27" s="106"/>
      <c r="K27" s="113"/>
      <c r="L27" s="106"/>
      <c r="M27" s="113"/>
      <c r="N27" s="106"/>
      <c r="O27" s="113"/>
      <c r="P27" s="269"/>
      <c r="Q27" s="113"/>
      <c r="R27" s="106"/>
      <c r="S27" s="113"/>
      <c r="T27" s="106"/>
      <c r="U27" s="113"/>
      <c r="V27" s="106"/>
      <c r="W27" s="277"/>
      <c r="X27" s="269">
        <f t="shared" si="0"/>
        <v>0</v>
      </c>
      <c r="Y27" s="106"/>
      <c r="Z27" s="113"/>
      <c r="AA27" s="106"/>
      <c r="AB27" s="113"/>
      <c r="AC27" s="106"/>
      <c r="AD27" s="113"/>
      <c r="AE27" s="269"/>
      <c r="AF27" s="113"/>
      <c r="AG27" s="106"/>
      <c r="AH27" s="113"/>
      <c r="AI27" s="106"/>
      <c r="AJ27" s="113"/>
      <c r="AK27" s="106"/>
      <c r="AL27" s="277"/>
      <c r="AM27" s="106"/>
      <c r="AN27" s="113"/>
      <c r="AO27" s="106"/>
      <c r="AP27" s="113"/>
      <c r="AQ27" s="106"/>
      <c r="AR27" s="113"/>
      <c r="AS27" s="269"/>
      <c r="AT27" s="113"/>
      <c r="AU27" s="106"/>
      <c r="AV27" s="113"/>
      <c r="AW27" s="106"/>
      <c r="AX27" s="113"/>
      <c r="AY27" s="106"/>
      <c r="AZ27" s="277"/>
      <c r="BA27" s="106"/>
      <c r="BB27" s="113"/>
      <c r="BC27" s="106"/>
      <c r="BD27" s="113"/>
      <c r="BE27" s="106"/>
      <c r="BF27" s="113"/>
      <c r="BG27" s="269"/>
      <c r="BH27" s="113"/>
      <c r="BI27" s="106"/>
    </row>
    <row r="28" spans="1:61" s="104" customFormat="1">
      <c r="A28" s="99" t="s">
        <v>317</v>
      </c>
      <c r="B28" s="122"/>
      <c r="C28" s="122"/>
      <c r="D28" s="122"/>
      <c r="E28" s="122"/>
      <c r="F28" s="122"/>
      <c r="G28" s="122"/>
      <c r="H28" s="122"/>
      <c r="I28" s="270"/>
      <c r="J28" s="122"/>
      <c r="K28" s="122"/>
      <c r="L28" s="122"/>
      <c r="M28" s="122"/>
      <c r="N28" s="122"/>
      <c r="O28" s="122"/>
      <c r="P28" s="270"/>
      <c r="Q28" s="122"/>
      <c r="R28" s="122"/>
      <c r="S28" s="122"/>
      <c r="T28" s="122"/>
      <c r="U28" s="122"/>
      <c r="V28" s="122"/>
      <c r="W28" s="270"/>
      <c r="X28" s="269">
        <f t="shared" si="0"/>
        <v>0</v>
      </c>
      <c r="Y28" s="122"/>
      <c r="Z28" s="122"/>
      <c r="AA28" s="122"/>
      <c r="AB28" s="122"/>
      <c r="AC28" s="122"/>
      <c r="AD28" s="122"/>
      <c r="AE28" s="270"/>
      <c r="AF28" s="122"/>
      <c r="AG28" s="122"/>
      <c r="AH28" s="122"/>
      <c r="AI28" s="122"/>
      <c r="AJ28" s="122"/>
      <c r="AK28" s="122"/>
      <c r="AL28" s="270"/>
      <c r="AM28" s="122"/>
      <c r="AN28" s="122"/>
      <c r="AO28" s="122"/>
      <c r="AP28" s="122"/>
      <c r="AQ28" s="122"/>
      <c r="AR28" s="122"/>
      <c r="AS28" s="270"/>
      <c r="AT28" s="122"/>
      <c r="AU28" s="122"/>
      <c r="AV28" s="122"/>
      <c r="AW28" s="122"/>
      <c r="AX28" s="122"/>
      <c r="AY28" s="122"/>
      <c r="AZ28" s="270"/>
      <c r="BA28" s="122"/>
      <c r="BB28" s="122"/>
      <c r="BC28" s="122"/>
      <c r="BD28" s="122"/>
      <c r="BE28" s="122"/>
      <c r="BF28" s="122"/>
      <c r="BG28" s="270"/>
      <c r="BH28" s="122"/>
      <c r="BI28" s="122"/>
    </row>
    <row r="29" spans="1:61" s="104" customFormat="1">
      <c r="A29" s="116" t="s">
        <v>200</v>
      </c>
      <c r="B29" s="106" t="s">
        <v>399</v>
      </c>
      <c r="C29" s="106" t="s">
        <v>278</v>
      </c>
      <c r="D29" s="106">
        <v>19754</v>
      </c>
      <c r="E29" s="223">
        <v>3909</v>
      </c>
      <c r="F29" s="106">
        <v>1</v>
      </c>
      <c r="G29" s="106">
        <v>637</v>
      </c>
      <c r="H29" s="106">
        <v>10</v>
      </c>
      <c r="I29" s="269">
        <v>79377</v>
      </c>
      <c r="J29" s="224">
        <v>0.01</v>
      </c>
      <c r="K29" s="106">
        <v>21670</v>
      </c>
      <c r="L29" s="223">
        <v>3609</v>
      </c>
      <c r="M29" s="106">
        <v>1</v>
      </c>
      <c r="N29" s="106">
        <v>173</v>
      </c>
      <c r="O29" s="106">
        <v>30</v>
      </c>
      <c r="P29" s="269">
        <v>72172</v>
      </c>
      <c r="Q29" s="224">
        <v>0.01</v>
      </c>
      <c r="R29" s="106"/>
      <c r="S29" s="106"/>
      <c r="T29" s="106"/>
      <c r="U29" s="106"/>
      <c r="V29" s="106"/>
      <c r="W29" s="269"/>
      <c r="X29" s="269">
        <f t="shared" si="0"/>
        <v>0</v>
      </c>
      <c r="Y29" s="106"/>
      <c r="Z29" s="106">
        <v>6</v>
      </c>
      <c r="AA29" s="106">
        <v>561</v>
      </c>
      <c r="AB29" s="106">
        <v>0</v>
      </c>
      <c r="AC29" s="106">
        <v>86</v>
      </c>
      <c r="AD29" s="106">
        <v>30</v>
      </c>
      <c r="AE29" s="269">
        <v>26855</v>
      </c>
      <c r="AF29" s="224">
        <v>0</v>
      </c>
      <c r="AG29" s="106">
        <v>6</v>
      </c>
      <c r="AH29" s="106">
        <v>561</v>
      </c>
      <c r="AI29" s="106">
        <v>0</v>
      </c>
      <c r="AJ29" s="106">
        <v>86</v>
      </c>
      <c r="AK29" s="106">
        <v>30</v>
      </c>
      <c r="AL29" s="269">
        <v>25906</v>
      </c>
      <c r="AM29" s="224">
        <v>0</v>
      </c>
      <c r="AN29" s="106">
        <v>6</v>
      </c>
      <c r="AO29" s="106">
        <v>561</v>
      </c>
      <c r="AP29" s="106">
        <v>0</v>
      </c>
      <c r="AQ29" s="106">
        <v>86</v>
      </c>
      <c r="AR29" s="106">
        <v>30</v>
      </c>
      <c r="AS29" s="269">
        <v>26214</v>
      </c>
      <c r="AT29" s="226">
        <v>0</v>
      </c>
      <c r="AU29" s="106">
        <v>6</v>
      </c>
      <c r="AV29" s="106">
        <v>561</v>
      </c>
      <c r="AW29" s="106">
        <v>0</v>
      </c>
      <c r="AX29" s="106">
        <v>86</v>
      </c>
      <c r="AY29" s="106">
        <v>30</v>
      </c>
      <c r="AZ29" s="269">
        <v>26655</v>
      </c>
      <c r="BA29" s="224">
        <v>0</v>
      </c>
      <c r="BB29" s="106">
        <v>6</v>
      </c>
      <c r="BC29" s="106">
        <v>561</v>
      </c>
      <c r="BD29" s="106">
        <v>0</v>
      </c>
      <c r="BE29" s="106">
        <v>86</v>
      </c>
      <c r="BF29" s="106">
        <v>30</v>
      </c>
      <c r="BG29" s="269">
        <v>27980</v>
      </c>
      <c r="BH29" s="226">
        <v>0</v>
      </c>
      <c r="BI29" s="106" t="s">
        <v>202</v>
      </c>
    </row>
    <row r="30" spans="1:61" s="104" customFormat="1" ht="15">
      <c r="A30" s="116" t="s">
        <v>400</v>
      </c>
      <c r="B30" s="106" t="s">
        <v>399</v>
      </c>
      <c r="C30" s="106" t="s">
        <v>278</v>
      </c>
      <c r="D30" s="106">
        <v>67</v>
      </c>
      <c r="E30" s="106">
        <v>0</v>
      </c>
      <c r="F30" s="106">
        <v>0</v>
      </c>
      <c r="G30" s="106">
        <v>0</v>
      </c>
      <c r="H30" s="106">
        <v>9</v>
      </c>
      <c r="I30" s="278">
        <v>16750</v>
      </c>
      <c r="J30" s="224">
        <v>0</v>
      </c>
      <c r="K30" s="106"/>
      <c r="L30" s="106"/>
      <c r="M30" s="106"/>
      <c r="N30" s="106"/>
      <c r="O30" s="106"/>
      <c r="P30" s="269"/>
      <c r="Q30" s="106"/>
      <c r="R30" s="106"/>
      <c r="S30" s="106"/>
      <c r="T30" s="106"/>
      <c r="U30" s="106"/>
      <c r="V30" s="106"/>
      <c r="W30" s="269"/>
      <c r="X30" s="269">
        <f t="shared" si="0"/>
        <v>0</v>
      </c>
      <c r="Y30" s="106"/>
      <c r="Z30" s="106"/>
      <c r="AA30" s="106"/>
      <c r="AB30" s="106"/>
      <c r="AC30" s="106"/>
      <c r="AD30" s="106"/>
      <c r="AE30" s="269"/>
      <c r="AF30" s="106"/>
      <c r="AG30" s="106"/>
      <c r="AH30" s="106"/>
      <c r="AI30" s="106"/>
      <c r="AJ30" s="106"/>
      <c r="AK30" s="106"/>
      <c r="AL30" s="269"/>
      <c r="AM30" s="106"/>
      <c r="AN30" s="106"/>
      <c r="AO30" s="106"/>
      <c r="AP30" s="106"/>
      <c r="AQ30" s="106"/>
      <c r="AR30" s="106"/>
      <c r="AS30" s="269"/>
      <c r="AT30" s="106"/>
      <c r="AU30" s="106"/>
      <c r="AV30" s="106"/>
      <c r="AW30" s="106"/>
      <c r="AX30" s="106"/>
      <c r="AY30" s="106"/>
      <c r="AZ30" s="269"/>
      <c r="BA30" s="106"/>
      <c r="BB30" s="106"/>
      <c r="BC30" s="106"/>
      <c r="BD30" s="106"/>
      <c r="BE30" s="106"/>
      <c r="BF30" s="106"/>
      <c r="BG30" s="269"/>
      <c r="BH30" s="106"/>
      <c r="BI30" s="106"/>
    </row>
    <row r="31" spans="1:61" s="104" customFormat="1" ht="15">
      <c r="A31" s="116" t="s">
        <v>401</v>
      </c>
      <c r="B31" s="106" t="s">
        <v>399</v>
      </c>
      <c r="C31" s="106" t="s">
        <v>278</v>
      </c>
      <c r="D31" s="106">
        <v>10</v>
      </c>
      <c r="E31" s="106">
        <v>0</v>
      </c>
      <c r="F31" s="106">
        <v>0</v>
      </c>
      <c r="G31" s="106">
        <v>0</v>
      </c>
      <c r="H31" s="106">
        <v>9</v>
      </c>
      <c r="I31" s="278">
        <v>2488</v>
      </c>
      <c r="J31" s="224">
        <v>0</v>
      </c>
      <c r="K31" s="106"/>
      <c r="L31" s="106"/>
      <c r="M31" s="106"/>
      <c r="N31" s="106"/>
      <c r="O31" s="106"/>
      <c r="P31" s="269"/>
      <c r="Q31" s="106"/>
      <c r="R31" s="106"/>
      <c r="S31" s="106"/>
      <c r="T31" s="106"/>
      <c r="U31" s="106"/>
      <c r="V31" s="106"/>
      <c r="W31" s="269"/>
      <c r="X31" s="269">
        <f t="shared" si="0"/>
        <v>0</v>
      </c>
      <c r="Y31" s="106"/>
      <c r="Z31" s="106"/>
      <c r="AA31" s="106"/>
      <c r="AB31" s="106"/>
      <c r="AC31" s="106"/>
      <c r="AD31" s="106"/>
      <c r="AE31" s="269"/>
      <c r="AF31" s="106"/>
      <c r="AG31" s="106"/>
      <c r="AH31" s="106"/>
      <c r="AI31" s="106"/>
      <c r="AJ31" s="106"/>
      <c r="AK31" s="106"/>
      <c r="AL31" s="269"/>
      <c r="AM31" s="106"/>
      <c r="AN31" s="106"/>
      <c r="AO31" s="106"/>
      <c r="AP31" s="106"/>
      <c r="AQ31" s="106"/>
      <c r="AR31" s="106"/>
      <c r="AS31" s="269"/>
      <c r="AT31" s="106"/>
      <c r="AU31" s="106"/>
      <c r="AV31" s="106"/>
      <c r="AW31" s="106"/>
      <c r="AX31" s="106"/>
      <c r="AY31" s="106"/>
      <c r="AZ31" s="269"/>
      <c r="BA31" s="106"/>
      <c r="BB31" s="106"/>
      <c r="BC31" s="106"/>
      <c r="BD31" s="106"/>
      <c r="BE31" s="106"/>
      <c r="BF31" s="106"/>
      <c r="BG31" s="269"/>
      <c r="BH31" s="106"/>
      <c r="BI31" s="106"/>
    </row>
    <row r="32" spans="1:61" s="104" customFormat="1">
      <c r="A32" s="116" t="s">
        <v>402</v>
      </c>
      <c r="B32" s="106" t="s">
        <v>399</v>
      </c>
      <c r="C32" s="106" t="s">
        <v>278</v>
      </c>
      <c r="D32" s="106">
        <v>0</v>
      </c>
      <c r="E32" s="106">
        <v>0</v>
      </c>
      <c r="F32" s="106">
        <v>0</v>
      </c>
      <c r="G32" s="106">
        <v>0</v>
      </c>
      <c r="H32" s="106"/>
      <c r="I32" s="269"/>
      <c r="J32" s="106"/>
      <c r="K32" s="106"/>
      <c r="L32" s="106"/>
      <c r="M32" s="106"/>
      <c r="N32" s="106"/>
      <c r="O32" s="106"/>
      <c r="P32" s="269"/>
      <c r="Q32" s="106"/>
      <c r="R32" s="106"/>
      <c r="S32" s="106"/>
      <c r="T32" s="106"/>
      <c r="U32" s="106"/>
      <c r="V32" s="106"/>
      <c r="W32" s="269"/>
      <c r="X32" s="269">
        <f t="shared" si="0"/>
        <v>0</v>
      </c>
      <c r="Y32" s="106"/>
      <c r="Z32" s="106"/>
      <c r="AA32" s="106"/>
      <c r="AB32" s="106"/>
      <c r="AC32" s="106"/>
      <c r="AD32" s="106"/>
      <c r="AE32" s="269"/>
      <c r="AF32" s="106"/>
      <c r="AG32" s="106"/>
      <c r="AH32" s="106"/>
      <c r="AI32" s="106"/>
      <c r="AJ32" s="106"/>
      <c r="AK32" s="106"/>
      <c r="AL32" s="269"/>
      <c r="AM32" s="106"/>
      <c r="AN32" s="106"/>
      <c r="AO32" s="106"/>
      <c r="AP32" s="106"/>
      <c r="AQ32" s="106"/>
      <c r="AR32" s="106"/>
      <c r="AS32" s="269"/>
      <c r="AT32" s="106"/>
      <c r="AU32" s="106"/>
      <c r="AV32" s="106"/>
      <c r="AW32" s="106"/>
      <c r="AX32" s="106"/>
      <c r="AY32" s="106"/>
      <c r="AZ32" s="269"/>
      <c r="BA32" s="106"/>
      <c r="BB32" s="106"/>
      <c r="BC32" s="106"/>
      <c r="BD32" s="106"/>
      <c r="BE32" s="106"/>
      <c r="BF32" s="106"/>
      <c r="BG32" s="269"/>
      <c r="BH32" s="106"/>
      <c r="BI32" s="106"/>
    </row>
    <row r="33" spans="1:61" s="104" customFormat="1" ht="15">
      <c r="A33" s="123" t="s">
        <v>403</v>
      </c>
      <c r="B33" s="106" t="s">
        <v>283</v>
      </c>
      <c r="C33" s="106" t="s">
        <v>276</v>
      </c>
      <c r="D33" s="106">
        <v>900</v>
      </c>
      <c r="E33" s="223">
        <v>2402</v>
      </c>
      <c r="F33" s="106">
        <v>0</v>
      </c>
      <c r="G33" s="106">
        <v>938</v>
      </c>
      <c r="H33" s="106">
        <v>9</v>
      </c>
      <c r="I33" s="269">
        <v>16407</v>
      </c>
      <c r="J33" s="224">
        <v>0</v>
      </c>
      <c r="K33" s="106">
        <v>13546</v>
      </c>
      <c r="L33" s="272">
        <v>-54000</v>
      </c>
      <c r="M33" s="271">
        <v>-11</v>
      </c>
      <c r="N33" s="223">
        <v>33833</v>
      </c>
      <c r="O33" s="106">
        <v>3</v>
      </c>
      <c r="P33" s="269">
        <v>157712</v>
      </c>
      <c r="Q33" s="224">
        <v>0.01</v>
      </c>
      <c r="R33" s="106">
        <v>1210</v>
      </c>
      <c r="S33" s="106">
        <v>579</v>
      </c>
      <c r="T33" s="106">
        <v>1</v>
      </c>
      <c r="U33" s="223">
        <v>1371</v>
      </c>
      <c r="V33" s="106">
        <v>11</v>
      </c>
      <c r="W33" s="269">
        <v>178747</v>
      </c>
      <c r="X33" s="269">
        <f t="shared" si="0"/>
        <v>229607.79244338424</v>
      </c>
      <c r="Y33" s="224">
        <v>0.04</v>
      </c>
      <c r="Z33" s="106">
        <v>120</v>
      </c>
      <c r="AA33" s="223">
        <v>9654</v>
      </c>
      <c r="AB33" s="106">
        <v>1</v>
      </c>
      <c r="AC33" s="271">
        <v>-100</v>
      </c>
      <c r="AD33" s="106">
        <v>9</v>
      </c>
      <c r="AE33" s="269">
        <v>61161</v>
      </c>
      <c r="AF33" s="224">
        <v>0.01</v>
      </c>
      <c r="AG33" s="106">
        <v>2000</v>
      </c>
      <c r="AH33" s="106">
        <v>964</v>
      </c>
      <c r="AI33" s="106">
        <v>2</v>
      </c>
      <c r="AJ33" s="223">
        <v>2270</v>
      </c>
      <c r="AK33" s="106">
        <v>11</v>
      </c>
      <c r="AL33" s="269">
        <v>453717</v>
      </c>
      <c r="AM33" s="224">
        <v>0.05</v>
      </c>
      <c r="AN33" s="106">
        <v>2800</v>
      </c>
      <c r="AO33" s="223">
        <v>1349</v>
      </c>
      <c r="AP33" s="106">
        <v>3</v>
      </c>
      <c r="AQ33" s="223">
        <v>3178</v>
      </c>
      <c r="AR33" s="106">
        <v>11</v>
      </c>
      <c r="AS33" s="269">
        <v>601548</v>
      </c>
      <c r="AT33" s="224">
        <v>0.06</v>
      </c>
      <c r="AU33" s="106">
        <v>2900</v>
      </c>
      <c r="AV33" s="106">
        <v>11</v>
      </c>
      <c r="AW33" s="223">
        <v>1397</v>
      </c>
      <c r="AX33" s="106">
        <v>3</v>
      </c>
      <c r="AY33" s="223">
        <v>3292</v>
      </c>
      <c r="AZ33" s="269">
        <v>542624</v>
      </c>
      <c r="BA33" s="224">
        <v>0.05</v>
      </c>
      <c r="BB33" s="106">
        <v>2773</v>
      </c>
      <c r="BC33" s="223">
        <v>1336</v>
      </c>
      <c r="BD33" s="106">
        <v>3</v>
      </c>
      <c r="BE33" s="223">
        <v>3147</v>
      </c>
      <c r="BF33" s="106">
        <v>11</v>
      </c>
      <c r="BG33" s="278">
        <v>398166</v>
      </c>
      <c r="BH33" s="224">
        <v>0.04</v>
      </c>
      <c r="BI33" s="106" t="s">
        <v>203</v>
      </c>
    </row>
    <row r="34" spans="1:61" s="104" customFormat="1" ht="15">
      <c r="A34" s="123" t="s">
        <v>200</v>
      </c>
      <c r="B34" s="106" t="s">
        <v>283</v>
      </c>
      <c r="C34" s="106" t="s">
        <v>276</v>
      </c>
      <c r="D34" s="106">
        <v>19754</v>
      </c>
      <c r="E34" s="223">
        <v>3909</v>
      </c>
      <c r="F34" s="106">
        <v>1</v>
      </c>
      <c r="G34" s="106">
        <v>637</v>
      </c>
      <c r="H34" s="106">
        <v>10</v>
      </c>
      <c r="I34" s="269">
        <v>79377</v>
      </c>
      <c r="J34" s="224">
        <v>0.01</v>
      </c>
      <c r="K34" s="106"/>
      <c r="L34" s="106"/>
      <c r="M34" s="106"/>
      <c r="N34" s="106"/>
      <c r="O34" s="106"/>
      <c r="P34" s="269"/>
      <c r="Q34" s="106"/>
      <c r="R34" s="106"/>
      <c r="S34" s="106"/>
      <c r="T34" s="106"/>
      <c r="U34" s="106"/>
      <c r="V34" s="106"/>
      <c r="W34" s="269"/>
      <c r="X34" s="269">
        <f t="shared" si="0"/>
        <v>0</v>
      </c>
      <c r="Y34" s="106"/>
      <c r="Z34" s="106"/>
      <c r="AA34" s="106"/>
      <c r="AB34" s="106"/>
      <c r="AC34" s="106"/>
      <c r="AD34" s="106"/>
      <c r="AE34" s="269"/>
      <c r="AF34" s="106"/>
      <c r="AG34" s="106">
        <v>6</v>
      </c>
      <c r="AH34" s="106">
        <v>561</v>
      </c>
      <c r="AI34" s="106">
        <v>0</v>
      </c>
      <c r="AJ34" s="106">
        <v>86</v>
      </c>
      <c r="AK34" s="106">
        <v>30</v>
      </c>
      <c r="AL34" s="269">
        <v>25906</v>
      </c>
      <c r="AM34" s="224">
        <v>0</v>
      </c>
      <c r="AN34" s="106">
        <v>6</v>
      </c>
      <c r="AO34" s="106">
        <v>561</v>
      </c>
      <c r="AP34" s="106">
        <v>0</v>
      </c>
      <c r="AQ34" s="106">
        <v>86</v>
      </c>
      <c r="AR34" s="106">
        <v>30</v>
      </c>
      <c r="AS34" s="269">
        <v>26214</v>
      </c>
      <c r="AT34" s="226">
        <v>0</v>
      </c>
      <c r="AU34" s="106">
        <v>6</v>
      </c>
      <c r="AV34" s="106">
        <v>561</v>
      </c>
      <c r="AW34" s="106">
        <v>0</v>
      </c>
      <c r="AX34" s="106">
        <v>86</v>
      </c>
      <c r="AY34" s="106">
        <v>30</v>
      </c>
      <c r="AZ34" s="269">
        <v>26655</v>
      </c>
      <c r="BA34" s="224">
        <v>0</v>
      </c>
      <c r="BB34" s="106">
        <v>6</v>
      </c>
      <c r="BC34" s="106">
        <v>561</v>
      </c>
      <c r="BD34" s="106">
        <v>0</v>
      </c>
      <c r="BE34" s="106">
        <v>86</v>
      </c>
      <c r="BF34" s="106">
        <v>30</v>
      </c>
      <c r="BG34" s="278">
        <v>27980</v>
      </c>
      <c r="BH34" s="224">
        <v>0</v>
      </c>
      <c r="BI34" s="106" t="s">
        <v>202</v>
      </c>
    </row>
    <row r="35" spans="1:61" s="104" customFormat="1">
      <c r="A35" s="123"/>
      <c r="B35" s="106"/>
      <c r="C35" s="113"/>
      <c r="D35" s="106"/>
      <c r="E35" s="113"/>
      <c r="F35" s="106"/>
      <c r="G35" s="113"/>
      <c r="H35" s="106"/>
      <c r="I35" s="277"/>
      <c r="J35" s="106"/>
      <c r="K35" s="113"/>
      <c r="L35" s="106"/>
      <c r="M35" s="113"/>
      <c r="N35" s="106"/>
      <c r="O35" s="113"/>
      <c r="P35" s="269"/>
      <c r="Q35" s="113"/>
      <c r="R35" s="106"/>
      <c r="S35" s="113"/>
      <c r="T35" s="106"/>
      <c r="U35" s="113"/>
      <c r="V35" s="106"/>
      <c r="W35" s="277"/>
      <c r="X35" s="269">
        <f t="shared" si="0"/>
        <v>0</v>
      </c>
      <c r="Y35" s="106"/>
      <c r="Z35" s="113"/>
      <c r="AA35" s="106"/>
      <c r="AB35" s="113"/>
      <c r="AC35" s="106"/>
      <c r="AD35" s="113"/>
      <c r="AE35" s="269"/>
      <c r="AF35" s="113"/>
      <c r="AG35" s="106"/>
      <c r="AH35" s="113"/>
      <c r="AI35" s="106"/>
      <c r="AJ35" s="113"/>
      <c r="AK35" s="106"/>
      <c r="AL35" s="277"/>
      <c r="AM35" s="106"/>
      <c r="AN35" s="113"/>
      <c r="AO35" s="106"/>
      <c r="AP35" s="113"/>
      <c r="AQ35" s="106"/>
      <c r="AR35" s="113"/>
      <c r="AS35" s="269"/>
      <c r="AT35" s="113"/>
      <c r="AU35" s="106"/>
      <c r="AV35" s="113"/>
      <c r="AW35" s="106"/>
      <c r="AX35" s="113"/>
      <c r="AY35" s="106"/>
      <c r="AZ35" s="277"/>
      <c r="BA35" s="106"/>
      <c r="BB35" s="113"/>
      <c r="BC35" s="106"/>
      <c r="BD35" s="113"/>
      <c r="BE35" s="106"/>
      <c r="BF35" s="113"/>
      <c r="BG35" s="269"/>
      <c r="BH35" s="113"/>
      <c r="BI35" s="106"/>
    </row>
    <row r="36" spans="1:61" s="104" customFormat="1">
      <c r="A36" s="99" t="s">
        <v>204</v>
      </c>
      <c r="B36" s="122"/>
      <c r="C36" s="122"/>
      <c r="D36" s="122"/>
      <c r="E36" s="122"/>
      <c r="F36" s="122"/>
      <c r="G36" s="122"/>
      <c r="H36" s="122"/>
      <c r="I36" s="270"/>
      <c r="J36" s="122"/>
      <c r="K36" s="122"/>
      <c r="L36" s="122"/>
      <c r="M36" s="122"/>
      <c r="N36" s="122"/>
      <c r="O36" s="122"/>
      <c r="P36" s="270"/>
      <c r="Q36" s="122"/>
      <c r="R36" s="122"/>
      <c r="S36" s="122"/>
      <c r="T36" s="122"/>
      <c r="U36" s="122"/>
      <c r="V36" s="122"/>
      <c r="W36" s="270"/>
      <c r="X36" s="269">
        <f t="shared" si="0"/>
        <v>0</v>
      </c>
      <c r="Y36" s="122"/>
      <c r="Z36" s="122"/>
      <c r="AA36" s="122"/>
      <c r="AB36" s="122"/>
      <c r="AC36" s="122"/>
      <c r="AD36" s="122"/>
      <c r="AE36" s="270"/>
      <c r="AF36" s="122"/>
      <c r="AG36" s="122"/>
      <c r="AH36" s="122"/>
      <c r="AI36" s="122"/>
      <c r="AJ36" s="122"/>
      <c r="AK36" s="122"/>
      <c r="AL36" s="270"/>
      <c r="AM36" s="122"/>
      <c r="AN36" s="122"/>
      <c r="AO36" s="122"/>
      <c r="AP36" s="122"/>
      <c r="AQ36" s="122"/>
      <c r="AR36" s="122"/>
      <c r="AS36" s="270"/>
      <c r="AT36" s="122"/>
      <c r="AU36" s="122"/>
      <c r="AV36" s="122"/>
      <c r="AW36" s="122"/>
      <c r="AX36" s="122"/>
      <c r="AY36" s="122"/>
      <c r="AZ36" s="270"/>
      <c r="BA36" s="122"/>
      <c r="BB36" s="122"/>
      <c r="BC36" s="122"/>
      <c r="BD36" s="122"/>
      <c r="BE36" s="122"/>
      <c r="BF36" s="122"/>
      <c r="BG36" s="270"/>
      <c r="BH36" s="122"/>
      <c r="BI36" s="122"/>
    </row>
    <row r="37" spans="1:61" s="104" customFormat="1">
      <c r="A37" s="118" t="s">
        <v>404</v>
      </c>
      <c r="B37" s="106" t="s">
        <v>314</v>
      </c>
      <c r="C37" s="106" t="s">
        <v>278</v>
      </c>
      <c r="D37" s="106">
        <v>39</v>
      </c>
      <c r="E37" s="223">
        <v>2569</v>
      </c>
      <c r="F37" s="106">
        <v>4</v>
      </c>
      <c r="G37" s="106">
        <v>37</v>
      </c>
      <c r="H37" s="106">
        <v>13</v>
      </c>
      <c r="I37" s="269">
        <v>117052</v>
      </c>
      <c r="J37" s="224">
        <v>0.01</v>
      </c>
      <c r="K37" s="106"/>
      <c r="L37" s="106"/>
      <c r="M37" s="106"/>
      <c r="N37" s="106"/>
      <c r="O37" s="106"/>
      <c r="P37" s="269"/>
      <c r="Q37" s="106"/>
      <c r="R37" s="106"/>
      <c r="S37" s="106"/>
      <c r="T37" s="106"/>
      <c r="U37" s="106"/>
      <c r="V37" s="106"/>
      <c r="W37" s="269"/>
      <c r="X37" s="269">
        <f t="shared" si="0"/>
        <v>0</v>
      </c>
      <c r="Y37" s="106"/>
      <c r="Z37" s="106"/>
      <c r="AA37" s="106"/>
      <c r="AB37" s="106"/>
      <c r="AC37" s="106"/>
      <c r="AD37" s="106"/>
      <c r="AE37" s="269"/>
      <c r="AF37" s="106"/>
      <c r="AG37" s="106"/>
      <c r="AH37" s="106"/>
      <c r="AI37" s="106"/>
      <c r="AJ37" s="106"/>
      <c r="AK37" s="106"/>
      <c r="AL37" s="269"/>
      <c r="AM37" s="106"/>
      <c r="AN37" s="106"/>
      <c r="AO37" s="106"/>
      <c r="AP37" s="106"/>
      <c r="AQ37" s="106"/>
      <c r="AR37" s="106"/>
      <c r="AS37" s="269"/>
      <c r="AT37" s="106"/>
      <c r="AU37" s="106"/>
      <c r="AV37" s="106"/>
      <c r="AW37" s="106"/>
      <c r="AX37" s="106"/>
      <c r="AY37" s="106"/>
      <c r="AZ37" s="269"/>
      <c r="BA37" s="106"/>
      <c r="BB37" s="106"/>
      <c r="BC37" s="106"/>
      <c r="BD37" s="106"/>
      <c r="BE37" s="106"/>
      <c r="BF37" s="106"/>
      <c r="BG37" s="269"/>
      <c r="BH37" s="106"/>
      <c r="BI37" s="106"/>
    </row>
    <row r="38" spans="1:61" s="104" customFormat="1" ht="15">
      <c r="A38" s="118" t="s">
        <v>336</v>
      </c>
      <c r="B38" s="106" t="s">
        <v>314</v>
      </c>
      <c r="C38" s="106" t="s">
        <v>278</v>
      </c>
      <c r="D38" s="106">
        <v>4</v>
      </c>
      <c r="E38" s="271">
        <v>-570</v>
      </c>
      <c r="F38" s="106">
        <v>0</v>
      </c>
      <c r="G38" s="106">
        <v>232</v>
      </c>
      <c r="H38" s="106">
        <v>15</v>
      </c>
      <c r="I38" s="269">
        <v>23511</v>
      </c>
      <c r="J38" s="224">
        <v>0</v>
      </c>
      <c r="K38" s="106"/>
      <c r="L38" s="106"/>
      <c r="M38" s="106"/>
      <c r="N38" s="106"/>
      <c r="O38" s="106"/>
      <c r="P38" s="269"/>
      <c r="Q38" s="106"/>
      <c r="R38" s="106"/>
      <c r="S38" s="106"/>
      <c r="T38" s="106"/>
      <c r="U38" s="106"/>
      <c r="V38" s="106"/>
      <c r="W38" s="269"/>
      <c r="X38" s="269">
        <f t="shared" si="0"/>
        <v>0</v>
      </c>
      <c r="Y38" s="106"/>
      <c r="Z38" s="106"/>
      <c r="AA38" s="106"/>
      <c r="AB38" s="106"/>
      <c r="AC38" s="106"/>
      <c r="AD38" s="106"/>
      <c r="AE38" s="269"/>
      <c r="AF38" s="106"/>
      <c r="AG38" s="106"/>
      <c r="AH38" s="106"/>
      <c r="AI38" s="106"/>
      <c r="AJ38" s="106"/>
      <c r="AK38" s="106"/>
      <c r="AL38" s="269"/>
      <c r="AM38" s="106"/>
      <c r="AN38" s="106"/>
      <c r="AO38" s="106"/>
      <c r="AP38" s="106"/>
      <c r="AQ38" s="106"/>
      <c r="AR38" s="106"/>
      <c r="AS38" s="269"/>
      <c r="AT38" s="106"/>
      <c r="AU38" s="106"/>
      <c r="AV38" s="106"/>
      <c r="AW38" s="106"/>
      <c r="AX38" s="106"/>
      <c r="AY38" s="106"/>
      <c r="AZ38" s="269"/>
      <c r="BA38" s="106"/>
      <c r="BB38" s="106"/>
      <c r="BC38" s="106"/>
      <c r="BD38" s="106"/>
      <c r="BE38" s="106"/>
      <c r="BF38" s="106"/>
      <c r="BG38" s="269"/>
      <c r="BH38" s="106"/>
      <c r="BI38" s="106"/>
    </row>
    <row r="39" spans="1:61" s="104" customFormat="1" ht="15">
      <c r="A39" s="125" t="s">
        <v>405</v>
      </c>
      <c r="B39" s="126" t="s">
        <v>314</v>
      </c>
      <c r="C39" s="106" t="s">
        <v>278</v>
      </c>
      <c r="D39" s="117">
        <v>42</v>
      </c>
      <c r="E39" s="228">
        <v>10870</v>
      </c>
      <c r="F39" s="228">
        <v>6</v>
      </c>
      <c r="G39" s="106">
        <v>276</v>
      </c>
      <c r="H39" s="117">
        <v>15</v>
      </c>
      <c r="I39" s="278">
        <v>193064</v>
      </c>
      <c r="J39" s="227">
        <v>0.02</v>
      </c>
      <c r="K39" s="106"/>
      <c r="L39" s="117"/>
      <c r="M39" s="106"/>
      <c r="N39" s="117"/>
      <c r="O39" s="106"/>
      <c r="P39" s="269"/>
      <c r="Q39" s="106"/>
      <c r="R39" s="117"/>
      <c r="S39" s="106"/>
      <c r="T39" s="117"/>
      <c r="U39" s="106"/>
      <c r="V39" s="117"/>
      <c r="W39" s="269"/>
      <c r="X39" s="269">
        <f t="shared" si="0"/>
        <v>0</v>
      </c>
      <c r="Y39" s="117"/>
      <c r="Z39" s="106"/>
      <c r="AA39" s="117"/>
      <c r="AB39" s="106"/>
      <c r="AC39" s="117"/>
      <c r="AD39" s="106"/>
      <c r="AE39" s="269"/>
      <c r="AF39" s="106"/>
      <c r="AG39" s="117"/>
      <c r="AH39" s="106"/>
      <c r="AI39" s="117"/>
      <c r="AJ39" s="106"/>
      <c r="AK39" s="117"/>
      <c r="AL39" s="269"/>
      <c r="AM39" s="117"/>
      <c r="AN39" s="106"/>
      <c r="AO39" s="117"/>
      <c r="AP39" s="106"/>
      <c r="AQ39" s="117"/>
      <c r="AR39" s="106"/>
      <c r="AS39" s="269"/>
      <c r="AT39" s="106"/>
      <c r="AU39" s="117"/>
      <c r="AV39" s="106"/>
      <c r="AW39" s="117"/>
      <c r="AX39" s="106"/>
      <c r="AY39" s="117"/>
      <c r="AZ39" s="269"/>
      <c r="BA39" s="117"/>
      <c r="BB39" s="106"/>
      <c r="BC39" s="117"/>
      <c r="BD39" s="106"/>
      <c r="BE39" s="117"/>
      <c r="BF39" s="106"/>
      <c r="BG39" s="269"/>
      <c r="BH39" s="106"/>
      <c r="BI39" s="117"/>
    </row>
    <row r="40" spans="1:61" s="104" customFormat="1">
      <c r="A40" s="118" t="s">
        <v>406</v>
      </c>
      <c r="B40" s="106" t="s">
        <v>314</v>
      </c>
      <c r="C40" s="106" t="s">
        <v>278</v>
      </c>
      <c r="D40" s="106">
        <v>0</v>
      </c>
      <c r="E40" s="106">
        <v>0</v>
      </c>
      <c r="F40" s="106">
        <v>0</v>
      </c>
      <c r="G40" s="106">
        <v>0</v>
      </c>
      <c r="H40" s="106">
        <v>0</v>
      </c>
      <c r="I40" s="106">
        <v>0</v>
      </c>
      <c r="J40" s="106"/>
      <c r="K40" s="106"/>
      <c r="L40" s="106"/>
      <c r="M40" s="106"/>
      <c r="N40" s="106"/>
      <c r="O40" s="106"/>
      <c r="P40" s="269"/>
      <c r="Q40" s="106"/>
      <c r="R40" s="106"/>
      <c r="S40" s="106"/>
      <c r="T40" s="106"/>
      <c r="U40" s="106"/>
      <c r="V40" s="106"/>
      <c r="W40" s="269"/>
      <c r="X40" s="269">
        <f t="shared" si="0"/>
        <v>0</v>
      </c>
      <c r="Y40" s="106"/>
      <c r="Z40" s="106"/>
      <c r="AA40" s="106"/>
      <c r="AB40" s="106"/>
      <c r="AC40" s="106"/>
      <c r="AD40" s="106"/>
      <c r="AE40" s="269"/>
      <c r="AF40" s="106"/>
      <c r="AG40" s="106"/>
      <c r="AH40" s="106"/>
      <c r="AI40" s="106"/>
      <c r="AJ40" s="106"/>
      <c r="AK40" s="106"/>
      <c r="AL40" s="269"/>
      <c r="AM40" s="106"/>
      <c r="AN40" s="106"/>
      <c r="AO40" s="106"/>
      <c r="AP40" s="106"/>
      <c r="AQ40" s="106"/>
      <c r="AR40" s="106"/>
      <c r="AS40" s="269"/>
      <c r="AT40" s="106"/>
      <c r="AU40" s="106"/>
      <c r="AV40" s="106"/>
      <c r="AW40" s="106"/>
      <c r="AX40" s="106"/>
      <c r="AY40" s="106"/>
      <c r="AZ40" s="269"/>
      <c r="BA40" s="106"/>
      <c r="BB40" s="106"/>
      <c r="BC40" s="106"/>
      <c r="BD40" s="106"/>
      <c r="BE40" s="106"/>
      <c r="BF40" s="106"/>
      <c r="BG40" s="269"/>
      <c r="BH40" s="106"/>
      <c r="BI40" s="106"/>
    </row>
    <row r="41" spans="1:61" s="104" customFormat="1">
      <c r="A41" s="118" t="s">
        <v>407</v>
      </c>
      <c r="B41" s="106" t="s">
        <v>314</v>
      </c>
      <c r="C41" s="106" t="s">
        <v>278</v>
      </c>
      <c r="D41" s="106">
        <v>0</v>
      </c>
      <c r="E41" s="106">
        <v>0</v>
      </c>
      <c r="F41" s="106">
        <v>0</v>
      </c>
      <c r="G41" s="106">
        <v>0</v>
      </c>
      <c r="H41" s="106">
        <v>0</v>
      </c>
      <c r="I41" s="106">
        <v>0</v>
      </c>
      <c r="J41" s="106"/>
      <c r="K41" s="106"/>
      <c r="L41" s="106"/>
      <c r="M41" s="106"/>
      <c r="N41" s="106"/>
      <c r="O41" s="106"/>
      <c r="P41" s="269"/>
      <c r="Q41" s="106"/>
      <c r="R41" s="106"/>
      <c r="S41" s="106"/>
      <c r="T41" s="106"/>
      <c r="U41" s="106"/>
      <c r="V41" s="106"/>
      <c r="W41" s="269"/>
      <c r="X41" s="269">
        <f t="shared" si="0"/>
        <v>0</v>
      </c>
      <c r="Y41" s="106"/>
      <c r="Z41" s="106"/>
      <c r="AA41" s="106"/>
      <c r="AB41" s="106"/>
      <c r="AC41" s="106"/>
      <c r="AD41" s="106"/>
      <c r="AE41" s="269"/>
      <c r="AF41" s="106"/>
      <c r="AG41" s="106"/>
      <c r="AH41" s="106"/>
      <c r="AI41" s="106"/>
      <c r="AJ41" s="106"/>
      <c r="AK41" s="106"/>
      <c r="AL41" s="269"/>
      <c r="AM41" s="106"/>
      <c r="AN41" s="106"/>
      <c r="AO41" s="106"/>
      <c r="AP41" s="106"/>
      <c r="AQ41" s="106"/>
      <c r="AR41" s="106"/>
      <c r="AS41" s="269"/>
      <c r="AT41" s="106"/>
      <c r="AU41" s="106"/>
      <c r="AV41" s="106"/>
      <c r="AW41" s="106"/>
      <c r="AX41" s="106"/>
      <c r="AY41" s="106"/>
      <c r="AZ41" s="269"/>
      <c r="BA41" s="106"/>
      <c r="BB41" s="106"/>
      <c r="BC41" s="106"/>
      <c r="BD41" s="106"/>
      <c r="BE41" s="106"/>
      <c r="BF41" s="106"/>
      <c r="BG41" s="269"/>
      <c r="BH41" s="106"/>
      <c r="BI41" s="106"/>
    </row>
    <row r="42" spans="1:61" s="104" customFormat="1">
      <c r="A42" s="118" t="s">
        <v>218</v>
      </c>
      <c r="B42" s="106" t="s">
        <v>390</v>
      </c>
      <c r="C42" s="106" t="s">
        <v>278</v>
      </c>
      <c r="D42" s="106">
        <v>0</v>
      </c>
      <c r="E42" s="106">
        <v>0</v>
      </c>
      <c r="F42" s="106">
        <v>0</v>
      </c>
      <c r="G42" s="106">
        <v>0</v>
      </c>
      <c r="H42" s="106">
        <v>0</v>
      </c>
      <c r="I42" s="106">
        <v>0</v>
      </c>
      <c r="J42" s="106"/>
      <c r="K42" s="106"/>
      <c r="L42" s="106"/>
      <c r="M42" s="106"/>
      <c r="N42" s="106"/>
      <c r="O42" s="106"/>
      <c r="P42" s="269"/>
      <c r="Q42" s="106"/>
      <c r="R42" s="106"/>
      <c r="S42" s="106"/>
      <c r="T42" s="106"/>
      <c r="U42" s="106"/>
      <c r="V42" s="106"/>
      <c r="W42" s="269"/>
      <c r="X42" s="269">
        <f t="shared" si="0"/>
        <v>0</v>
      </c>
      <c r="Y42" s="106"/>
      <c r="Z42" s="106"/>
      <c r="AA42" s="106"/>
      <c r="AB42" s="106"/>
      <c r="AC42" s="106"/>
      <c r="AD42" s="106"/>
      <c r="AE42" s="269"/>
      <c r="AF42" s="106"/>
      <c r="AG42" s="106"/>
      <c r="AH42" s="106"/>
      <c r="AI42" s="106"/>
      <c r="AJ42" s="106"/>
      <c r="AK42" s="106"/>
      <c r="AL42" s="269"/>
      <c r="AM42" s="106"/>
      <c r="AN42" s="106"/>
      <c r="AO42" s="106"/>
      <c r="AP42" s="106"/>
      <c r="AQ42" s="106"/>
      <c r="AR42" s="106"/>
      <c r="AS42" s="269"/>
      <c r="AT42" s="106"/>
      <c r="AU42" s="106"/>
      <c r="AV42" s="106"/>
      <c r="AW42" s="106"/>
      <c r="AX42" s="106"/>
      <c r="AY42" s="106"/>
      <c r="AZ42" s="269"/>
      <c r="BA42" s="106"/>
      <c r="BB42" s="106"/>
      <c r="BC42" s="106"/>
      <c r="BD42" s="106"/>
      <c r="BE42" s="106"/>
      <c r="BF42" s="106"/>
      <c r="BG42" s="269"/>
      <c r="BH42" s="106"/>
      <c r="BI42" s="106"/>
    </row>
    <row r="43" spans="1:61" s="104" customFormat="1">
      <c r="A43" s="114" t="s">
        <v>408</v>
      </c>
      <c r="B43" s="106" t="s">
        <v>390</v>
      </c>
      <c r="C43" s="106" t="s">
        <v>278</v>
      </c>
      <c r="D43" s="106">
        <v>0</v>
      </c>
      <c r="E43" s="106">
        <v>0</v>
      </c>
      <c r="F43" s="106">
        <v>0</v>
      </c>
      <c r="G43" s="106">
        <v>0</v>
      </c>
      <c r="H43" s="106">
        <v>0</v>
      </c>
      <c r="I43" s="106">
        <v>0</v>
      </c>
      <c r="J43" s="106"/>
      <c r="K43" s="106"/>
      <c r="L43" s="106"/>
      <c r="M43" s="106"/>
      <c r="N43" s="106"/>
      <c r="O43" s="106"/>
      <c r="P43" s="269"/>
      <c r="Q43" s="106"/>
      <c r="R43" s="106"/>
      <c r="S43" s="106"/>
      <c r="T43" s="106"/>
      <c r="U43" s="106"/>
      <c r="V43" s="106"/>
      <c r="W43" s="269"/>
      <c r="X43" s="269">
        <f t="shared" si="0"/>
        <v>0</v>
      </c>
      <c r="Y43" s="106"/>
      <c r="Z43" s="106"/>
      <c r="AA43" s="106"/>
      <c r="AB43" s="106"/>
      <c r="AC43" s="106"/>
      <c r="AD43" s="106"/>
      <c r="AE43" s="269"/>
      <c r="AF43" s="106"/>
      <c r="AG43" s="106"/>
      <c r="AH43" s="106"/>
      <c r="AI43" s="106"/>
      <c r="AJ43" s="106"/>
      <c r="AK43" s="106"/>
      <c r="AL43" s="269"/>
      <c r="AM43" s="106"/>
      <c r="AN43" s="106"/>
      <c r="AO43" s="106"/>
      <c r="AP43" s="106"/>
      <c r="AQ43" s="106"/>
      <c r="AR43" s="106"/>
      <c r="AS43" s="269"/>
      <c r="AT43" s="106"/>
      <c r="AU43" s="106"/>
      <c r="AV43" s="106"/>
      <c r="AW43" s="106"/>
      <c r="AX43" s="106"/>
      <c r="AY43" s="106"/>
      <c r="AZ43" s="269"/>
      <c r="BA43" s="106"/>
      <c r="BB43" s="106"/>
      <c r="BC43" s="106"/>
      <c r="BD43" s="106"/>
      <c r="BE43" s="106"/>
      <c r="BF43" s="106"/>
      <c r="BG43" s="269"/>
      <c r="BH43" s="106"/>
      <c r="BI43" s="106"/>
    </row>
    <row r="44" spans="1:61" s="104" customFormat="1" ht="15">
      <c r="A44" s="118" t="s">
        <v>409</v>
      </c>
      <c r="B44" s="106" t="s">
        <v>167</v>
      </c>
      <c r="C44" s="106" t="s">
        <v>276</v>
      </c>
      <c r="D44" s="106">
        <v>366</v>
      </c>
      <c r="E44" s="223">
        <v>42626</v>
      </c>
      <c r="F44" s="106">
        <v>5</v>
      </c>
      <c r="G44" s="223">
        <v>1658</v>
      </c>
      <c r="H44" s="106">
        <v>9</v>
      </c>
      <c r="I44" s="278">
        <v>149129</v>
      </c>
      <c r="J44" s="224">
        <v>0.02</v>
      </c>
      <c r="K44" s="106">
        <v>400</v>
      </c>
      <c r="L44" s="223">
        <v>27880</v>
      </c>
      <c r="M44" s="106">
        <v>0</v>
      </c>
      <c r="N44" s="223">
        <v>1586</v>
      </c>
      <c r="O44" s="106">
        <v>9</v>
      </c>
      <c r="P44" s="278">
        <v>135614</v>
      </c>
      <c r="Q44" s="224">
        <v>0.01</v>
      </c>
      <c r="R44" s="106">
        <v>300</v>
      </c>
      <c r="S44" s="223">
        <v>7275</v>
      </c>
      <c r="T44" s="106">
        <v>0</v>
      </c>
      <c r="U44" s="106">
        <v>449</v>
      </c>
      <c r="V44" s="106">
        <v>9</v>
      </c>
      <c r="W44" s="269">
        <v>103235</v>
      </c>
      <c r="X44" s="269">
        <f t="shared" si="0"/>
        <v>132609.55681993417</v>
      </c>
      <c r="Y44" s="224">
        <v>0.02</v>
      </c>
      <c r="Z44" s="106">
        <v>237</v>
      </c>
      <c r="AA44" s="223">
        <v>6534</v>
      </c>
      <c r="AB44" s="106">
        <v>0</v>
      </c>
      <c r="AC44" s="106">
        <v>375</v>
      </c>
      <c r="AD44" s="106">
        <v>9</v>
      </c>
      <c r="AE44" s="269">
        <v>82794</v>
      </c>
      <c r="AF44" s="224">
        <v>0.01</v>
      </c>
      <c r="AG44" s="106">
        <v>508</v>
      </c>
      <c r="AH44" s="223">
        <v>12319</v>
      </c>
      <c r="AI44" s="106">
        <v>0</v>
      </c>
      <c r="AJ44" s="106">
        <v>748</v>
      </c>
      <c r="AK44" s="106">
        <v>9</v>
      </c>
      <c r="AL44" s="269">
        <v>169304</v>
      </c>
      <c r="AM44" s="224">
        <v>0.02</v>
      </c>
      <c r="AN44" s="106">
        <v>609</v>
      </c>
      <c r="AO44" s="223">
        <v>14744</v>
      </c>
      <c r="AP44" s="106">
        <v>0</v>
      </c>
      <c r="AQ44" s="106">
        <v>897</v>
      </c>
      <c r="AR44" s="106">
        <v>9</v>
      </c>
      <c r="AS44" s="269">
        <v>206338</v>
      </c>
      <c r="AT44" s="224">
        <v>0.02</v>
      </c>
      <c r="AU44" s="106">
        <v>814</v>
      </c>
      <c r="AV44" s="223">
        <v>19740</v>
      </c>
      <c r="AW44" s="106">
        <v>0</v>
      </c>
      <c r="AX44" s="223">
        <v>1196</v>
      </c>
      <c r="AY44" s="106">
        <v>9</v>
      </c>
      <c r="AZ44" s="269">
        <v>281619</v>
      </c>
      <c r="BA44" s="224">
        <v>0.02</v>
      </c>
      <c r="BB44" s="106">
        <v>612</v>
      </c>
      <c r="BC44" s="223">
        <v>14841</v>
      </c>
      <c r="BD44" s="106">
        <v>0</v>
      </c>
      <c r="BE44" s="106">
        <v>897</v>
      </c>
      <c r="BF44" s="106">
        <v>9</v>
      </c>
      <c r="BG44" s="269">
        <v>221145</v>
      </c>
      <c r="BH44" s="224">
        <v>0.02</v>
      </c>
      <c r="BI44" s="106" t="s">
        <v>225</v>
      </c>
    </row>
    <row r="45" spans="1:61" s="104" customFormat="1" ht="15">
      <c r="A45" s="118" t="s">
        <v>410</v>
      </c>
      <c r="B45" s="106" t="s">
        <v>167</v>
      </c>
      <c r="C45" s="106" t="s">
        <v>276</v>
      </c>
      <c r="D45" s="106">
        <v>253</v>
      </c>
      <c r="E45" s="106">
        <v>0</v>
      </c>
      <c r="F45" s="106">
        <v>0</v>
      </c>
      <c r="G45" s="272">
        <v>-3589</v>
      </c>
      <c r="H45" s="106">
        <v>16</v>
      </c>
      <c r="I45" s="269">
        <v>54697</v>
      </c>
      <c r="J45" s="224">
        <v>0.01</v>
      </c>
      <c r="K45" s="106">
        <v>116</v>
      </c>
      <c r="L45" s="106">
        <v>0</v>
      </c>
      <c r="M45" s="106">
        <v>0</v>
      </c>
      <c r="N45" s="106">
        <v>467</v>
      </c>
      <c r="O45" s="106">
        <v>16</v>
      </c>
      <c r="P45" s="269">
        <v>392678</v>
      </c>
      <c r="Q45" s="224">
        <v>0.03</v>
      </c>
      <c r="R45" s="106">
        <v>13</v>
      </c>
      <c r="S45" s="106">
        <v>0</v>
      </c>
      <c r="T45" s="106">
        <v>0</v>
      </c>
      <c r="U45" s="106">
        <v>107</v>
      </c>
      <c r="V45" s="106">
        <v>30</v>
      </c>
      <c r="W45" s="269">
        <v>53067</v>
      </c>
      <c r="X45" s="269">
        <f t="shared" si="0"/>
        <v>68166.720121697552</v>
      </c>
      <c r="Y45" s="224">
        <v>0.01</v>
      </c>
      <c r="Z45" s="106">
        <v>12</v>
      </c>
      <c r="AA45" s="106">
        <v>0</v>
      </c>
      <c r="AB45" s="106">
        <v>0</v>
      </c>
      <c r="AC45" s="106">
        <v>97</v>
      </c>
      <c r="AD45" s="106">
        <v>30</v>
      </c>
      <c r="AE45" s="269">
        <v>48966</v>
      </c>
      <c r="AF45" s="224">
        <v>0.01</v>
      </c>
      <c r="AG45" s="106">
        <v>14</v>
      </c>
      <c r="AH45" s="106">
        <v>0</v>
      </c>
      <c r="AI45" s="106">
        <v>0</v>
      </c>
      <c r="AJ45" s="106">
        <v>117</v>
      </c>
      <c r="AK45" s="106">
        <v>30</v>
      </c>
      <c r="AL45" s="269">
        <v>56858</v>
      </c>
      <c r="AM45" s="224">
        <v>0.01</v>
      </c>
      <c r="AN45" s="106">
        <v>12</v>
      </c>
      <c r="AO45" s="106">
        <v>0</v>
      </c>
      <c r="AP45" s="106">
        <v>0</v>
      </c>
      <c r="AQ45" s="106">
        <v>97</v>
      </c>
      <c r="AR45" s="106">
        <v>30</v>
      </c>
      <c r="AS45" s="269">
        <v>49851</v>
      </c>
      <c r="AT45" s="224">
        <v>0</v>
      </c>
      <c r="AU45" s="106">
        <v>13</v>
      </c>
      <c r="AV45" s="106">
        <v>0</v>
      </c>
      <c r="AW45" s="106">
        <v>0</v>
      </c>
      <c r="AX45" s="106">
        <v>100</v>
      </c>
      <c r="AY45" s="106">
        <v>30</v>
      </c>
      <c r="AZ45" s="269">
        <v>54766</v>
      </c>
      <c r="BA45" s="224">
        <v>0</v>
      </c>
      <c r="BB45" s="106">
        <v>15</v>
      </c>
      <c r="BC45" s="106">
        <v>0</v>
      </c>
      <c r="BD45" s="106">
        <v>0</v>
      </c>
      <c r="BE45" s="106">
        <v>116</v>
      </c>
      <c r="BF45" s="106">
        <v>30</v>
      </c>
      <c r="BG45" s="269">
        <v>65346</v>
      </c>
      <c r="BH45" s="224">
        <v>0.01</v>
      </c>
      <c r="BI45" s="106" t="s">
        <v>334</v>
      </c>
    </row>
    <row r="46" spans="1:61" s="104" customFormat="1">
      <c r="A46" s="118" t="s">
        <v>411</v>
      </c>
      <c r="B46" s="106" t="s">
        <v>167</v>
      </c>
      <c r="C46" s="106" t="s">
        <v>276</v>
      </c>
      <c r="D46" s="106">
        <v>0</v>
      </c>
      <c r="E46" s="106">
        <v>0</v>
      </c>
      <c r="F46" s="106">
        <v>0</v>
      </c>
      <c r="G46" s="106">
        <v>0</v>
      </c>
      <c r="H46" s="106">
        <v>0</v>
      </c>
      <c r="I46" s="269"/>
      <c r="J46" s="106"/>
      <c r="K46" s="106"/>
      <c r="L46" s="106"/>
      <c r="M46" s="106"/>
      <c r="N46" s="106"/>
      <c r="O46" s="106"/>
      <c r="P46" s="269"/>
      <c r="Q46" s="106"/>
      <c r="R46" s="106"/>
      <c r="S46" s="106"/>
      <c r="T46" s="106"/>
      <c r="U46" s="106"/>
      <c r="V46" s="106"/>
      <c r="W46" s="269"/>
      <c r="X46" s="269">
        <f t="shared" si="0"/>
        <v>0</v>
      </c>
      <c r="Y46" s="106"/>
      <c r="Z46" s="106"/>
      <c r="AA46" s="106"/>
      <c r="AB46" s="106"/>
      <c r="AC46" s="106"/>
      <c r="AD46" s="106"/>
      <c r="AE46" s="269"/>
      <c r="AF46" s="106"/>
      <c r="AG46" s="106"/>
      <c r="AH46" s="106"/>
      <c r="AI46" s="106"/>
      <c r="AJ46" s="106"/>
      <c r="AK46" s="106"/>
      <c r="AL46" s="269"/>
      <c r="AM46" s="106"/>
      <c r="AN46" s="106"/>
      <c r="AO46" s="106"/>
      <c r="AP46" s="106"/>
      <c r="AQ46" s="106"/>
      <c r="AR46" s="106"/>
      <c r="AS46" s="269"/>
      <c r="AT46" s="106"/>
      <c r="AU46" s="106"/>
      <c r="AV46" s="106"/>
      <c r="AW46" s="106"/>
      <c r="AX46" s="106"/>
      <c r="AY46" s="106"/>
      <c r="AZ46" s="269"/>
      <c r="BA46" s="106"/>
      <c r="BB46" s="106"/>
      <c r="BC46" s="106"/>
      <c r="BD46" s="106"/>
      <c r="BE46" s="106"/>
      <c r="BF46" s="106"/>
      <c r="BG46" s="269"/>
      <c r="BH46" s="106"/>
      <c r="BI46" s="106"/>
    </row>
    <row r="47" spans="1:61" s="104" customFormat="1">
      <c r="A47" s="118" t="s">
        <v>412</v>
      </c>
      <c r="B47" s="106" t="s">
        <v>167</v>
      </c>
      <c r="C47" s="106" t="s">
        <v>276</v>
      </c>
      <c r="D47" s="106">
        <v>0</v>
      </c>
      <c r="E47" s="106">
        <v>0</v>
      </c>
      <c r="F47" s="106">
        <v>0</v>
      </c>
      <c r="G47" s="106">
        <v>0</v>
      </c>
      <c r="H47" s="106">
        <v>0</v>
      </c>
      <c r="I47" s="269"/>
      <c r="J47" s="106"/>
      <c r="K47" s="106"/>
      <c r="L47" s="106"/>
      <c r="M47" s="106"/>
      <c r="N47" s="106"/>
      <c r="O47" s="106"/>
      <c r="P47" s="269"/>
      <c r="Q47" s="106"/>
      <c r="R47" s="106"/>
      <c r="S47" s="106"/>
      <c r="T47" s="106"/>
      <c r="U47" s="106"/>
      <c r="V47" s="106"/>
      <c r="W47" s="269"/>
      <c r="X47" s="269">
        <f t="shared" si="0"/>
        <v>0</v>
      </c>
      <c r="Y47" s="106"/>
      <c r="Z47" s="106"/>
      <c r="AA47" s="106"/>
      <c r="AB47" s="106"/>
      <c r="AC47" s="106"/>
      <c r="AD47" s="106"/>
      <c r="AE47" s="269"/>
      <c r="AF47" s="106"/>
      <c r="AG47" s="106"/>
      <c r="AH47" s="106"/>
      <c r="AI47" s="106"/>
      <c r="AJ47" s="106"/>
      <c r="AK47" s="106"/>
      <c r="AL47" s="269"/>
      <c r="AM47" s="106"/>
      <c r="AN47" s="106"/>
      <c r="AO47" s="106"/>
      <c r="AP47" s="106"/>
      <c r="AQ47" s="106"/>
      <c r="AR47" s="106"/>
      <c r="AS47" s="269"/>
      <c r="AT47" s="106"/>
      <c r="AU47" s="106"/>
      <c r="AV47" s="106"/>
      <c r="AW47" s="106"/>
      <c r="AX47" s="106"/>
      <c r="AY47" s="106"/>
      <c r="AZ47" s="269"/>
      <c r="BA47" s="106"/>
      <c r="BB47" s="106"/>
      <c r="BC47" s="106"/>
      <c r="BD47" s="106"/>
      <c r="BE47" s="106"/>
      <c r="BF47" s="106"/>
      <c r="BG47" s="269"/>
      <c r="BH47" s="106"/>
      <c r="BI47" s="106"/>
    </row>
    <row r="48" spans="1:61" s="104" customFormat="1" ht="15">
      <c r="A48" s="118" t="s">
        <v>341</v>
      </c>
      <c r="B48" s="106" t="s">
        <v>167</v>
      </c>
      <c r="C48" s="106" t="s">
        <v>276</v>
      </c>
      <c r="D48" s="106">
        <v>0</v>
      </c>
      <c r="E48" s="106">
        <v>0</v>
      </c>
      <c r="F48" s="106">
        <v>0</v>
      </c>
      <c r="G48" s="106">
        <v>0</v>
      </c>
      <c r="H48" s="106">
        <v>9</v>
      </c>
      <c r="I48" s="278">
        <v>0</v>
      </c>
      <c r="J48" s="224">
        <v>0</v>
      </c>
      <c r="K48" s="106"/>
      <c r="L48" s="106"/>
      <c r="M48" s="106"/>
      <c r="N48" s="106"/>
      <c r="O48" s="106"/>
      <c r="P48" s="269"/>
      <c r="Q48" s="106"/>
      <c r="R48" s="106"/>
      <c r="S48" s="106"/>
      <c r="T48" s="106"/>
      <c r="U48" s="106"/>
      <c r="V48" s="106"/>
      <c r="W48" s="269"/>
      <c r="X48" s="269">
        <f t="shared" si="0"/>
        <v>0</v>
      </c>
      <c r="Y48" s="106"/>
      <c r="Z48" s="106"/>
      <c r="AA48" s="106"/>
      <c r="AB48" s="106"/>
      <c r="AC48" s="106"/>
      <c r="AD48" s="106"/>
      <c r="AE48" s="269"/>
      <c r="AF48" s="106"/>
      <c r="AG48" s="106"/>
      <c r="AH48" s="106"/>
      <c r="AI48" s="106"/>
      <c r="AJ48" s="106"/>
      <c r="AK48" s="106"/>
      <c r="AL48" s="269"/>
      <c r="AM48" s="106"/>
      <c r="AN48" s="106"/>
      <c r="AO48" s="106"/>
      <c r="AP48" s="106"/>
      <c r="AQ48" s="106"/>
      <c r="AR48" s="106"/>
      <c r="AS48" s="269"/>
      <c r="AT48" s="106"/>
      <c r="AU48" s="106"/>
      <c r="AV48" s="106"/>
      <c r="AW48" s="106"/>
      <c r="AX48" s="106"/>
      <c r="AY48" s="106"/>
      <c r="AZ48" s="269"/>
      <c r="BA48" s="106"/>
      <c r="BB48" s="106"/>
      <c r="BC48" s="106"/>
      <c r="BD48" s="106"/>
      <c r="BE48" s="106"/>
      <c r="BF48" s="106"/>
      <c r="BG48" s="269"/>
      <c r="BH48" s="106"/>
      <c r="BI48" s="106"/>
    </row>
    <row r="49" spans="1:61" s="104" customFormat="1">
      <c r="A49" s="119" t="s">
        <v>413</v>
      </c>
      <c r="B49" s="106" t="s">
        <v>167</v>
      </c>
      <c r="C49" s="106" t="s">
        <v>276</v>
      </c>
      <c r="D49" s="106">
        <v>2</v>
      </c>
      <c r="E49" s="106">
        <v>71</v>
      </c>
      <c r="F49" s="106">
        <v>0</v>
      </c>
      <c r="G49" s="106">
        <v>1</v>
      </c>
      <c r="H49" s="106">
        <v>3</v>
      </c>
      <c r="I49" s="269">
        <v>321</v>
      </c>
      <c r="J49" s="224">
        <v>0</v>
      </c>
      <c r="K49" s="106"/>
      <c r="L49" s="106"/>
      <c r="M49" s="106"/>
      <c r="N49" s="106"/>
      <c r="O49" s="106"/>
      <c r="P49" s="269"/>
      <c r="Q49" s="106"/>
      <c r="R49" s="106"/>
      <c r="S49" s="106"/>
      <c r="T49" s="106"/>
      <c r="U49" s="106"/>
      <c r="V49" s="106"/>
      <c r="W49" s="269"/>
      <c r="X49" s="269">
        <f t="shared" si="0"/>
        <v>0</v>
      </c>
      <c r="Y49" s="106"/>
      <c r="Z49" s="106"/>
      <c r="AA49" s="106"/>
      <c r="AB49" s="106"/>
      <c r="AC49" s="106"/>
      <c r="AD49" s="106"/>
      <c r="AE49" s="269"/>
      <c r="AF49" s="106"/>
      <c r="AG49" s="106"/>
      <c r="AH49" s="106"/>
      <c r="AI49" s="106"/>
      <c r="AJ49" s="106"/>
      <c r="AK49" s="106"/>
      <c r="AL49" s="269"/>
      <c r="AM49" s="106"/>
      <c r="AN49" s="106"/>
      <c r="AO49" s="106"/>
      <c r="AP49" s="106"/>
      <c r="AQ49" s="106"/>
      <c r="AR49" s="106"/>
      <c r="AS49" s="269"/>
      <c r="AT49" s="106"/>
      <c r="AU49" s="106"/>
      <c r="AV49" s="106"/>
      <c r="AW49" s="106"/>
      <c r="AX49" s="106"/>
      <c r="AY49" s="106"/>
      <c r="AZ49" s="269"/>
      <c r="BA49" s="106"/>
      <c r="BB49" s="106"/>
      <c r="BC49" s="106"/>
      <c r="BD49" s="106"/>
      <c r="BE49" s="106"/>
      <c r="BF49" s="106"/>
      <c r="BG49" s="269"/>
      <c r="BH49" s="106"/>
      <c r="BI49" s="106"/>
    </row>
    <row r="50" spans="1:61" s="104" customFormat="1">
      <c r="A50" s="119" t="s">
        <v>205</v>
      </c>
      <c r="B50" s="106" t="s">
        <v>167</v>
      </c>
      <c r="C50" s="106" t="s">
        <v>278</v>
      </c>
      <c r="D50" s="106"/>
      <c r="E50" s="106"/>
      <c r="F50" s="106"/>
      <c r="G50" s="106"/>
      <c r="H50" s="106"/>
      <c r="I50" s="269"/>
      <c r="J50" s="106"/>
      <c r="K50" s="106"/>
      <c r="L50" s="106"/>
      <c r="M50" s="106"/>
      <c r="N50" s="106"/>
      <c r="O50" s="106"/>
      <c r="P50" s="269"/>
      <c r="Q50" s="106"/>
      <c r="R50" s="106"/>
      <c r="S50" s="106"/>
      <c r="T50" s="106"/>
      <c r="U50" s="106"/>
      <c r="V50" s="106"/>
      <c r="W50" s="269"/>
      <c r="X50" s="269">
        <f t="shared" si="0"/>
        <v>0</v>
      </c>
      <c r="Y50" s="106"/>
      <c r="Z50" s="106"/>
      <c r="AA50" s="106"/>
      <c r="AB50" s="106"/>
      <c r="AC50" s="106"/>
      <c r="AD50" s="106"/>
      <c r="AE50" s="269"/>
      <c r="AF50" s="106"/>
      <c r="AG50" s="106"/>
      <c r="AH50" s="106"/>
      <c r="AI50" s="106"/>
      <c r="AJ50" s="106"/>
      <c r="AK50" s="106"/>
      <c r="AL50" s="269"/>
      <c r="AM50" s="106"/>
      <c r="AN50" s="106"/>
      <c r="AO50" s="106"/>
      <c r="AP50" s="106"/>
      <c r="AQ50" s="106"/>
      <c r="AR50" s="106"/>
      <c r="AS50" s="269"/>
      <c r="AT50" s="106"/>
      <c r="AU50" s="106"/>
      <c r="AV50" s="106"/>
      <c r="AW50" s="106"/>
      <c r="AX50" s="106"/>
      <c r="AY50" s="106"/>
      <c r="AZ50" s="269"/>
      <c r="BA50" s="106"/>
      <c r="BB50" s="106"/>
      <c r="BC50" s="106"/>
      <c r="BD50" s="106"/>
      <c r="BE50" s="106"/>
      <c r="BF50" s="106"/>
      <c r="BG50" s="269"/>
      <c r="BH50" s="106"/>
      <c r="BI50" s="106"/>
    </row>
    <row r="51" spans="1:61" s="104" customFormat="1" ht="15">
      <c r="A51" s="119" t="s">
        <v>414</v>
      </c>
      <c r="B51" s="106" t="s">
        <v>167</v>
      </c>
      <c r="C51" s="106" t="s">
        <v>278</v>
      </c>
      <c r="D51" s="106">
        <v>40</v>
      </c>
      <c r="E51" s="223">
        <v>6293</v>
      </c>
      <c r="F51" s="106">
        <v>3</v>
      </c>
      <c r="G51" s="106">
        <v>0</v>
      </c>
      <c r="H51" s="106">
        <v>5</v>
      </c>
      <c r="I51" s="269">
        <v>12402</v>
      </c>
      <c r="J51" s="224">
        <v>0</v>
      </c>
      <c r="K51" s="106">
        <v>513</v>
      </c>
      <c r="L51" s="106">
        <v>79</v>
      </c>
      <c r="M51" s="106">
        <v>0</v>
      </c>
      <c r="N51" s="106">
        <v>2</v>
      </c>
      <c r="O51" s="106">
        <v>6</v>
      </c>
      <c r="P51" s="278">
        <v>145</v>
      </c>
      <c r="Q51" s="224">
        <v>0</v>
      </c>
      <c r="R51" s="106">
        <v>89</v>
      </c>
      <c r="S51" s="223">
        <v>6750</v>
      </c>
      <c r="T51" s="106">
        <v>12</v>
      </c>
      <c r="U51" s="106">
        <v>588</v>
      </c>
      <c r="V51" s="106">
        <v>7</v>
      </c>
      <c r="W51" s="269">
        <v>48297</v>
      </c>
      <c r="X51" s="269">
        <f t="shared" si="0"/>
        <v>62039.461091028817</v>
      </c>
      <c r="Y51" s="224">
        <v>0.01</v>
      </c>
      <c r="Z51" s="106">
        <v>96</v>
      </c>
      <c r="AA51" s="223">
        <v>7310</v>
      </c>
      <c r="AB51" s="106">
        <v>13</v>
      </c>
      <c r="AC51" s="106">
        <v>636</v>
      </c>
      <c r="AD51" s="106">
        <v>7</v>
      </c>
      <c r="AE51" s="269">
        <v>50474</v>
      </c>
      <c r="AF51" s="224">
        <v>0.01</v>
      </c>
      <c r="AG51" s="106">
        <v>152</v>
      </c>
      <c r="AH51" s="223">
        <v>11616</v>
      </c>
      <c r="AI51" s="106">
        <v>21</v>
      </c>
      <c r="AJ51" s="223">
        <v>1011</v>
      </c>
      <c r="AK51" s="106">
        <v>7</v>
      </c>
      <c r="AL51" s="269">
        <v>76752</v>
      </c>
      <c r="AM51" s="224">
        <v>0.01</v>
      </c>
      <c r="AN51" s="106">
        <v>152</v>
      </c>
      <c r="AO51" s="223">
        <v>11616</v>
      </c>
      <c r="AP51" s="106">
        <v>21</v>
      </c>
      <c r="AQ51" s="223">
        <v>1011</v>
      </c>
      <c r="AR51" s="223">
        <v>7</v>
      </c>
      <c r="AS51" s="269">
        <v>77492</v>
      </c>
      <c r="AT51" s="224">
        <v>0.01</v>
      </c>
      <c r="AU51" s="106">
        <v>153</v>
      </c>
      <c r="AV51" s="223">
        <v>11615</v>
      </c>
      <c r="AW51" s="106">
        <v>21</v>
      </c>
      <c r="AX51" s="223">
        <v>1012</v>
      </c>
      <c r="AY51" s="106">
        <v>7</v>
      </c>
      <c r="AZ51" s="269">
        <v>78853</v>
      </c>
      <c r="BA51" s="224">
        <v>0.01</v>
      </c>
      <c r="BB51" s="106">
        <v>152</v>
      </c>
      <c r="BC51" s="223">
        <v>11601</v>
      </c>
      <c r="BD51" s="106">
        <v>21</v>
      </c>
      <c r="BE51" s="223">
        <v>1010</v>
      </c>
      <c r="BF51" s="106">
        <v>7</v>
      </c>
      <c r="BG51" s="278">
        <v>83796</v>
      </c>
      <c r="BH51" s="224">
        <v>0.01</v>
      </c>
      <c r="BI51" s="106" t="s">
        <v>215</v>
      </c>
    </row>
    <row r="52" spans="1:61" s="104" customFormat="1">
      <c r="A52" s="119"/>
      <c r="B52" s="106"/>
      <c r="C52" s="106"/>
      <c r="D52" s="106"/>
      <c r="E52" s="106"/>
      <c r="F52" s="106"/>
      <c r="G52" s="106"/>
      <c r="H52" s="106"/>
      <c r="I52" s="269"/>
      <c r="J52" s="106"/>
      <c r="K52" s="106"/>
      <c r="L52" s="106"/>
      <c r="M52" s="106"/>
      <c r="N52" s="106"/>
      <c r="O52" s="106"/>
      <c r="P52" s="269"/>
      <c r="Q52" s="106"/>
      <c r="R52" s="106"/>
      <c r="S52" s="106"/>
      <c r="T52" s="106"/>
      <c r="U52" s="106"/>
      <c r="V52" s="106"/>
      <c r="W52" s="269"/>
      <c r="X52" s="269">
        <f t="shared" si="0"/>
        <v>0</v>
      </c>
      <c r="Y52" s="106"/>
      <c r="Z52" s="106"/>
      <c r="AA52" s="106"/>
      <c r="AB52" s="106"/>
      <c r="AC52" s="106"/>
      <c r="AD52" s="106"/>
      <c r="AE52" s="269"/>
      <c r="AF52" s="106"/>
      <c r="AG52" s="106"/>
      <c r="AH52" s="106"/>
      <c r="AI52" s="106"/>
      <c r="AJ52" s="106"/>
      <c r="AK52" s="106"/>
      <c r="AL52" s="269"/>
      <c r="AM52" s="106"/>
      <c r="AN52" s="106"/>
      <c r="AO52" s="106"/>
      <c r="AP52" s="106"/>
      <c r="AQ52" s="106"/>
      <c r="AR52" s="106"/>
      <c r="AS52" s="269"/>
      <c r="AT52" s="106"/>
      <c r="AU52" s="106"/>
      <c r="AV52" s="106"/>
      <c r="AW52" s="106"/>
      <c r="AX52" s="106"/>
      <c r="AY52" s="106"/>
      <c r="AZ52" s="269"/>
      <c r="BA52" s="106"/>
      <c r="BB52" s="106"/>
      <c r="BC52" s="106"/>
      <c r="BD52" s="106"/>
      <c r="BE52" s="106"/>
      <c r="BF52" s="106"/>
      <c r="BG52" s="269"/>
      <c r="BH52" s="106"/>
      <c r="BI52" s="106"/>
    </row>
    <row r="53" spans="1:61" s="127" customFormat="1">
      <c r="A53" s="99" t="s">
        <v>231</v>
      </c>
      <c r="B53" s="122"/>
      <c r="C53" s="122"/>
      <c r="D53" s="122"/>
      <c r="E53" s="122"/>
      <c r="F53" s="122"/>
      <c r="G53" s="122"/>
      <c r="H53" s="122"/>
      <c r="I53" s="270"/>
      <c r="J53" s="122"/>
      <c r="K53" s="122"/>
      <c r="L53" s="122"/>
      <c r="M53" s="122"/>
      <c r="N53" s="122"/>
      <c r="O53" s="122"/>
      <c r="P53" s="270"/>
      <c r="Q53" s="122"/>
      <c r="R53" s="122"/>
      <c r="S53" s="122"/>
      <c r="T53" s="122"/>
      <c r="U53" s="122"/>
      <c r="V53" s="122"/>
      <c r="W53" s="270"/>
      <c r="X53" s="269">
        <f t="shared" si="0"/>
        <v>0</v>
      </c>
      <c r="Y53" s="122"/>
      <c r="Z53" s="122"/>
      <c r="AA53" s="122"/>
      <c r="AB53" s="122"/>
      <c r="AC53" s="122"/>
      <c r="AD53" s="122"/>
      <c r="AE53" s="270"/>
      <c r="AF53" s="122"/>
      <c r="AG53" s="122"/>
      <c r="AH53" s="122"/>
      <c r="AI53" s="122"/>
      <c r="AJ53" s="122"/>
      <c r="AK53" s="122"/>
      <c r="AL53" s="270"/>
      <c r="AM53" s="122"/>
      <c r="AN53" s="122"/>
      <c r="AO53" s="122"/>
      <c r="AP53" s="122"/>
      <c r="AQ53" s="122"/>
      <c r="AR53" s="122"/>
      <c r="AS53" s="270"/>
      <c r="AT53" s="122"/>
      <c r="AU53" s="122"/>
      <c r="AV53" s="122"/>
      <c r="AW53" s="122"/>
      <c r="AX53" s="122"/>
      <c r="AY53" s="122"/>
      <c r="AZ53" s="270"/>
      <c r="BA53" s="122"/>
      <c r="BB53" s="122"/>
      <c r="BC53" s="122"/>
      <c r="BD53" s="122"/>
      <c r="BE53" s="122"/>
      <c r="BF53" s="122"/>
      <c r="BG53" s="270"/>
      <c r="BH53" s="122"/>
      <c r="BI53" s="122"/>
    </row>
    <row r="54" spans="1:61" s="104" customFormat="1" ht="15">
      <c r="A54" s="116" t="s">
        <v>415</v>
      </c>
      <c r="B54" s="106" t="s">
        <v>167</v>
      </c>
      <c r="C54" s="106" t="s">
        <v>278</v>
      </c>
      <c r="D54" s="106">
        <v>2656</v>
      </c>
      <c r="E54" s="223">
        <v>34306</v>
      </c>
      <c r="F54" s="106">
        <v>1</v>
      </c>
      <c r="G54" s="272">
        <v>-303</v>
      </c>
      <c r="H54" s="106">
        <v>16</v>
      </c>
      <c r="I54" s="278">
        <v>360074</v>
      </c>
      <c r="J54" s="224">
        <v>0.04</v>
      </c>
      <c r="K54" s="106"/>
      <c r="L54" s="106"/>
      <c r="M54" s="106"/>
      <c r="N54" s="106"/>
      <c r="O54" s="106"/>
      <c r="P54" s="269"/>
      <c r="Q54" s="106"/>
      <c r="R54" s="106"/>
      <c r="S54" s="106"/>
      <c r="T54" s="106"/>
      <c r="U54" s="106"/>
      <c r="V54" s="106"/>
      <c r="W54" s="269"/>
      <c r="X54" s="269">
        <f t="shared" si="0"/>
        <v>0</v>
      </c>
      <c r="Y54" s="106"/>
      <c r="Z54" s="106"/>
      <c r="AA54" s="106"/>
      <c r="AB54" s="106"/>
      <c r="AC54" s="106"/>
      <c r="AD54" s="106"/>
      <c r="AE54" s="269"/>
      <c r="AF54" s="106"/>
      <c r="AG54" s="106"/>
      <c r="AH54" s="106"/>
      <c r="AI54" s="106"/>
      <c r="AJ54" s="106"/>
      <c r="AK54" s="106"/>
      <c r="AL54" s="269"/>
      <c r="AM54" s="106"/>
      <c r="AN54" s="106"/>
      <c r="AO54" s="106"/>
      <c r="AP54" s="106"/>
      <c r="AQ54" s="106"/>
      <c r="AR54" s="106"/>
      <c r="AS54" s="269"/>
      <c r="AT54" s="106"/>
      <c r="AU54" s="106"/>
      <c r="AV54" s="106"/>
      <c r="AW54" s="106"/>
      <c r="AX54" s="106"/>
      <c r="AY54" s="106"/>
      <c r="AZ54" s="269"/>
      <c r="BA54" s="106"/>
      <c r="BB54" s="106"/>
      <c r="BC54" s="106"/>
      <c r="BD54" s="106"/>
      <c r="BE54" s="106"/>
      <c r="BF54" s="106"/>
      <c r="BG54" s="269"/>
      <c r="BH54" s="106"/>
      <c r="BI54" s="106"/>
    </row>
    <row r="55" spans="1:61" s="104" customFormat="1" ht="15">
      <c r="A55" s="114" t="s">
        <v>416</v>
      </c>
      <c r="B55" s="106" t="s">
        <v>167</v>
      </c>
      <c r="C55" s="106" t="s">
        <v>278</v>
      </c>
      <c r="D55" s="106">
        <v>1665</v>
      </c>
      <c r="E55" s="223">
        <v>72582</v>
      </c>
      <c r="F55" s="106">
        <v>1</v>
      </c>
      <c r="G55" s="271">
        <v>-926</v>
      </c>
      <c r="H55" s="106">
        <v>11</v>
      </c>
      <c r="I55" s="278">
        <v>149784</v>
      </c>
      <c r="J55" s="224">
        <v>0.02</v>
      </c>
      <c r="K55" s="106">
        <v>10800</v>
      </c>
      <c r="L55" s="274">
        <v>75870</v>
      </c>
      <c r="M55" s="106">
        <v>8</v>
      </c>
      <c r="N55" s="272">
        <v>-1345</v>
      </c>
      <c r="O55" s="106">
        <v>12</v>
      </c>
      <c r="P55" s="278">
        <v>173147</v>
      </c>
      <c r="Q55" s="224">
        <v>0.02</v>
      </c>
      <c r="R55" s="106"/>
      <c r="S55" s="106"/>
      <c r="T55" s="106"/>
      <c r="U55" s="106"/>
      <c r="V55" s="106"/>
      <c r="W55" s="269"/>
      <c r="X55" s="269">
        <f t="shared" si="0"/>
        <v>0</v>
      </c>
      <c r="Y55" s="106"/>
      <c r="Z55" s="106"/>
      <c r="AA55" s="106"/>
      <c r="AB55" s="106"/>
      <c r="AC55" s="106"/>
      <c r="AD55" s="106"/>
      <c r="AE55" s="269"/>
      <c r="AF55" s="106"/>
      <c r="AG55" s="106"/>
      <c r="AH55" s="106"/>
      <c r="AI55" s="106"/>
      <c r="AJ55" s="106"/>
      <c r="AK55" s="106"/>
      <c r="AL55" s="269"/>
      <c r="AM55" s="106"/>
      <c r="AN55" s="106"/>
      <c r="AO55" s="106"/>
      <c r="AP55" s="106"/>
      <c r="AQ55" s="106"/>
      <c r="AR55" s="106"/>
      <c r="AS55" s="269"/>
      <c r="AT55" s="106"/>
      <c r="AU55" s="106"/>
      <c r="AV55" s="106"/>
      <c r="AW55" s="106"/>
      <c r="AX55" s="106"/>
      <c r="AY55" s="106"/>
      <c r="AZ55" s="269"/>
      <c r="BA55" s="106"/>
      <c r="BB55" s="106"/>
      <c r="BC55" s="106"/>
      <c r="BD55" s="106"/>
      <c r="BE55" s="106"/>
      <c r="BF55" s="106"/>
      <c r="BG55" s="269"/>
      <c r="BH55" s="106"/>
      <c r="BI55" s="106"/>
    </row>
    <row r="56" spans="1:61" s="104" customFormat="1" ht="15">
      <c r="A56" s="114" t="s">
        <v>417</v>
      </c>
      <c r="B56" s="106" t="s">
        <v>167</v>
      </c>
      <c r="C56" s="106" t="s">
        <v>278</v>
      </c>
      <c r="D56" s="106">
        <v>246</v>
      </c>
      <c r="E56" s="223">
        <v>8854</v>
      </c>
      <c r="F56" s="106">
        <v>0</v>
      </c>
      <c r="G56" s="271">
        <v>-113</v>
      </c>
      <c r="H56" s="106">
        <v>11</v>
      </c>
      <c r="I56" s="278">
        <v>15215</v>
      </c>
      <c r="J56" s="224">
        <v>0</v>
      </c>
      <c r="K56" s="106"/>
      <c r="L56" s="106"/>
      <c r="M56" s="106"/>
      <c r="N56" s="106"/>
      <c r="O56" s="106"/>
      <c r="P56" s="269"/>
      <c r="Q56" s="106"/>
      <c r="R56" s="106"/>
      <c r="S56" s="106"/>
      <c r="T56" s="106"/>
      <c r="U56" s="106"/>
      <c r="V56" s="106"/>
      <c r="W56" s="269"/>
      <c r="X56" s="269">
        <f t="shared" si="0"/>
        <v>0</v>
      </c>
      <c r="Y56" s="106"/>
      <c r="Z56" s="106"/>
      <c r="AA56" s="106"/>
      <c r="AB56" s="106"/>
      <c r="AC56" s="106"/>
      <c r="AD56" s="106"/>
      <c r="AE56" s="269"/>
      <c r="AF56" s="106"/>
      <c r="AG56" s="106"/>
      <c r="AH56" s="106"/>
      <c r="AI56" s="106"/>
      <c r="AJ56" s="106"/>
      <c r="AK56" s="106"/>
      <c r="AL56" s="269"/>
      <c r="AM56" s="106"/>
      <c r="AN56" s="106"/>
      <c r="AO56" s="106"/>
      <c r="AP56" s="106"/>
      <c r="AQ56" s="106"/>
      <c r="AR56" s="106"/>
      <c r="AS56" s="269"/>
      <c r="AT56" s="106"/>
      <c r="AU56" s="106"/>
      <c r="AV56" s="106"/>
      <c r="AW56" s="106"/>
      <c r="AX56" s="106"/>
      <c r="AY56" s="106"/>
      <c r="AZ56" s="269"/>
      <c r="BA56" s="106"/>
      <c r="BB56" s="106"/>
      <c r="BC56" s="106"/>
      <c r="BD56" s="106"/>
      <c r="BE56" s="106"/>
      <c r="BF56" s="106"/>
      <c r="BG56" s="269"/>
      <c r="BH56" s="106"/>
      <c r="BI56" s="106"/>
    </row>
    <row r="57" spans="1:61" s="104" customFormat="1">
      <c r="A57" s="125" t="s">
        <v>418</v>
      </c>
      <c r="B57" s="126" t="s">
        <v>167</v>
      </c>
      <c r="C57" s="106" t="s">
        <v>278</v>
      </c>
      <c r="D57" s="117"/>
      <c r="E57" s="106"/>
      <c r="F57" s="117"/>
      <c r="G57" s="106"/>
      <c r="H57" s="117"/>
      <c r="I57" s="269"/>
      <c r="J57" s="117"/>
      <c r="K57" s="106"/>
      <c r="L57" s="117"/>
      <c r="M57" s="106"/>
      <c r="N57" s="117"/>
      <c r="O57" s="106"/>
      <c r="P57" s="269"/>
      <c r="Q57" s="106"/>
      <c r="R57" s="117"/>
      <c r="S57" s="106"/>
      <c r="T57" s="117"/>
      <c r="U57" s="106"/>
      <c r="V57" s="117"/>
      <c r="W57" s="269"/>
      <c r="X57" s="269">
        <f t="shared" si="0"/>
        <v>0</v>
      </c>
      <c r="Y57" s="117"/>
      <c r="Z57" s="106"/>
      <c r="AA57" s="117"/>
      <c r="AB57" s="106"/>
      <c r="AC57" s="117"/>
      <c r="AD57" s="106"/>
      <c r="AE57" s="269"/>
      <c r="AF57" s="106"/>
      <c r="AG57" s="117"/>
      <c r="AH57" s="106"/>
      <c r="AI57" s="117"/>
      <c r="AJ57" s="106"/>
      <c r="AK57" s="117"/>
      <c r="AL57" s="269"/>
      <c r="AM57" s="117"/>
      <c r="AN57" s="106"/>
      <c r="AO57" s="117"/>
      <c r="AP57" s="106"/>
      <c r="AQ57" s="117"/>
      <c r="AR57" s="106"/>
      <c r="AS57" s="269"/>
      <c r="AT57" s="106"/>
      <c r="AU57" s="117"/>
      <c r="AV57" s="106"/>
      <c r="AW57" s="117"/>
      <c r="AX57" s="106"/>
      <c r="AY57" s="117"/>
      <c r="AZ57" s="269"/>
      <c r="BA57" s="117"/>
      <c r="BB57" s="106"/>
      <c r="BC57" s="117"/>
      <c r="BD57" s="106"/>
      <c r="BE57" s="117"/>
      <c r="BF57" s="106"/>
      <c r="BG57" s="269"/>
      <c r="BH57" s="106"/>
      <c r="BI57" s="117"/>
    </row>
    <row r="58" spans="1:61" s="104" customFormat="1">
      <c r="A58" s="128" t="s">
        <v>419</v>
      </c>
      <c r="B58" s="129" t="s">
        <v>167</v>
      </c>
      <c r="C58" s="106" t="s">
        <v>278</v>
      </c>
      <c r="D58" s="117"/>
      <c r="E58" s="106"/>
      <c r="F58" s="117"/>
      <c r="G58" s="106"/>
      <c r="H58" s="117"/>
      <c r="I58" s="269"/>
      <c r="J58" s="117"/>
      <c r="K58" s="106"/>
      <c r="L58" s="117"/>
      <c r="M58" s="106"/>
      <c r="N58" s="117"/>
      <c r="O58" s="106"/>
      <c r="P58" s="269"/>
      <c r="Q58" s="106"/>
      <c r="R58" s="117"/>
      <c r="S58" s="106"/>
      <c r="T58" s="117"/>
      <c r="U58" s="106"/>
      <c r="V58" s="117"/>
      <c r="W58" s="269"/>
      <c r="X58" s="269">
        <f t="shared" si="0"/>
        <v>0</v>
      </c>
      <c r="Y58" s="117"/>
      <c r="Z58" s="106"/>
      <c r="AA58" s="117"/>
      <c r="AB58" s="106"/>
      <c r="AC58" s="117"/>
      <c r="AD58" s="106"/>
      <c r="AE58" s="269"/>
      <c r="AF58" s="106"/>
      <c r="AG58" s="117"/>
      <c r="AH58" s="106"/>
      <c r="AI58" s="117"/>
      <c r="AJ58" s="106"/>
      <c r="AK58" s="117"/>
      <c r="AL58" s="269"/>
      <c r="AM58" s="117"/>
      <c r="AN58" s="106"/>
      <c r="AO58" s="117"/>
      <c r="AP58" s="106"/>
      <c r="AQ58" s="117"/>
      <c r="AR58" s="106"/>
      <c r="AS58" s="269"/>
      <c r="AT58" s="106"/>
      <c r="AU58" s="117"/>
      <c r="AV58" s="106"/>
      <c r="AW58" s="117"/>
      <c r="AX58" s="106"/>
      <c r="AY58" s="117"/>
      <c r="AZ58" s="269"/>
      <c r="BA58" s="117"/>
      <c r="BB58" s="106"/>
      <c r="BC58" s="117"/>
      <c r="BD58" s="106"/>
      <c r="BE58" s="117"/>
      <c r="BF58" s="106"/>
      <c r="BG58" s="269"/>
      <c r="BH58" s="106"/>
      <c r="BI58" s="117"/>
    </row>
    <row r="59" spans="1:61" s="104" customFormat="1" ht="15">
      <c r="A59" s="114" t="s">
        <v>420</v>
      </c>
      <c r="B59" s="106" t="s">
        <v>167</v>
      </c>
      <c r="C59" s="106" t="s">
        <v>278</v>
      </c>
      <c r="D59" s="106">
        <v>3</v>
      </c>
      <c r="E59" s="223">
        <v>4940</v>
      </c>
      <c r="F59" s="106">
        <v>0</v>
      </c>
      <c r="G59" s="106">
        <v>0</v>
      </c>
      <c r="H59" s="106">
        <v>16</v>
      </c>
      <c r="I59" s="269">
        <v>12144</v>
      </c>
      <c r="J59" s="224">
        <v>0</v>
      </c>
      <c r="K59" s="106"/>
      <c r="L59" s="106"/>
      <c r="M59" s="106"/>
      <c r="N59" s="106"/>
      <c r="O59" s="106"/>
      <c r="P59" s="269"/>
      <c r="Q59" s="106"/>
      <c r="R59" s="106">
        <v>300</v>
      </c>
      <c r="S59" s="223">
        <v>29042</v>
      </c>
      <c r="T59" s="106">
        <v>4</v>
      </c>
      <c r="U59" s="271">
        <v>-167</v>
      </c>
      <c r="V59" s="106">
        <v>8</v>
      </c>
      <c r="W59" s="269">
        <v>48327</v>
      </c>
      <c r="X59" s="269">
        <f t="shared" si="0"/>
        <v>62077.997311347492</v>
      </c>
      <c r="Y59" s="224">
        <v>0.01</v>
      </c>
      <c r="Z59" s="106">
        <v>954</v>
      </c>
      <c r="AA59" s="223">
        <v>76409</v>
      </c>
      <c r="AB59" s="106">
        <v>6</v>
      </c>
      <c r="AC59" s="271">
        <v>-561</v>
      </c>
      <c r="AD59" s="106">
        <v>10</v>
      </c>
      <c r="AE59" s="269">
        <v>514639</v>
      </c>
      <c r="AF59" s="224">
        <v>0.08</v>
      </c>
      <c r="AG59" s="106">
        <v>1720</v>
      </c>
      <c r="AH59" s="223">
        <v>148660</v>
      </c>
      <c r="AI59" s="106">
        <v>15</v>
      </c>
      <c r="AJ59" s="271">
        <v>-987</v>
      </c>
      <c r="AK59" s="106">
        <v>10</v>
      </c>
      <c r="AL59" s="269">
        <v>718628</v>
      </c>
      <c r="AM59" s="224">
        <v>0.08</v>
      </c>
      <c r="AN59" s="275">
        <v>2320</v>
      </c>
      <c r="AO59" s="223">
        <v>197460</v>
      </c>
      <c r="AP59" s="106">
        <v>20</v>
      </c>
      <c r="AQ59" s="272">
        <v>-1322</v>
      </c>
      <c r="AR59" s="106">
        <v>10</v>
      </c>
      <c r="AS59" s="269">
        <v>909169</v>
      </c>
      <c r="AT59" s="224">
        <v>0.09</v>
      </c>
      <c r="AU59" s="106">
        <v>2770</v>
      </c>
      <c r="AV59" s="223">
        <v>241170</v>
      </c>
      <c r="AW59" s="106">
        <v>26</v>
      </c>
      <c r="AX59" s="272">
        <v>-1570</v>
      </c>
      <c r="AY59" s="106">
        <v>10</v>
      </c>
      <c r="AZ59" s="269">
        <v>1102796</v>
      </c>
      <c r="BA59" s="224">
        <v>0.09</v>
      </c>
      <c r="BB59" s="106">
        <v>2170</v>
      </c>
      <c r="BC59" s="223">
        <v>192370</v>
      </c>
      <c r="BD59" s="106">
        <v>21</v>
      </c>
      <c r="BE59" s="272">
        <v>-1236</v>
      </c>
      <c r="BF59" s="106">
        <v>10</v>
      </c>
      <c r="BG59" s="269">
        <v>958676</v>
      </c>
      <c r="BH59" s="224">
        <v>0.09</v>
      </c>
      <c r="BI59" s="106" t="s">
        <v>421</v>
      </c>
    </row>
    <row r="60" spans="1:61" s="104" customFormat="1">
      <c r="A60" s="114" t="s">
        <v>422</v>
      </c>
      <c r="B60" s="106" t="s">
        <v>167</v>
      </c>
      <c r="C60" s="106" t="s">
        <v>278</v>
      </c>
      <c r="D60" s="106"/>
      <c r="E60" s="106"/>
      <c r="F60" s="106"/>
      <c r="G60" s="106"/>
      <c r="H60" s="106"/>
      <c r="I60" s="269"/>
      <c r="J60" s="106"/>
      <c r="K60" s="106"/>
      <c r="L60" s="106"/>
      <c r="M60" s="106"/>
      <c r="N60" s="106"/>
      <c r="O60" s="106"/>
      <c r="P60" s="269"/>
      <c r="Q60" s="106"/>
      <c r="R60" s="106"/>
      <c r="S60" s="106"/>
      <c r="T60" s="106"/>
      <c r="U60" s="106"/>
      <c r="V60" s="106"/>
      <c r="W60" s="269"/>
      <c r="X60" s="269">
        <f t="shared" si="0"/>
        <v>0</v>
      </c>
      <c r="Y60" s="106"/>
      <c r="Z60" s="106"/>
      <c r="AA60" s="106"/>
      <c r="AB60" s="106"/>
      <c r="AC60" s="106"/>
      <c r="AD60" s="106"/>
      <c r="AE60" s="269"/>
      <c r="AF60" s="106"/>
      <c r="AG60" s="106"/>
      <c r="AH60" s="106"/>
      <c r="AI60" s="106"/>
      <c r="AJ60" s="106"/>
      <c r="AK60" s="106"/>
      <c r="AL60" s="269"/>
      <c r="AM60" s="106"/>
      <c r="AN60" s="106"/>
      <c r="AO60" s="106"/>
      <c r="AP60" s="106"/>
      <c r="AQ60" s="106"/>
      <c r="AR60" s="106"/>
      <c r="AS60" s="269"/>
      <c r="AT60" s="106"/>
      <c r="AU60" s="106"/>
      <c r="AV60" s="106"/>
      <c r="AW60" s="106"/>
      <c r="AX60" s="106"/>
      <c r="AY60" s="106"/>
      <c r="AZ60" s="269"/>
      <c r="BA60" s="106"/>
      <c r="BB60" s="106"/>
      <c r="BC60" s="106"/>
      <c r="BD60" s="106"/>
      <c r="BE60" s="106"/>
      <c r="BF60" s="106"/>
      <c r="BG60" s="269"/>
      <c r="BH60" s="106"/>
      <c r="BI60" s="106"/>
    </row>
    <row r="61" spans="1:61" s="104" customFormat="1" ht="15">
      <c r="A61" s="114" t="s">
        <v>423</v>
      </c>
      <c r="B61" s="106" t="s">
        <v>167</v>
      </c>
      <c r="C61" s="106" t="s">
        <v>278</v>
      </c>
      <c r="D61" s="106">
        <v>914</v>
      </c>
      <c r="E61" s="223">
        <v>8866</v>
      </c>
      <c r="F61" s="106">
        <v>1</v>
      </c>
      <c r="G61" s="271">
        <v>-27</v>
      </c>
      <c r="H61" s="106">
        <v>16</v>
      </c>
      <c r="I61" s="269">
        <v>94771</v>
      </c>
      <c r="J61" s="224">
        <v>0.01</v>
      </c>
      <c r="K61" s="106"/>
      <c r="L61" s="106"/>
      <c r="M61" s="106"/>
      <c r="N61" s="106"/>
      <c r="O61" s="106"/>
      <c r="P61" s="269"/>
      <c r="Q61" s="106"/>
      <c r="R61" s="106"/>
      <c r="S61" s="106"/>
      <c r="T61" s="106"/>
      <c r="U61" s="106"/>
      <c r="V61" s="106"/>
      <c r="W61" s="269"/>
      <c r="X61" s="269">
        <f t="shared" si="0"/>
        <v>0</v>
      </c>
      <c r="Y61" s="106"/>
      <c r="Z61" s="106"/>
      <c r="AA61" s="106"/>
      <c r="AB61" s="106"/>
      <c r="AC61" s="106"/>
      <c r="AD61" s="106"/>
      <c r="AE61" s="269"/>
      <c r="AF61" s="106"/>
      <c r="AG61" s="106"/>
      <c r="AH61" s="106"/>
      <c r="AI61" s="106"/>
      <c r="AJ61" s="106"/>
      <c r="AK61" s="106"/>
      <c r="AL61" s="269"/>
      <c r="AM61" s="106"/>
      <c r="AN61" s="106"/>
      <c r="AO61" s="106"/>
      <c r="AP61" s="106"/>
      <c r="AQ61" s="106"/>
      <c r="AR61" s="106"/>
      <c r="AS61" s="269"/>
      <c r="AT61" s="106"/>
      <c r="AU61" s="106"/>
      <c r="AV61" s="106"/>
      <c r="AW61" s="106"/>
      <c r="AX61" s="106"/>
      <c r="AY61" s="106"/>
      <c r="AZ61" s="269"/>
      <c r="BA61" s="106"/>
      <c r="BB61" s="106"/>
      <c r="BC61" s="106"/>
      <c r="BD61" s="106"/>
      <c r="BE61" s="106"/>
      <c r="BF61" s="106"/>
      <c r="BG61" s="269"/>
      <c r="BH61" s="106"/>
      <c r="BI61" s="106"/>
    </row>
    <row r="62" spans="1:61" s="104" customFormat="1" ht="13.15" customHeight="1">
      <c r="A62" s="114" t="s">
        <v>424</v>
      </c>
      <c r="B62" s="106" t="s">
        <v>167</v>
      </c>
      <c r="C62" s="106" t="s">
        <v>278</v>
      </c>
      <c r="D62" s="106">
        <v>423</v>
      </c>
      <c r="E62" s="223">
        <v>111515</v>
      </c>
      <c r="F62" s="106">
        <v>0</v>
      </c>
      <c r="G62" s="106">
        <v>0</v>
      </c>
      <c r="H62" s="106">
        <v>16</v>
      </c>
      <c r="I62" s="269">
        <v>165940</v>
      </c>
      <c r="J62" s="224">
        <v>0.02</v>
      </c>
      <c r="K62" s="106"/>
      <c r="L62" s="106"/>
      <c r="M62" s="106"/>
      <c r="N62" s="106"/>
      <c r="O62" s="106"/>
      <c r="P62" s="269"/>
      <c r="Q62" s="106"/>
      <c r="R62" s="106"/>
      <c r="S62" s="106"/>
      <c r="T62" s="106"/>
      <c r="U62" s="106"/>
      <c r="V62" s="106"/>
      <c r="W62" s="269"/>
      <c r="X62" s="269">
        <f t="shared" si="0"/>
        <v>0</v>
      </c>
      <c r="Y62" s="106"/>
      <c r="Z62" s="106"/>
      <c r="AA62" s="106"/>
      <c r="AB62" s="106"/>
      <c r="AC62" s="106"/>
      <c r="AD62" s="106"/>
      <c r="AE62" s="269"/>
      <c r="AF62" s="106"/>
      <c r="AG62" s="106"/>
      <c r="AH62" s="106"/>
      <c r="AI62" s="106"/>
      <c r="AJ62" s="106"/>
      <c r="AK62" s="106"/>
      <c r="AL62" s="269"/>
      <c r="AM62" s="106"/>
      <c r="AN62" s="106"/>
      <c r="AO62" s="106"/>
      <c r="AP62" s="106"/>
      <c r="AQ62" s="106"/>
      <c r="AR62" s="106"/>
      <c r="AS62" s="269"/>
      <c r="AT62" s="106"/>
      <c r="AU62" s="106"/>
      <c r="AV62" s="106"/>
      <c r="AW62" s="106"/>
      <c r="AX62" s="106"/>
      <c r="AY62" s="106"/>
      <c r="AZ62" s="269"/>
      <c r="BA62" s="106"/>
      <c r="BB62" s="106"/>
      <c r="BC62" s="106"/>
      <c r="BD62" s="106"/>
      <c r="BE62" s="106"/>
      <c r="BF62" s="106"/>
      <c r="BG62" s="269"/>
      <c r="BH62" s="106"/>
      <c r="BI62" s="106"/>
    </row>
    <row r="63" spans="1:61" s="104" customFormat="1" ht="13.15" customHeight="1">
      <c r="A63" s="125" t="s">
        <v>425</v>
      </c>
      <c r="B63" s="126" t="s">
        <v>167</v>
      </c>
      <c r="C63" s="106" t="s">
        <v>278</v>
      </c>
      <c r="D63" s="117">
        <v>418</v>
      </c>
      <c r="E63" s="223">
        <v>26010</v>
      </c>
      <c r="F63" s="117">
        <v>0</v>
      </c>
      <c r="G63" s="106">
        <v>0</v>
      </c>
      <c r="H63" s="117">
        <v>16</v>
      </c>
      <c r="I63" s="278">
        <v>146703</v>
      </c>
      <c r="J63" s="224">
        <v>0.02</v>
      </c>
      <c r="K63" s="106">
        <v>518</v>
      </c>
      <c r="L63" s="274">
        <v>72842</v>
      </c>
      <c r="M63" s="106">
        <v>0</v>
      </c>
      <c r="N63" s="117">
        <v>0</v>
      </c>
      <c r="O63" s="106">
        <v>12</v>
      </c>
      <c r="P63" s="269">
        <v>166325</v>
      </c>
      <c r="Q63" s="224">
        <v>0.01</v>
      </c>
      <c r="R63" s="117">
        <v>117</v>
      </c>
      <c r="S63" s="223">
        <v>14372</v>
      </c>
      <c r="T63" s="117">
        <v>0</v>
      </c>
      <c r="U63" s="106">
        <v>0</v>
      </c>
      <c r="V63" s="117">
        <v>12</v>
      </c>
      <c r="W63" s="269">
        <v>41136</v>
      </c>
      <c r="X63" s="269">
        <f t="shared" si="0"/>
        <v>52840.865300961996</v>
      </c>
      <c r="Y63" s="227">
        <v>0.01</v>
      </c>
      <c r="Z63" s="106">
        <v>190</v>
      </c>
      <c r="AA63" s="228">
        <v>28711</v>
      </c>
      <c r="AB63" s="106">
        <v>0</v>
      </c>
      <c r="AC63" s="117">
        <v>0</v>
      </c>
      <c r="AD63" s="106">
        <v>12</v>
      </c>
      <c r="AE63" s="269">
        <v>68274</v>
      </c>
      <c r="AF63" s="224">
        <v>0.01</v>
      </c>
      <c r="AG63" s="106">
        <v>340</v>
      </c>
      <c r="AH63" s="228">
        <v>50579</v>
      </c>
      <c r="AI63" s="106">
        <v>0</v>
      </c>
      <c r="AJ63" s="117">
        <v>0</v>
      </c>
      <c r="AK63" s="106">
        <v>12</v>
      </c>
      <c r="AL63" s="269">
        <v>110284</v>
      </c>
      <c r="AM63" s="224">
        <v>0.01</v>
      </c>
      <c r="AN63" s="106">
        <v>961</v>
      </c>
      <c r="AO63" s="228">
        <v>132441</v>
      </c>
      <c r="AP63" s="106">
        <v>0</v>
      </c>
      <c r="AQ63" s="117">
        <v>0</v>
      </c>
      <c r="AR63" s="106">
        <v>12</v>
      </c>
      <c r="AS63" s="269">
        <v>303306</v>
      </c>
      <c r="AT63" s="224">
        <v>0.03</v>
      </c>
      <c r="AU63" s="117">
        <v>960</v>
      </c>
      <c r="AV63" s="223">
        <v>132376</v>
      </c>
      <c r="AW63" s="117">
        <v>0</v>
      </c>
      <c r="AX63" s="106">
        <v>0</v>
      </c>
      <c r="AY63" s="117">
        <v>12</v>
      </c>
      <c r="AZ63" s="269">
        <v>304739</v>
      </c>
      <c r="BA63" s="227">
        <v>0.03</v>
      </c>
      <c r="BB63" s="106">
        <v>675</v>
      </c>
      <c r="BC63" s="228">
        <v>108360</v>
      </c>
      <c r="BD63" s="106">
        <v>0</v>
      </c>
      <c r="BE63" s="117">
        <v>0</v>
      </c>
      <c r="BF63" s="106">
        <v>12</v>
      </c>
      <c r="BG63" s="278">
        <v>250856</v>
      </c>
      <c r="BH63" s="224">
        <v>0.02</v>
      </c>
      <c r="BI63" s="117" t="s">
        <v>359</v>
      </c>
    </row>
    <row r="64" spans="1:61" s="104" customFormat="1" ht="15">
      <c r="A64" s="114" t="s">
        <v>426</v>
      </c>
      <c r="B64" s="106" t="s">
        <v>167</v>
      </c>
      <c r="C64" s="106" t="s">
        <v>278</v>
      </c>
      <c r="D64" s="106">
        <v>8</v>
      </c>
      <c r="E64" s="223">
        <v>11288</v>
      </c>
      <c r="F64" s="106">
        <v>0</v>
      </c>
      <c r="G64" s="106">
        <v>0</v>
      </c>
      <c r="H64" s="106">
        <v>16</v>
      </c>
      <c r="I64" s="278">
        <v>23113</v>
      </c>
      <c r="J64" s="224">
        <v>0</v>
      </c>
      <c r="K64" s="106">
        <v>433</v>
      </c>
      <c r="L64" s="274">
        <v>28754</v>
      </c>
      <c r="M64" s="106">
        <v>0</v>
      </c>
      <c r="N64" s="117">
        <v>0</v>
      </c>
      <c r="O64" s="106">
        <v>14</v>
      </c>
      <c r="P64" s="269">
        <v>220791</v>
      </c>
      <c r="Q64" s="224">
        <v>0.02</v>
      </c>
      <c r="R64" s="106"/>
      <c r="S64" s="106"/>
      <c r="T64" s="106"/>
      <c r="U64" s="106"/>
      <c r="V64" s="106"/>
      <c r="W64" s="269"/>
      <c r="X64" s="269">
        <f t="shared" si="0"/>
        <v>0</v>
      </c>
      <c r="Y64" s="106"/>
      <c r="Z64" s="106"/>
      <c r="AA64" s="106"/>
      <c r="AB64" s="106"/>
      <c r="AC64" s="106"/>
      <c r="AD64" s="106"/>
      <c r="AE64" s="269"/>
      <c r="AF64" s="106"/>
      <c r="AG64" s="106"/>
      <c r="AH64" s="106"/>
      <c r="AI64" s="106"/>
      <c r="AJ64" s="106"/>
      <c r="AK64" s="106"/>
      <c r="AL64" s="269"/>
      <c r="AM64" s="106"/>
      <c r="AN64" s="106"/>
      <c r="AO64" s="106"/>
      <c r="AP64" s="106"/>
      <c r="AQ64" s="106"/>
      <c r="AR64" s="106"/>
      <c r="AS64" s="269"/>
      <c r="AT64" s="106"/>
      <c r="AU64" s="106"/>
      <c r="AV64" s="106"/>
      <c r="AW64" s="106"/>
      <c r="AX64" s="106"/>
      <c r="AY64" s="106"/>
      <c r="AZ64" s="269"/>
      <c r="BA64" s="106"/>
      <c r="BB64" s="106"/>
      <c r="BC64" s="106"/>
      <c r="BD64" s="106"/>
      <c r="BE64" s="106"/>
      <c r="BF64" s="106"/>
      <c r="BG64" s="269"/>
      <c r="BH64" s="106"/>
      <c r="BI64" s="106"/>
    </row>
    <row r="65" spans="1:61" s="104" customFormat="1" ht="15">
      <c r="A65" s="116" t="s">
        <v>427</v>
      </c>
      <c r="B65" s="106" t="s">
        <v>167</v>
      </c>
      <c r="C65" s="106" t="s">
        <v>278</v>
      </c>
      <c r="D65" s="106">
        <v>1</v>
      </c>
      <c r="E65" s="223">
        <v>1895</v>
      </c>
      <c r="F65" s="106">
        <v>0</v>
      </c>
      <c r="G65" s="106">
        <v>0</v>
      </c>
      <c r="H65" s="106">
        <v>16</v>
      </c>
      <c r="I65" s="278">
        <v>4281</v>
      </c>
      <c r="J65" s="224">
        <v>0</v>
      </c>
      <c r="K65" s="106"/>
      <c r="L65" s="106"/>
      <c r="M65" s="106"/>
      <c r="N65" s="106"/>
      <c r="O65" s="106"/>
      <c r="P65" s="269"/>
      <c r="Q65" s="106"/>
      <c r="R65" s="106"/>
      <c r="S65" s="106"/>
      <c r="T65" s="106"/>
      <c r="U65" s="106"/>
      <c r="V65" s="106"/>
      <c r="W65" s="269"/>
      <c r="X65" s="269">
        <f t="shared" si="0"/>
        <v>0</v>
      </c>
      <c r="Y65" s="106"/>
      <c r="Z65" s="106"/>
      <c r="AA65" s="106"/>
      <c r="AB65" s="106"/>
      <c r="AC65" s="106"/>
      <c r="AD65" s="106"/>
      <c r="AE65" s="269"/>
      <c r="AF65" s="106"/>
      <c r="AG65" s="106"/>
      <c r="AH65" s="106"/>
      <c r="AI65" s="106"/>
      <c r="AJ65" s="106"/>
      <c r="AK65" s="106"/>
      <c r="AL65" s="269"/>
      <c r="AM65" s="106"/>
      <c r="AN65" s="106"/>
      <c r="AO65" s="106"/>
      <c r="AP65" s="106"/>
      <c r="AQ65" s="106"/>
      <c r="AR65" s="106"/>
      <c r="AS65" s="269"/>
      <c r="AT65" s="106"/>
      <c r="AU65" s="106"/>
      <c r="AV65" s="106"/>
      <c r="AW65" s="106"/>
      <c r="AX65" s="106"/>
      <c r="AY65" s="106"/>
      <c r="AZ65" s="269"/>
      <c r="BA65" s="106"/>
      <c r="BB65" s="106"/>
      <c r="BC65" s="106"/>
      <c r="BD65" s="106"/>
      <c r="BE65" s="106"/>
      <c r="BF65" s="106"/>
      <c r="BG65" s="269"/>
      <c r="BH65" s="106"/>
      <c r="BI65" s="106"/>
    </row>
    <row r="66" spans="1:61">
      <c r="A66" s="116" t="s">
        <v>428</v>
      </c>
      <c r="B66" s="106" t="s">
        <v>167</v>
      </c>
      <c r="C66" s="106" t="s">
        <v>278</v>
      </c>
      <c r="D66" s="106"/>
      <c r="E66" s="106"/>
      <c r="F66" s="106"/>
      <c r="G66" s="106"/>
      <c r="H66" s="106"/>
      <c r="I66" s="269"/>
      <c r="J66" s="106"/>
      <c r="K66" s="106"/>
      <c r="L66" s="106"/>
      <c r="M66" s="106"/>
      <c r="N66" s="106"/>
      <c r="O66" s="106"/>
      <c r="P66" s="269"/>
      <c r="Q66" s="106"/>
      <c r="R66" s="106"/>
      <c r="S66" s="106"/>
      <c r="T66" s="106"/>
      <c r="U66" s="106"/>
      <c r="V66" s="106"/>
      <c r="W66" s="269"/>
      <c r="X66" s="269">
        <f t="shared" si="0"/>
        <v>0</v>
      </c>
      <c r="Y66" s="106"/>
      <c r="Z66" s="106"/>
      <c r="AA66" s="106"/>
      <c r="AB66" s="106"/>
      <c r="AC66" s="106"/>
      <c r="AD66" s="106"/>
      <c r="AE66" s="269"/>
      <c r="AF66" s="106"/>
      <c r="AG66" s="106"/>
      <c r="AH66" s="106"/>
      <c r="AI66" s="106"/>
      <c r="AJ66" s="106"/>
      <c r="AK66" s="106"/>
      <c r="AL66" s="269"/>
      <c r="AM66" s="106"/>
      <c r="AN66" s="106"/>
      <c r="AO66" s="106"/>
      <c r="AP66" s="106"/>
      <c r="AQ66" s="106"/>
      <c r="AR66" s="106"/>
      <c r="AS66" s="269"/>
      <c r="AT66" s="106"/>
      <c r="AU66" s="106"/>
      <c r="AV66" s="106"/>
      <c r="AW66" s="106"/>
      <c r="AX66" s="106"/>
      <c r="AY66" s="106"/>
      <c r="AZ66" s="269"/>
      <c r="BA66" s="106"/>
      <c r="BB66" s="106"/>
      <c r="BC66" s="106"/>
      <c r="BD66" s="106"/>
      <c r="BE66" s="106"/>
      <c r="BF66" s="106"/>
      <c r="BG66" s="269"/>
      <c r="BH66" s="106"/>
      <c r="BI66" s="106"/>
    </row>
    <row r="67" spans="1:61" ht="15">
      <c r="A67" s="116" t="s">
        <v>429</v>
      </c>
      <c r="B67" s="106" t="s">
        <v>167</v>
      </c>
      <c r="C67" s="106" t="s">
        <v>278</v>
      </c>
      <c r="D67" s="106">
        <v>712</v>
      </c>
      <c r="E67" s="223">
        <v>44024</v>
      </c>
      <c r="F67" s="106">
        <v>3</v>
      </c>
      <c r="G67" s="271">
        <v>-762</v>
      </c>
      <c r="H67" s="106">
        <v>8</v>
      </c>
      <c r="I67" s="278">
        <v>99195</v>
      </c>
      <c r="J67" s="224">
        <v>0.01</v>
      </c>
      <c r="K67" s="106"/>
      <c r="L67" s="106"/>
      <c r="M67" s="106"/>
      <c r="N67" s="106"/>
      <c r="O67" s="106"/>
      <c r="P67" s="269"/>
      <c r="Q67" s="106"/>
      <c r="R67" s="106">
        <v>50</v>
      </c>
      <c r="S67" s="223">
        <v>1201</v>
      </c>
      <c r="T67" s="106">
        <v>0</v>
      </c>
      <c r="U67" s="106">
        <v>0</v>
      </c>
      <c r="V67" s="106">
        <v>8</v>
      </c>
      <c r="W67" s="269">
        <v>3849</v>
      </c>
      <c r="X67" s="269">
        <f t="shared" si="0"/>
        <v>4944.1970668855192</v>
      </c>
      <c r="Y67" s="224">
        <v>0</v>
      </c>
      <c r="Z67" s="106">
        <v>100</v>
      </c>
      <c r="AA67" s="223">
        <v>2401</v>
      </c>
      <c r="AB67" s="106">
        <v>0</v>
      </c>
      <c r="AC67" s="106">
        <v>0</v>
      </c>
      <c r="AD67" s="106">
        <v>8</v>
      </c>
      <c r="AE67" s="269">
        <v>7846</v>
      </c>
      <c r="AF67" s="224">
        <v>0</v>
      </c>
      <c r="AG67" s="106">
        <v>200</v>
      </c>
      <c r="AH67" s="223">
        <v>40802</v>
      </c>
      <c r="AI67" s="106">
        <v>1</v>
      </c>
      <c r="AJ67" s="106">
        <v>0</v>
      </c>
      <c r="AK67" s="106">
        <v>8</v>
      </c>
      <c r="AL67" s="269">
        <v>15853</v>
      </c>
      <c r="AM67" s="224">
        <v>0</v>
      </c>
      <c r="AN67" s="106">
        <v>300</v>
      </c>
      <c r="AO67" s="223">
        <v>7203</v>
      </c>
      <c r="AP67" s="106">
        <v>1</v>
      </c>
      <c r="AQ67" s="106">
        <v>0</v>
      </c>
      <c r="AR67" s="106">
        <v>8</v>
      </c>
      <c r="AS67" s="269">
        <v>24356</v>
      </c>
      <c r="AT67" s="224">
        <v>0</v>
      </c>
      <c r="AU67" s="106">
        <v>350</v>
      </c>
      <c r="AV67" s="223">
        <v>8404</v>
      </c>
      <c r="AW67" s="106">
        <v>1</v>
      </c>
      <c r="AX67" s="106">
        <v>0</v>
      </c>
      <c r="AY67" s="106">
        <v>8</v>
      </c>
      <c r="AZ67" s="269">
        <v>29090</v>
      </c>
      <c r="BA67" s="224">
        <v>0</v>
      </c>
      <c r="BB67" s="106">
        <v>250</v>
      </c>
      <c r="BC67" s="223">
        <v>6003</v>
      </c>
      <c r="BD67" s="106">
        <v>1</v>
      </c>
      <c r="BE67" s="106">
        <v>0</v>
      </c>
      <c r="BF67" s="106">
        <v>8</v>
      </c>
      <c r="BG67" s="269">
        <v>21477</v>
      </c>
      <c r="BH67" s="224">
        <v>0</v>
      </c>
      <c r="BI67" s="106" t="s">
        <v>430</v>
      </c>
    </row>
    <row r="68" spans="1:61">
      <c r="A68" s="123" t="s">
        <v>431</v>
      </c>
      <c r="B68" s="106" t="s">
        <v>167</v>
      </c>
      <c r="C68" s="106" t="s">
        <v>276</v>
      </c>
      <c r="D68" s="106"/>
      <c r="E68" s="106"/>
      <c r="F68" s="106"/>
      <c r="G68" s="106"/>
      <c r="H68" s="106"/>
      <c r="I68" s="269"/>
      <c r="J68" s="106"/>
      <c r="K68" s="106"/>
      <c r="L68" s="106"/>
      <c r="M68" s="106"/>
      <c r="N68" s="106"/>
      <c r="O68" s="106"/>
      <c r="P68" s="269"/>
      <c r="Q68" s="106"/>
      <c r="R68" s="106"/>
      <c r="S68" s="106"/>
      <c r="T68" s="106"/>
      <c r="U68" s="106"/>
      <c r="V68" s="106"/>
      <c r="W68" s="269"/>
      <c r="X68" s="269">
        <f t="shared" si="0"/>
        <v>0</v>
      </c>
      <c r="Y68" s="106"/>
      <c r="Z68" s="106"/>
      <c r="AA68" s="106"/>
      <c r="AB68" s="106"/>
      <c r="AC68" s="106"/>
      <c r="AD68" s="106"/>
      <c r="AE68" s="269"/>
      <c r="AF68" s="106"/>
      <c r="AG68" s="106"/>
      <c r="AH68" s="106"/>
      <c r="AI68" s="106"/>
      <c r="AJ68" s="106"/>
      <c r="AK68" s="106"/>
      <c r="AL68" s="269"/>
      <c r="AM68" s="106"/>
      <c r="AN68" s="106"/>
      <c r="AO68" s="106"/>
      <c r="AP68" s="106"/>
      <c r="AQ68" s="106"/>
      <c r="AR68" s="106"/>
      <c r="AS68" s="269"/>
      <c r="AT68" s="106"/>
      <c r="AU68" s="106"/>
      <c r="AV68" s="106"/>
      <c r="AW68" s="106"/>
      <c r="AX68" s="106"/>
      <c r="AY68" s="106"/>
      <c r="AZ68" s="269"/>
      <c r="BA68" s="106"/>
      <c r="BB68" s="106"/>
      <c r="BC68" s="106"/>
      <c r="BD68" s="106"/>
      <c r="BE68" s="106"/>
      <c r="BF68" s="106"/>
      <c r="BG68" s="269"/>
      <c r="BH68" s="106"/>
      <c r="BI68" s="106"/>
    </row>
    <row r="69" spans="1:61" ht="15">
      <c r="A69" s="118" t="s">
        <v>432</v>
      </c>
      <c r="B69" s="106" t="s">
        <v>167</v>
      </c>
      <c r="C69" s="106" t="s">
        <v>276</v>
      </c>
      <c r="D69" s="106">
        <v>6885</v>
      </c>
      <c r="E69" s="223">
        <v>84962</v>
      </c>
      <c r="F69" s="106">
        <v>3</v>
      </c>
      <c r="G69" s="272">
        <v>-1853</v>
      </c>
      <c r="H69" s="106">
        <v>16</v>
      </c>
      <c r="I69" s="278">
        <v>175435</v>
      </c>
      <c r="J69" s="224">
        <v>0.02</v>
      </c>
      <c r="K69" s="106"/>
      <c r="L69" s="106"/>
      <c r="M69" s="106"/>
      <c r="N69" s="106"/>
      <c r="O69" s="106"/>
      <c r="P69" s="269"/>
      <c r="Q69" s="106"/>
      <c r="R69" s="106"/>
      <c r="S69" s="106"/>
      <c r="T69" s="106"/>
      <c r="U69" s="106"/>
      <c r="V69" s="106"/>
      <c r="W69" s="269"/>
      <c r="X69" s="269">
        <f t="shared" si="0"/>
        <v>0</v>
      </c>
      <c r="Y69" s="106"/>
      <c r="Z69" s="106"/>
      <c r="AA69" s="106"/>
      <c r="AB69" s="106"/>
      <c r="AC69" s="106"/>
      <c r="AD69" s="106"/>
      <c r="AE69" s="269"/>
      <c r="AF69" s="106"/>
      <c r="AG69" s="106"/>
      <c r="AH69" s="106"/>
      <c r="AI69" s="106"/>
      <c r="AJ69" s="106"/>
      <c r="AK69" s="106"/>
      <c r="AL69" s="269"/>
      <c r="AM69" s="106"/>
      <c r="AN69" s="106"/>
      <c r="AO69" s="106"/>
      <c r="AP69" s="106"/>
      <c r="AQ69" s="106"/>
      <c r="AR69" s="106"/>
      <c r="AS69" s="269"/>
      <c r="AT69" s="106"/>
      <c r="AU69" s="106"/>
      <c r="AV69" s="106"/>
      <c r="AW69" s="106"/>
      <c r="AX69" s="106"/>
      <c r="AY69" s="106"/>
      <c r="AZ69" s="269"/>
      <c r="BA69" s="106"/>
      <c r="BB69" s="106"/>
      <c r="BC69" s="106"/>
      <c r="BD69" s="106"/>
      <c r="BE69" s="106"/>
      <c r="BF69" s="106"/>
      <c r="BG69" s="269"/>
      <c r="BH69" s="106"/>
      <c r="BI69" s="106"/>
    </row>
    <row r="70" spans="1:61">
      <c r="A70" s="118"/>
      <c r="B70" s="106"/>
      <c r="C70" s="106"/>
      <c r="D70" s="106"/>
      <c r="E70" s="106"/>
      <c r="F70" s="106"/>
      <c r="G70" s="106"/>
      <c r="H70" s="106"/>
      <c r="I70" s="269"/>
      <c r="J70" s="106"/>
      <c r="K70" s="106"/>
      <c r="L70" s="106"/>
      <c r="M70" s="106"/>
      <c r="N70" s="106"/>
      <c r="O70" s="106"/>
      <c r="P70" s="269"/>
      <c r="Q70" s="106"/>
      <c r="R70" s="106"/>
      <c r="S70" s="106"/>
      <c r="T70" s="106"/>
      <c r="U70" s="106"/>
      <c r="V70" s="106"/>
      <c r="W70" s="269"/>
      <c r="X70" s="269">
        <f t="shared" si="0"/>
        <v>0</v>
      </c>
      <c r="Y70" s="106"/>
      <c r="Z70" s="106"/>
      <c r="AA70" s="106"/>
      <c r="AB70" s="106"/>
      <c r="AC70" s="106"/>
      <c r="AD70" s="106"/>
      <c r="AE70" s="269"/>
      <c r="AF70" s="106"/>
      <c r="AG70" s="106"/>
      <c r="AH70" s="106"/>
      <c r="AI70" s="106"/>
      <c r="AJ70" s="106"/>
      <c r="AK70" s="106"/>
      <c r="AL70" s="269"/>
      <c r="AM70" s="106"/>
      <c r="AN70" s="106"/>
      <c r="AO70" s="106"/>
      <c r="AP70" s="106"/>
      <c r="AQ70" s="106"/>
      <c r="AR70" s="106"/>
      <c r="AS70" s="269"/>
      <c r="AT70" s="106"/>
      <c r="AU70" s="106"/>
      <c r="AV70" s="106"/>
      <c r="AW70" s="106"/>
      <c r="AX70" s="106"/>
      <c r="AY70" s="106"/>
      <c r="AZ70" s="269"/>
      <c r="BA70" s="106"/>
      <c r="BB70" s="106"/>
      <c r="BC70" s="106"/>
      <c r="BD70" s="106"/>
      <c r="BE70" s="106"/>
      <c r="BF70" s="106"/>
      <c r="BG70" s="269"/>
      <c r="BH70" s="106"/>
      <c r="BI70" s="106"/>
    </row>
    <row r="71" spans="1:61">
      <c r="A71" s="99" t="s">
        <v>243</v>
      </c>
      <c r="B71" s="122"/>
      <c r="C71" s="122"/>
      <c r="D71" s="122"/>
      <c r="E71" s="122"/>
      <c r="F71" s="122"/>
      <c r="G71" s="122"/>
      <c r="H71" s="122"/>
      <c r="I71" s="270"/>
      <c r="J71" s="122"/>
      <c r="K71" s="122"/>
      <c r="L71" s="122"/>
      <c r="M71" s="122"/>
      <c r="N71" s="122"/>
      <c r="O71" s="122"/>
      <c r="P71" s="270"/>
      <c r="Q71" s="122"/>
      <c r="R71" s="122"/>
      <c r="S71" s="122"/>
      <c r="T71" s="122"/>
      <c r="U71" s="122"/>
      <c r="V71" s="122"/>
      <c r="W71" s="270"/>
      <c r="X71" s="269">
        <f t="shared" si="0"/>
        <v>0</v>
      </c>
      <c r="Y71" s="122"/>
      <c r="Z71" s="122"/>
      <c r="AA71" s="122"/>
      <c r="AB71" s="122"/>
      <c r="AC71" s="122"/>
      <c r="AD71" s="122"/>
      <c r="AE71" s="270"/>
      <c r="AF71" s="122"/>
      <c r="AG71" s="122"/>
      <c r="AH71" s="122"/>
      <c r="AI71" s="122"/>
      <c r="AJ71" s="122"/>
      <c r="AK71" s="122"/>
      <c r="AL71" s="270"/>
      <c r="AM71" s="122"/>
      <c r="AN71" s="122"/>
      <c r="AO71" s="122"/>
      <c r="AP71" s="122"/>
      <c r="AQ71" s="122"/>
      <c r="AR71" s="122"/>
      <c r="AS71" s="270"/>
      <c r="AT71" s="122"/>
      <c r="AU71" s="122"/>
      <c r="AV71" s="122"/>
      <c r="AW71" s="122"/>
      <c r="AX71" s="122"/>
      <c r="AY71" s="122"/>
      <c r="AZ71" s="270"/>
      <c r="BA71" s="122"/>
      <c r="BB71" s="122"/>
      <c r="BC71" s="122"/>
      <c r="BD71" s="122"/>
      <c r="BE71" s="122"/>
      <c r="BF71" s="122"/>
      <c r="BG71" s="270"/>
      <c r="BH71" s="122"/>
      <c r="BI71" s="122"/>
    </row>
    <row r="72" spans="1:61" ht="15">
      <c r="A72" s="118" t="s">
        <v>433</v>
      </c>
      <c r="B72" s="106" t="s">
        <v>167</v>
      </c>
      <c r="C72" s="106" t="s">
        <v>276</v>
      </c>
      <c r="D72" s="106">
        <v>1248</v>
      </c>
      <c r="E72" s="223">
        <v>177071</v>
      </c>
      <c r="F72" s="106">
        <v>24</v>
      </c>
      <c r="G72" s="271">
        <v>0</v>
      </c>
      <c r="H72" s="106">
        <v>2</v>
      </c>
      <c r="I72" s="278">
        <v>106488</v>
      </c>
      <c r="J72" s="224">
        <v>0.01</v>
      </c>
      <c r="K72" s="106">
        <v>3028</v>
      </c>
      <c r="L72" s="274">
        <v>579862</v>
      </c>
      <c r="M72" s="106">
        <v>8</v>
      </c>
      <c r="N72" s="271">
        <v>-1</v>
      </c>
      <c r="O72" s="106">
        <v>2</v>
      </c>
      <c r="P72" s="278">
        <v>320986</v>
      </c>
      <c r="Q72" s="224">
        <v>0.03</v>
      </c>
      <c r="R72" s="106">
        <v>14</v>
      </c>
      <c r="S72" s="223">
        <v>2681</v>
      </c>
      <c r="T72" s="106">
        <v>0</v>
      </c>
      <c r="U72" s="271">
        <v>0</v>
      </c>
      <c r="V72" s="106">
        <v>2</v>
      </c>
      <c r="W72" s="269">
        <v>1849</v>
      </c>
      <c r="X72" s="269">
        <f t="shared" si="0"/>
        <v>2375.1157123074372</v>
      </c>
      <c r="Y72" s="224">
        <v>0</v>
      </c>
      <c r="Z72" s="106">
        <v>20</v>
      </c>
      <c r="AA72" s="223">
        <v>3830</v>
      </c>
      <c r="AB72" s="106">
        <v>0</v>
      </c>
      <c r="AC72" s="271">
        <v>0</v>
      </c>
      <c r="AD72" s="106">
        <v>2</v>
      </c>
      <c r="AE72" s="278">
        <v>2730</v>
      </c>
      <c r="AF72" s="224">
        <v>0</v>
      </c>
      <c r="AG72" s="106">
        <v>30</v>
      </c>
      <c r="AH72" s="223">
        <v>5745</v>
      </c>
      <c r="AI72" s="106">
        <v>0</v>
      </c>
      <c r="AJ72" s="271">
        <v>0</v>
      </c>
      <c r="AK72" s="106">
        <v>2</v>
      </c>
      <c r="AL72" s="269">
        <v>4040</v>
      </c>
      <c r="AM72" s="224">
        <v>0</v>
      </c>
      <c r="AN72" s="106">
        <v>30</v>
      </c>
      <c r="AO72" s="223">
        <v>5745</v>
      </c>
      <c r="AP72" s="106">
        <v>0</v>
      </c>
      <c r="AQ72" s="271">
        <v>0</v>
      </c>
      <c r="AR72" s="106">
        <v>2</v>
      </c>
      <c r="AS72" s="269">
        <v>4097</v>
      </c>
      <c r="AT72" s="224">
        <v>0</v>
      </c>
      <c r="AU72" s="106">
        <v>30</v>
      </c>
      <c r="AV72" s="223">
        <v>5745</v>
      </c>
      <c r="AW72" s="106">
        <v>0</v>
      </c>
      <c r="AX72" s="271">
        <v>0</v>
      </c>
      <c r="AY72" s="106">
        <v>2</v>
      </c>
      <c r="AZ72" s="269">
        <v>4157</v>
      </c>
      <c r="BA72" s="224">
        <v>0</v>
      </c>
      <c r="BB72" s="106">
        <v>30</v>
      </c>
      <c r="BC72" s="223">
        <v>5745</v>
      </c>
      <c r="BD72" s="106">
        <v>0</v>
      </c>
      <c r="BE72" s="271">
        <v>0</v>
      </c>
      <c r="BF72" s="106">
        <v>2</v>
      </c>
      <c r="BG72" s="278">
        <v>4304</v>
      </c>
      <c r="BH72" s="224">
        <v>0</v>
      </c>
      <c r="BI72" s="106" t="s">
        <v>255</v>
      </c>
    </row>
    <row r="73" spans="1:61" ht="15">
      <c r="A73" s="118" t="s">
        <v>434</v>
      </c>
      <c r="B73" s="106" t="s">
        <v>167</v>
      </c>
      <c r="C73" s="106" t="s">
        <v>278</v>
      </c>
      <c r="D73" s="106">
        <v>26</v>
      </c>
      <c r="E73" s="223">
        <v>62865</v>
      </c>
      <c r="F73" s="106">
        <v>7</v>
      </c>
      <c r="G73" s="106">
        <v>0</v>
      </c>
      <c r="H73" s="106">
        <v>10</v>
      </c>
      <c r="I73" s="278">
        <v>129751</v>
      </c>
      <c r="J73" s="224">
        <v>0.02</v>
      </c>
      <c r="K73" s="106">
        <v>25</v>
      </c>
      <c r="L73" s="274">
        <v>182679</v>
      </c>
      <c r="M73" s="106">
        <v>17</v>
      </c>
      <c r="N73" s="106">
        <v>0</v>
      </c>
      <c r="O73" s="106">
        <v>10</v>
      </c>
      <c r="P73" s="278">
        <v>112233</v>
      </c>
      <c r="Q73" s="224">
        <v>0.01</v>
      </c>
      <c r="R73" s="106">
        <v>4</v>
      </c>
      <c r="S73" s="223">
        <v>19900</v>
      </c>
      <c r="T73" s="106">
        <v>3</v>
      </c>
      <c r="U73" s="106">
        <v>0</v>
      </c>
      <c r="V73" s="106">
        <v>10</v>
      </c>
      <c r="W73" s="269">
        <v>23114</v>
      </c>
      <c r="X73" s="269">
        <f t="shared" ref="X73:X93" si="1">W73+$W$100*(W73/$W$94)</f>
        <v>29690.873214858897</v>
      </c>
      <c r="Y73" s="224">
        <v>0</v>
      </c>
      <c r="Z73" s="106">
        <v>8</v>
      </c>
      <c r="AA73" s="223">
        <v>51640</v>
      </c>
      <c r="AB73" s="106">
        <v>4</v>
      </c>
      <c r="AC73" s="106">
        <v>0</v>
      </c>
      <c r="AD73" s="106">
        <v>10</v>
      </c>
      <c r="AE73" s="269">
        <v>52937</v>
      </c>
      <c r="AF73" s="224">
        <v>0.01</v>
      </c>
      <c r="AG73" s="106">
        <v>14</v>
      </c>
      <c r="AH73" s="223">
        <v>81160</v>
      </c>
      <c r="AI73" s="106">
        <v>7</v>
      </c>
      <c r="AJ73" s="106">
        <v>0</v>
      </c>
      <c r="AK73" s="106">
        <v>10</v>
      </c>
      <c r="AL73" s="269">
        <v>81356</v>
      </c>
      <c r="AM73" s="224">
        <v>0.01</v>
      </c>
      <c r="AN73" s="106">
        <v>18</v>
      </c>
      <c r="AO73" s="223">
        <v>106980</v>
      </c>
      <c r="AP73" s="106">
        <v>10</v>
      </c>
      <c r="AQ73" s="106">
        <v>0</v>
      </c>
      <c r="AR73" s="106">
        <v>10</v>
      </c>
      <c r="AS73" s="269">
        <v>104866</v>
      </c>
      <c r="AT73" s="224">
        <v>0.01</v>
      </c>
      <c r="AU73" s="106">
        <v>20</v>
      </c>
      <c r="AV73" s="223">
        <v>110680</v>
      </c>
      <c r="AW73" s="106">
        <v>11</v>
      </c>
      <c r="AX73" s="106">
        <v>0</v>
      </c>
      <c r="AY73" s="106">
        <v>10</v>
      </c>
      <c r="AZ73" s="269">
        <v>112534</v>
      </c>
      <c r="BA73" s="224">
        <v>0.01</v>
      </c>
      <c r="BB73" s="106">
        <v>14</v>
      </c>
      <c r="BC73" s="223">
        <v>81160</v>
      </c>
      <c r="BD73" s="106">
        <v>7</v>
      </c>
      <c r="BE73" s="106">
        <v>0</v>
      </c>
      <c r="BF73" s="106">
        <v>10</v>
      </c>
      <c r="BG73" s="269">
        <v>85131</v>
      </c>
      <c r="BH73" s="224">
        <v>0.01</v>
      </c>
      <c r="BI73" s="106" t="s">
        <v>252</v>
      </c>
    </row>
    <row r="74" spans="1:61" ht="15">
      <c r="A74" s="119" t="s">
        <v>435</v>
      </c>
      <c r="B74" s="106" t="s">
        <v>167</v>
      </c>
      <c r="C74" s="106" t="s">
        <v>278</v>
      </c>
      <c r="D74" s="106"/>
      <c r="E74" s="106"/>
      <c r="F74" s="106"/>
      <c r="G74" s="106"/>
      <c r="H74" s="106"/>
      <c r="I74" s="269"/>
      <c r="J74" s="106"/>
      <c r="K74" s="106"/>
      <c r="L74" s="106"/>
      <c r="M74" s="106"/>
      <c r="N74" s="106"/>
      <c r="O74" s="106"/>
      <c r="P74" s="269"/>
      <c r="Q74" s="106"/>
      <c r="R74" s="106">
        <v>1000</v>
      </c>
      <c r="S74" s="223">
        <v>191500</v>
      </c>
      <c r="T74" s="106">
        <v>3</v>
      </c>
      <c r="U74" s="271">
        <v>0</v>
      </c>
      <c r="V74" s="106">
        <v>2</v>
      </c>
      <c r="W74" s="269">
        <v>146548</v>
      </c>
      <c r="X74" s="269">
        <f t="shared" si="1"/>
        <v>188246.86717535439</v>
      </c>
      <c r="Y74" s="224">
        <v>0.03</v>
      </c>
      <c r="Z74" s="106">
        <v>1203</v>
      </c>
      <c r="AA74" s="223">
        <v>230382</v>
      </c>
      <c r="AB74" s="106">
        <v>3</v>
      </c>
      <c r="AC74" s="271">
        <v>0</v>
      </c>
      <c r="AD74" s="106">
        <v>2</v>
      </c>
      <c r="AE74" s="278">
        <v>181237</v>
      </c>
      <c r="AF74" s="224">
        <v>0.03</v>
      </c>
      <c r="AG74" s="106">
        <v>2001</v>
      </c>
      <c r="AH74" s="223">
        <v>383194</v>
      </c>
      <c r="AI74" s="106">
        <v>5</v>
      </c>
      <c r="AJ74" s="271">
        <v>-1</v>
      </c>
      <c r="AK74" s="106">
        <v>2</v>
      </c>
      <c r="AL74" s="269">
        <v>294727</v>
      </c>
      <c r="AM74" s="224">
        <v>0.03</v>
      </c>
      <c r="AN74" s="106">
        <v>2002</v>
      </c>
      <c r="AO74" s="223">
        <v>383388</v>
      </c>
      <c r="AP74" s="106">
        <v>5</v>
      </c>
      <c r="AQ74" s="271">
        <v>-1</v>
      </c>
      <c r="AR74" s="106">
        <v>2</v>
      </c>
      <c r="AS74" s="269">
        <v>299457</v>
      </c>
      <c r="AT74" s="224">
        <v>0.03</v>
      </c>
      <c r="AU74" s="106">
        <v>2000</v>
      </c>
      <c r="AV74" s="223">
        <v>383000</v>
      </c>
      <c r="AW74" s="106">
        <v>5</v>
      </c>
      <c r="AX74" s="271">
        <v>-1</v>
      </c>
      <c r="AY74" s="106">
        <v>2</v>
      </c>
      <c r="AZ74" s="269">
        <v>303934</v>
      </c>
      <c r="BA74" s="224">
        <v>0.03</v>
      </c>
      <c r="BB74" s="106">
        <v>2001</v>
      </c>
      <c r="BC74" s="223">
        <v>383194</v>
      </c>
      <c r="BD74" s="106">
        <v>5</v>
      </c>
      <c r="BE74" s="271">
        <v>-1</v>
      </c>
      <c r="BF74" s="106">
        <v>2</v>
      </c>
      <c r="BG74" s="269">
        <v>314662</v>
      </c>
      <c r="BH74" s="224">
        <v>0.03</v>
      </c>
      <c r="BI74" s="106" t="s">
        <v>255</v>
      </c>
    </row>
    <row r="75" spans="1:61">
      <c r="A75" s="119" t="s">
        <v>436</v>
      </c>
      <c r="B75" s="106" t="s">
        <v>167</v>
      </c>
      <c r="C75" s="106" t="s">
        <v>276</v>
      </c>
      <c r="D75" s="106"/>
      <c r="E75" s="106"/>
      <c r="F75" s="106"/>
      <c r="G75" s="106"/>
      <c r="H75" s="106"/>
      <c r="I75" s="269"/>
      <c r="J75" s="106"/>
      <c r="K75" s="106"/>
      <c r="L75" s="106"/>
      <c r="M75" s="106"/>
      <c r="N75" s="106"/>
      <c r="O75" s="106"/>
      <c r="P75" s="269"/>
      <c r="Q75" s="106"/>
      <c r="R75" s="106"/>
      <c r="S75" s="106"/>
      <c r="T75" s="106"/>
      <c r="U75" s="106"/>
      <c r="V75" s="106"/>
      <c r="W75" s="269"/>
      <c r="X75" s="269">
        <f t="shared" si="1"/>
        <v>0</v>
      </c>
      <c r="Y75" s="106"/>
      <c r="Z75" s="106"/>
      <c r="AA75" s="106"/>
      <c r="AB75" s="106"/>
      <c r="AC75" s="106"/>
      <c r="AD75" s="106"/>
      <c r="AE75" s="269"/>
      <c r="AF75" s="106"/>
      <c r="AG75" s="106"/>
      <c r="AH75" s="106"/>
      <c r="AI75" s="106"/>
      <c r="AJ75" s="106"/>
      <c r="AK75" s="106"/>
      <c r="AL75" s="269"/>
      <c r="AM75" s="106"/>
      <c r="AN75" s="106"/>
      <c r="AO75" s="106"/>
      <c r="AP75" s="106"/>
      <c r="AQ75" s="106"/>
      <c r="AR75" s="106"/>
      <c r="AS75" s="269"/>
      <c r="AT75" s="106"/>
      <c r="AU75" s="106"/>
      <c r="AV75" s="106"/>
      <c r="AW75" s="106"/>
      <c r="AX75" s="106"/>
      <c r="AY75" s="106"/>
      <c r="AZ75" s="269"/>
      <c r="BA75" s="106"/>
      <c r="BB75" s="106"/>
      <c r="BC75" s="106"/>
      <c r="BD75" s="106"/>
      <c r="BE75" s="106"/>
      <c r="BF75" s="106"/>
      <c r="BG75" s="269"/>
      <c r="BH75" s="106"/>
      <c r="BI75" s="106"/>
    </row>
    <row r="76" spans="1:61" ht="15">
      <c r="A76" s="119" t="s">
        <v>437</v>
      </c>
      <c r="B76" s="106" t="s">
        <v>177</v>
      </c>
      <c r="C76" s="106" t="s">
        <v>276</v>
      </c>
      <c r="D76" s="106">
        <v>70</v>
      </c>
      <c r="E76" s="106">
        <v>0</v>
      </c>
      <c r="F76" s="106">
        <v>0</v>
      </c>
      <c r="G76" s="106">
        <v>0</v>
      </c>
      <c r="H76" s="106">
        <v>9</v>
      </c>
      <c r="I76" s="269">
        <v>15570</v>
      </c>
      <c r="J76" s="224">
        <v>0</v>
      </c>
      <c r="K76" s="106">
        <v>46</v>
      </c>
      <c r="L76" s="106">
        <v>0</v>
      </c>
      <c r="M76" s="106">
        <v>0</v>
      </c>
      <c r="N76" s="106">
        <v>0</v>
      </c>
      <c r="O76" s="106">
        <v>3</v>
      </c>
      <c r="P76" s="269">
        <v>3350</v>
      </c>
      <c r="Q76" s="224">
        <v>0</v>
      </c>
      <c r="R76" s="106">
        <v>125</v>
      </c>
      <c r="S76" s="223">
        <v>10099</v>
      </c>
      <c r="T76" s="106">
        <v>1</v>
      </c>
      <c r="U76" s="271">
        <v>-104</v>
      </c>
      <c r="V76" s="106">
        <v>9</v>
      </c>
      <c r="W76" s="278">
        <v>64466</v>
      </c>
      <c r="X76" s="269">
        <f t="shared" si="1"/>
        <v>82809.199302115332</v>
      </c>
      <c r="Y76" s="224">
        <v>0.01</v>
      </c>
      <c r="Z76" s="106">
        <v>120</v>
      </c>
      <c r="AA76" s="223">
        <v>9654</v>
      </c>
      <c r="AB76" s="106">
        <v>1</v>
      </c>
      <c r="AC76" s="271">
        <v>-100</v>
      </c>
      <c r="AD76" s="106">
        <v>9</v>
      </c>
      <c r="AE76" s="269">
        <v>61161</v>
      </c>
      <c r="AF76" s="224">
        <v>0.01</v>
      </c>
      <c r="AG76" s="106">
        <v>181</v>
      </c>
      <c r="AH76" s="223">
        <v>14570</v>
      </c>
      <c r="AI76" s="106">
        <v>2</v>
      </c>
      <c r="AJ76" s="271">
        <v>-150</v>
      </c>
      <c r="AK76" s="106">
        <v>9</v>
      </c>
      <c r="AL76" s="269">
        <v>90952</v>
      </c>
      <c r="AM76" s="224">
        <v>0.01</v>
      </c>
      <c r="AN76" s="106">
        <v>185</v>
      </c>
      <c r="AO76" s="223">
        <v>14926</v>
      </c>
      <c r="AP76" s="106">
        <v>2</v>
      </c>
      <c r="AQ76" s="271">
        <v>-154</v>
      </c>
      <c r="AR76" s="106">
        <v>9</v>
      </c>
      <c r="AS76" s="269">
        <v>94940</v>
      </c>
      <c r="AT76" s="224">
        <v>0.01</v>
      </c>
      <c r="AU76" s="106">
        <v>177</v>
      </c>
      <c r="AV76" s="223">
        <v>14214</v>
      </c>
      <c r="AW76" s="106">
        <v>2</v>
      </c>
      <c r="AX76" s="271">
        <v>-147</v>
      </c>
      <c r="AY76" s="106">
        <v>9</v>
      </c>
      <c r="AZ76" s="269">
        <v>92035</v>
      </c>
      <c r="BA76" s="224">
        <v>0.01</v>
      </c>
      <c r="BB76" s="106">
        <v>130</v>
      </c>
      <c r="BC76" s="223">
        <v>10544</v>
      </c>
      <c r="BD76" s="106">
        <v>1</v>
      </c>
      <c r="BE76" s="271">
        <v>-108</v>
      </c>
      <c r="BF76" s="106">
        <v>9</v>
      </c>
      <c r="BG76" s="269">
        <v>71612</v>
      </c>
      <c r="BH76" s="224">
        <v>0.01</v>
      </c>
      <c r="BI76" s="106" t="s">
        <v>245</v>
      </c>
    </row>
    <row r="77" spans="1:61">
      <c r="A77" s="119" t="s">
        <v>374</v>
      </c>
      <c r="B77" s="106" t="s">
        <v>167</v>
      </c>
      <c r="C77" s="106" t="s">
        <v>276</v>
      </c>
      <c r="D77" s="106">
        <v>12</v>
      </c>
      <c r="E77" s="106">
        <v>0</v>
      </c>
      <c r="F77" s="106">
        <v>0</v>
      </c>
      <c r="G77" s="106">
        <v>0</v>
      </c>
      <c r="H77" s="106">
        <v>9</v>
      </c>
      <c r="I77" s="269">
        <v>1100</v>
      </c>
      <c r="J77" s="224">
        <v>0</v>
      </c>
      <c r="K77" s="106"/>
      <c r="L77" s="106"/>
      <c r="M77" s="106"/>
      <c r="N77" s="106"/>
      <c r="O77" s="106"/>
      <c r="P77" s="269"/>
      <c r="Q77" s="106"/>
      <c r="R77" s="106"/>
      <c r="S77" s="106"/>
      <c r="T77" s="106"/>
      <c r="U77" s="106"/>
      <c r="V77" s="106"/>
      <c r="W77" s="269"/>
      <c r="X77" s="269">
        <f t="shared" si="1"/>
        <v>0</v>
      </c>
      <c r="Y77" s="106"/>
      <c r="Z77" s="106"/>
      <c r="AA77" s="106"/>
      <c r="AB77" s="106"/>
      <c r="AC77" s="106"/>
      <c r="AD77" s="106"/>
      <c r="AE77" s="269"/>
      <c r="AF77" s="106"/>
      <c r="AG77" s="106"/>
      <c r="AH77" s="106"/>
      <c r="AI77" s="106"/>
      <c r="AJ77" s="106"/>
      <c r="AK77" s="106"/>
      <c r="AL77" s="269"/>
      <c r="AM77" s="106"/>
      <c r="AN77" s="106"/>
      <c r="AO77" s="106"/>
      <c r="AP77" s="106"/>
      <c r="AQ77" s="106"/>
      <c r="AR77" s="106"/>
      <c r="AS77" s="269"/>
      <c r="AT77" s="106"/>
      <c r="AU77" s="106"/>
      <c r="AV77" s="106"/>
      <c r="AW77" s="106"/>
      <c r="AX77" s="106"/>
      <c r="AY77" s="106"/>
      <c r="AZ77" s="269"/>
      <c r="BA77" s="106"/>
      <c r="BB77" s="106"/>
      <c r="BC77" s="106"/>
      <c r="BD77" s="106"/>
      <c r="BE77" s="106"/>
      <c r="BF77" s="106"/>
      <c r="BG77" s="269"/>
      <c r="BH77" s="106"/>
      <c r="BI77" s="106"/>
    </row>
    <row r="78" spans="1:61">
      <c r="A78" s="119" t="s">
        <v>374</v>
      </c>
      <c r="B78" s="106" t="s">
        <v>167</v>
      </c>
      <c r="C78" s="106" t="s">
        <v>278</v>
      </c>
      <c r="D78" s="106"/>
      <c r="E78" s="106"/>
      <c r="F78" s="106"/>
      <c r="G78" s="106"/>
      <c r="H78" s="106"/>
      <c r="I78" s="269"/>
      <c r="J78" s="106"/>
      <c r="K78" s="106"/>
      <c r="L78" s="106"/>
      <c r="M78" s="106"/>
      <c r="N78" s="106"/>
      <c r="O78" s="106"/>
      <c r="P78" s="269"/>
      <c r="Q78" s="106"/>
      <c r="R78" s="106"/>
      <c r="S78" s="106"/>
      <c r="T78" s="106"/>
      <c r="U78" s="106"/>
      <c r="V78" s="106"/>
      <c r="W78" s="269"/>
      <c r="X78" s="269">
        <f t="shared" si="1"/>
        <v>0</v>
      </c>
      <c r="Y78" s="106"/>
      <c r="Z78" s="106"/>
      <c r="AA78" s="106"/>
      <c r="AB78" s="106"/>
      <c r="AC78" s="106"/>
      <c r="AD78" s="106"/>
      <c r="AE78" s="269"/>
      <c r="AF78" s="106"/>
      <c r="AG78" s="106"/>
      <c r="AH78" s="106"/>
      <c r="AI78" s="106"/>
      <c r="AJ78" s="106"/>
      <c r="AK78" s="106"/>
      <c r="AL78" s="269"/>
      <c r="AM78" s="106"/>
      <c r="AN78" s="106"/>
      <c r="AO78" s="106"/>
      <c r="AP78" s="106"/>
      <c r="AQ78" s="106"/>
      <c r="AR78" s="106"/>
      <c r="AS78" s="269"/>
      <c r="AT78" s="106"/>
      <c r="AU78" s="106"/>
      <c r="AV78" s="106"/>
      <c r="AW78" s="106"/>
      <c r="AX78" s="106"/>
      <c r="AY78" s="106"/>
      <c r="AZ78" s="269"/>
      <c r="BA78" s="106"/>
      <c r="BB78" s="106"/>
      <c r="BC78" s="106"/>
      <c r="BD78" s="106"/>
      <c r="BE78" s="106"/>
      <c r="BF78" s="106"/>
      <c r="BG78" s="269"/>
      <c r="BH78" s="106"/>
      <c r="BI78" s="106"/>
    </row>
    <row r="79" spans="1:61" ht="15">
      <c r="A79" s="121" t="s">
        <v>438</v>
      </c>
      <c r="B79" s="106" t="s">
        <v>167</v>
      </c>
      <c r="C79" s="106" t="s">
        <v>278</v>
      </c>
      <c r="D79" s="106"/>
      <c r="E79" s="106"/>
      <c r="F79" s="106"/>
      <c r="G79" s="106"/>
      <c r="H79" s="106"/>
      <c r="I79" s="269"/>
      <c r="J79" s="106"/>
      <c r="K79" s="106">
        <v>14118</v>
      </c>
      <c r="L79" s="106">
        <v>0</v>
      </c>
      <c r="M79" s="106">
        <v>0</v>
      </c>
      <c r="N79" s="106">
        <v>0</v>
      </c>
      <c r="O79" s="106">
        <v>3</v>
      </c>
      <c r="P79" s="278">
        <v>305188</v>
      </c>
      <c r="Q79" s="224">
        <v>0.03</v>
      </c>
      <c r="R79" s="106">
        <v>3657</v>
      </c>
      <c r="S79" s="223">
        <v>4670</v>
      </c>
      <c r="T79" s="106">
        <v>2</v>
      </c>
      <c r="U79" s="106">
        <v>0</v>
      </c>
      <c r="V79" s="106">
        <v>3</v>
      </c>
      <c r="W79" s="269">
        <v>167877</v>
      </c>
      <c r="X79" s="269">
        <f t="shared" si="1"/>
        <v>215644.83528125237</v>
      </c>
      <c r="Y79" s="224">
        <v>0.03</v>
      </c>
      <c r="Z79" s="106">
        <v>4455</v>
      </c>
      <c r="AA79" s="223">
        <v>7403</v>
      </c>
      <c r="AB79" s="106">
        <v>3</v>
      </c>
      <c r="AC79" s="106">
        <v>0</v>
      </c>
      <c r="AD79" s="106">
        <v>3</v>
      </c>
      <c r="AE79" s="269">
        <v>248446</v>
      </c>
      <c r="AF79" s="224">
        <v>0.04</v>
      </c>
      <c r="AG79" s="106">
        <v>5816</v>
      </c>
      <c r="AH79" s="223">
        <v>11702</v>
      </c>
      <c r="AI79" s="106">
        <v>4</v>
      </c>
      <c r="AJ79" s="106">
        <v>0</v>
      </c>
      <c r="AK79" s="106">
        <v>3</v>
      </c>
      <c r="AL79" s="269">
        <v>382358</v>
      </c>
      <c r="AM79" s="224">
        <v>0.04</v>
      </c>
      <c r="AN79" s="106">
        <v>6678</v>
      </c>
      <c r="AO79" s="223">
        <v>17965</v>
      </c>
      <c r="AP79" s="106">
        <v>7</v>
      </c>
      <c r="AQ79" s="106">
        <v>0</v>
      </c>
      <c r="AR79" s="106">
        <v>3</v>
      </c>
      <c r="AS79" s="269">
        <v>545784</v>
      </c>
      <c r="AT79" s="224">
        <v>0.05</v>
      </c>
      <c r="AU79" s="106">
        <v>7460</v>
      </c>
      <c r="AV79" s="223">
        <v>22635</v>
      </c>
      <c r="AW79" s="106">
        <v>8</v>
      </c>
      <c r="AX79" s="106">
        <v>0</v>
      </c>
      <c r="AY79" s="106">
        <v>3</v>
      </c>
      <c r="AZ79" s="269">
        <v>699751</v>
      </c>
      <c r="BA79" s="224">
        <v>0.06</v>
      </c>
      <c r="BB79" s="106">
        <v>6645</v>
      </c>
      <c r="BC79" s="223">
        <v>15318</v>
      </c>
      <c r="BD79" s="106">
        <v>6</v>
      </c>
      <c r="BE79" s="106">
        <v>0</v>
      </c>
      <c r="BF79" s="106">
        <v>3</v>
      </c>
      <c r="BG79" s="269">
        <v>527708</v>
      </c>
      <c r="BH79" s="224">
        <v>0.05</v>
      </c>
      <c r="BI79" s="106" t="s">
        <v>249</v>
      </c>
    </row>
    <row r="80" spans="1:61">
      <c r="A80" s="121"/>
      <c r="B80" s="106"/>
      <c r="C80" s="106"/>
      <c r="D80" s="106"/>
      <c r="E80" s="106"/>
      <c r="F80" s="106"/>
      <c r="G80" s="106"/>
      <c r="H80" s="106"/>
      <c r="I80" s="269"/>
      <c r="J80" s="106"/>
      <c r="K80" s="106"/>
      <c r="L80" s="106"/>
      <c r="M80" s="106"/>
      <c r="N80" s="106"/>
      <c r="O80" s="106"/>
      <c r="P80" s="269"/>
      <c r="Q80" s="106"/>
      <c r="R80" s="106"/>
      <c r="S80" s="106"/>
      <c r="T80" s="106"/>
      <c r="U80" s="106"/>
      <c r="V80" s="106"/>
      <c r="W80" s="269"/>
      <c r="X80" s="269">
        <f t="shared" si="1"/>
        <v>0</v>
      </c>
      <c r="Y80" s="106"/>
      <c r="Z80" s="106"/>
      <c r="AA80" s="106"/>
      <c r="AB80" s="106"/>
      <c r="AC80" s="106"/>
      <c r="AD80" s="106"/>
      <c r="AE80" s="269"/>
      <c r="AF80" s="106"/>
      <c r="AG80" s="106"/>
      <c r="AH80" s="106"/>
      <c r="AI80" s="106"/>
      <c r="AJ80" s="106"/>
      <c r="AK80" s="106"/>
      <c r="AL80" s="269"/>
      <c r="AM80" s="106"/>
      <c r="AN80" s="106"/>
      <c r="AO80" s="106"/>
      <c r="AP80" s="106"/>
      <c r="AQ80" s="106"/>
      <c r="AR80" s="106"/>
      <c r="AS80" s="269"/>
      <c r="AT80" s="106"/>
      <c r="AU80" s="106"/>
      <c r="AV80" s="106"/>
      <c r="AW80" s="106"/>
      <c r="AX80" s="106"/>
      <c r="AY80" s="106"/>
      <c r="AZ80" s="269"/>
      <c r="BA80" s="106"/>
      <c r="BB80" s="106"/>
      <c r="BC80" s="106"/>
      <c r="BD80" s="106"/>
      <c r="BE80" s="106"/>
      <c r="BF80" s="106"/>
      <c r="BG80" s="269"/>
      <c r="BH80" s="106"/>
      <c r="BI80" s="106"/>
    </row>
    <row r="81" spans="1:61">
      <c r="A81" s="99" t="s">
        <v>439</v>
      </c>
      <c r="B81" s="122"/>
      <c r="C81" s="122"/>
      <c r="D81" s="122"/>
      <c r="E81" s="122"/>
      <c r="F81" s="122"/>
      <c r="G81" s="122"/>
      <c r="H81" s="122"/>
      <c r="I81" s="270"/>
      <c r="J81" s="122"/>
      <c r="K81" s="122"/>
      <c r="L81" s="122"/>
      <c r="M81" s="122"/>
      <c r="N81" s="122"/>
      <c r="O81" s="122"/>
      <c r="P81" s="270"/>
      <c r="Q81" s="122"/>
      <c r="R81" s="122"/>
      <c r="S81" s="122"/>
      <c r="T81" s="122"/>
      <c r="U81" s="122"/>
      <c r="V81" s="122"/>
      <c r="W81" s="270"/>
      <c r="X81" s="269">
        <f t="shared" si="1"/>
        <v>0</v>
      </c>
      <c r="Y81" s="122"/>
      <c r="Z81" s="122"/>
      <c r="AA81" s="122"/>
      <c r="AB81" s="122"/>
      <c r="AC81" s="122"/>
      <c r="AD81" s="122"/>
      <c r="AE81" s="270"/>
      <c r="AF81" s="122"/>
      <c r="AG81" s="122"/>
      <c r="AH81" s="122"/>
      <c r="AI81" s="122"/>
      <c r="AJ81" s="122"/>
      <c r="AK81" s="122"/>
      <c r="AL81" s="270"/>
      <c r="AM81" s="122"/>
      <c r="AN81" s="122"/>
      <c r="AO81" s="122"/>
      <c r="AP81" s="122"/>
      <c r="AQ81" s="122"/>
      <c r="AR81" s="122"/>
      <c r="AS81" s="270"/>
      <c r="AT81" s="122"/>
      <c r="AU81" s="122"/>
      <c r="AV81" s="122"/>
      <c r="AW81" s="122"/>
      <c r="AX81" s="122"/>
      <c r="AY81" s="122"/>
      <c r="AZ81" s="270"/>
      <c r="BA81" s="122"/>
      <c r="BB81" s="122"/>
      <c r="BC81" s="122"/>
      <c r="BD81" s="122"/>
      <c r="BE81" s="122"/>
      <c r="BF81" s="122"/>
      <c r="BG81" s="270"/>
      <c r="BH81" s="122"/>
      <c r="BI81" s="122"/>
    </row>
    <row r="82" spans="1:61" ht="15">
      <c r="A82" s="130" t="s">
        <v>313</v>
      </c>
      <c r="B82" s="106" t="s">
        <v>167</v>
      </c>
      <c r="C82" s="106" t="s">
        <v>276</v>
      </c>
      <c r="D82" s="106">
        <v>15</v>
      </c>
      <c r="E82" s="272">
        <v>-2925</v>
      </c>
      <c r="F82" s="106">
        <v>0</v>
      </c>
      <c r="G82" s="106">
        <v>355</v>
      </c>
      <c r="H82" s="106">
        <v>15</v>
      </c>
      <c r="I82" s="278">
        <v>87491</v>
      </c>
      <c r="J82" s="224">
        <v>0.01</v>
      </c>
      <c r="K82" s="106"/>
      <c r="L82" s="106"/>
      <c r="M82" s="106"/>
      <c r="N82" s="106"/>
      <c r="O82" s="106"/>
      <c r="P82" s="269"/>
      <c r="Q82" s="106"/>
      <c r="R82" s="106"/>
      <c r="S82" s="106"/>
      <c r="T82" s="106"/>
      <c r="U82" s="106"/>
      <c r="V82" s="106"/>
      <c r="W82" s="269"/>
      <c r="X82" s="269">
        <f t="shared" si="1"/>
        <v>0</v>
      </c>
      <c r="Y82" s="106"/>
      <c r="Z82" s="106"/>
      <c r="AA82" s="106"/>
      <c r="AB82" s="106"/>
      <c r="AC82" s="106"/>
      <c r="AD82" s="106"/>
      <c r="AE82" s="269"/>
      <c r="AF82" s="106"/>
      <c r="AG82" s="106"/>
      <c r="AH82" s="106"/>
      <c r="AI82" s="106"/>
      <c r="AJ82" s="106"/>
      <c r="AK82" s="106"/>
      <c r="AL82" s="269"/>
      <c r="AM82" s="106"/>
      <c r="AN82" s="106"/>
      <c r="AO82" s="106"/>
      <c r="AP82" s="106"/>
      <c r="AQ82" s="106"/>
      <c r="AR82" s="106"/>
      <c r="AS82" s="269"/>
      <c r="AT82" s="106"/>
      <c r="AU82" s="106"/>
      <c r="AV82" s="106"/>
      <c r="AW82" s="106"/>
      <c r="AX82" s="106"/>
      <c r="AY82" s="106"/>
      <c r="AZ82" s="269"/>
      <c r="BA82" s="106"/>
      <c r="BB82" s="106"/>
      <c r="BC82" s="106"/>
      <c r="BD82" s="106"/>
      <c r="BE82" s="106"/>
      <c r="BF82" s="106"/>
      <c r="BG82" s="269"/>
      <c r="BH82" s="106"/>
      <c r="BI82" s="106"/>
    </row>
    <row r="83" spans="1:61" ht="15">
      <c r="A83" s="130" t="s">
        <v>305</v>
      </c>
      <c r="B83" s="106" t="s">
        <v>167</v>
      </c>
      <c r="C83" s="106" t="s">
        <v>276</v>
      </c>
      <c r="D83" s="106">
        <v>10</v>
      </c>
      <c r="E83" s="272">
        <v>-1250</v>
      </c>
      <c r="F83" s="106">
        <v>0</v>
      </c>
      <c r="G83" s="106">
        <v>126</v>
      </c>
      <c r="H83" s="106">
        <v>12</v>
      </c>
      <c r="I83" s="269">
        <v>15646</v>
      </c>
      <c r="J83" s="224">
        <v>0</v>
      </c>
      <c r="K83" s="106">
        <v>4</v>
      </c>
      <c r="L83" s="272">
        <v>-1025</v>
      </c>
      <c r="M83" s="106">
        <v>0</v>
      </c>
      <c r="N83" s="106">
        <v>56</v>
      </c>
      <c r="O83" s="106">
        <v>12</v>
      </c>
      <c r="P83" s="269">
        <v>6764</v>
      </c>
      <c r="Q83" s="224">
        <v>0</v>
      </c>
      <c r="R83" s="106">
        <v>2</v>
      </c>
      <c r="S83" s="271">
        <v>-517</v>
      </c>
      <c r="T83" s="106">
        <v>0</v>
      </c>
      <c r="U83" s="106">
        <v>28</v>
      </c>
      <c r="V83" s="106">
        <v>12</v>
      </c>
      <c r="W83" s="269">
        <v>4311</v>
      </c>
      <c r="X83" s="269">
        <f t="shared" si="1"/>
        <v>5537.6548597930569</v>
      </c>
      <c r="Y83" s="224">
        <v>0</v>
      </c>
      <c r="Z83" s="106">
        <v>2</v>
      </c>
      <c r="AA83" s="271">
        <v>-517</v>
      </c>
      <c r="AB83" s="106">
        <v>0</v>
      </c>
      <c r="AC83" s="106">
        <v>28</v>
      </c>
      <c r="AD83" s="106">
        <v>12</v>
      </c>
      <c r="AE83" s="269">
        <v>4263</v>
      </c>
      <c r="AF83" s="224">
        <v>0</v>
      </c>
      <c r="AG83" s="106">
        <v>8</v>
      </c>
      <c r="AH83" s="272">
        <v>-2050</v>
      </c>
      <c r="AI83" s="106">
        <v>0</v>
      </c>
      <c r="AJ83" s="106">
        <v>113</v>
      </c>
      <c r="AK83" s="106">
        <v>12</v>
      </c>
      <c r="AL83" s="269">
        <v>16724</v>
      </c>
      <c r="AM83" s="224">
        <v>0</v>
      </c>
      <c r="AN83" s="106">
        <v>2</v>
      </c>
      <c r="AO83" s="271">
        <v>-517</v>
      </c>
      <c r="AP83" s="106">
        <v>0</v>
      </c>
      <c r="AQ83" s="106">
        <v>28</v>
      </c>
      <c r="AR83" s="106">
        <v>12</v>
      </c>
      <c r="AS83" s="278">
        <v>4276</v>
      </c>
      <c r="AT83" s="224">
        <v>0</v>
      </c>
      <c r="AU83" s="106">
        <v>4</v>
      </c>
      <c r="AV83" s="272">
        <v>-1016</v>
      </c>
      <c r="AW83" s="106">
        <v>0</v>
      </c>
      <c r="AX83" s="106">
        <v>56</v>
      </c>
      <c r="AY83" s="106">
        <v>12</v>
      </c>
      <c r="AZ83" s="269">
        <v>8731</v>
      </c>
      <c r="BA83" s="224">
        <v>0</v>
      </c>
      <c r="BB83" s="106"/>
      <c r="BC83" s="106"/>
      <c r="BD83" s="106"/>
      <c r="BE83" s="106"/>
      <c r="BF83" s="106"/>
      <c r="BG83" s="269"/>
      <c r="BH83" s="106"/>
      <c r="BI83" s="106" t="s">
        <v>304</v>
      </c>
    </row>
    <row r="84" spans="1:61" ht="15">
      <c r="A84" s="131" t="s">
        <v>311</v>
      </c>
      <c r="B84" s="106" t="s">
        <v>167</v>
      </c>
      <c r="C84" s="106" t="s">
        <v>276</v>
      </c>
      <c r="D84" s="106">
        <v>9</v>
      </c>
      <c r="E84" s="106">
        <v>0</v>
      </c>
      <c r="F84" s="106">
        <v>0</v>
      </c>
      <c r="G84" s="106">
        <v>129</v>
      </c>
      <c r="H84" s="106">
        <v>16</v>
      </c>
      <c r="I84" s="269">
        <v>18663</v>
      </c>
      <c r="J84" s="224">
        <v>0</v>
      </c>
      <c r="K84" s="106">
        <v>20</v>
      </c>
      <c r="L84" s="106">
        <v>242</v>
      </c>
      <c r="M84" s="106">
        <v>0</v>
      </c>
      <c r="N84" s="106">
        <v>0</v>
      </c>
      <c r="O84" s="106">
        <v>16</v>
      </c>
      <c r="P84" s="278">
        <v>36550</v>
      </c>
      <c r="Q84" s="224">
        <v>0</v>
      </c>
      <c r="R84" s="106">
        <v>6</v>
      </c>
      <c r="S84" s="271">
        <v>-804</v>
      </c>
      <c r="T84" s="106">
        <v>0</v>
      </c>
      <c r="U84" s="106">
        <v>57</v>
      </c>
      <c r="V84" s="106">
        <v>16</v>
      </c>
      <c r="W84" s="278">
        <v>14898</v>
      </c>
      <c r="X84" s="269">
        <f t="shared" si="1"/>
        <v>19137.087010252137</v>
      </c>
      <c r="Y84" s="224">
        <v>0</v>
      </c>
      <c r="Z84" s="106">
        <v>8</v>
      </c>
      <c r="AA84" s="271">
        <v>-780</v>
      </c>
      <c r="AB84" s="106">
        <v>0</v>
      </c>
      <c r="AC84" s="106">
        <v>57</v>
      </c>
      <c r="AD84" s="106">
        <v>16</v>
      </c>
      <c r="AE84" s="269">
        <v>18788</v>
      </c>
      <c r="AF84" s="224">
        <v>0</v>
      </c>
      <c r="AG84" s="106">
        <v>8</v>
      </c>
      <c r="AH84" s="271">
        <v>-780</v>
      </c>
      <c r="AI84" s="106">
        <v>0</v>
      </c>
      <c r="AJ84" s="106">
        <v>57</v>
      </c>
      <c r="AK84" s="106">
        <v>16</v>
      </c>
      <c r="AL84" s="269">
        <v>18816</v>
      </c>
      <c r="AM84" s="224">
        <v>0</v>
      </c>
      <c r="AN84" s="106">
        <v>8</v>
      </c>
      <c r="AO84" s="271">
        <v>-780</v>
      </c>
      <c r="AP84" s="106">
        <v>0</v>
      </c>
      <c r="AQ84" s="106">
        <v>57</v>
      </c>
      <c r="AR84" s="106">
        <v>16</v>
      </c>
      <c r="AS84" s="269">
        <v>19274</v>
      </c>
      <c r="AT84" s="224">
        <v>0</v>
      </c>
      <c r="AU84" s="106">
        <v>8</v>
      </c>
      <c r="AV84" s="271">
        <v>-780</v>
      </c>
      <c r="AW84" s="106">
        <v>0</v>
      </c>
      <c r="AX84" s="106">
        <v>57</v>
      </c>
      <c r="AY84" s="106">
        <v>16</v>
      </c>
      <c r="AZ84" s="269">
        <v>19797</v>
      </c>
      <c r="BA84" s="224">
        <v>0</v>
      </c>
      <c r="BB84" s="106">
        <v>8</v>
      </c>
      <c r="BC84" s="271">
        <v>-780</v>
      </c>
      <c r="BD84" s="106">
        <v>0</v>
      </c>
      <c r="BE84" s="106">
        <v>57</v>
      </c>
      <c r="BF84" s="106">
        <v>16</v>
      </c>
      <c r="BG84" s="269">
        <v>20627</v>
      </c>
      <c r="BH84" s="224">
        <v>0</v>
      </c>
      <c r="BI84" s="106" t="s">
        <v>312</v>
      </c>
    </row>
    <row r="85" spans="1:61" ht="15">
      <c r="A85" s="130" t="s">
        <v>440</v>
      </c>
      <c r="B85" s="106" t="s">
        <v>167</v>
      </c>
      <c r="C85" s="106" t="s">
        <v>276</v>
      </c>
      <c r="D85" s="106"/>
      <c r="E85" s="106"/>
      <c r="F85" s="106"/>
      <c r="G85" s="106"/>
      <c r="H85" s="106"/>
      <c r="I85" s="269"/>
      <c r="J85" s="106"/>
      <c r="K85" s="106"/>
      <c r="L85" s="106"/>
      <c r="M85" s="106"/>
      <c r="N85" s="106"/>
      <c r="O85" s="106"/>
      <c r="P85" s="269"/>
      <c r="Q85" s="106"/>
      <c r="R85" s="106"/>
      <c r="S85" s="271"/>
      <c r="T85" s="106"/>
      <c r="U85" s="106"/>
      <c r="V85" s="106"/>
      <c r="W85" s="269"/>
      <c r="X85" s="269">
        <f t="shared" si="1"/>
        <v>0</v>
      </c>
      <c r="Y85" s="224"/>
      <c r="Z85" s="106"/>
      <c r="AA85" s="106"/>
      <c r="AB85" s="106"/>
      <c r="AC85" s="106"/>
      <c r="AD85" s="106"/>
      <c r="AE85" s="269"/>
      <c r="AF85" s="106"/>
      <c r="AG85" s="106"/>
      <c r="AH85" s="106"/>
      <c r="AI85" s="106"/>
      <c r="AJ85" s="106"/>
      <c r="AK85" s="106"/>
      <c r="AL85" s="269"/>
      <c r="AM85" s="106"/>
      <c r="AN85" s="106"/>
      <c r="AO85" s="106"/>
      <c r="AP85" s="106"/>
      <c r="AQ85" s="106"/>
      <c r="AR85" s="106"/>
      <c r="AS85" s="269"/>
      <c r="AT85" s="106"/>
      <c r="AU85" s="106"/>
      <c r="AV85" s="106"/>
      <c r="AW85" s="106"/>
      <c r="AX85" s="106"/>
      <c r="AY85" s="106"/>
      <c r="AZ85" s="269"/>
      <c r="BA85" s="106"/>
      <c r="BB85" s="106"/>
      <c r="BC85" s="106"/>
      <c r="BD85" s="106"/>
      <c r="BE85" s="106"/>
      <c r="BF85" s="106"/>
      <c r="BG85" s="269"/>
      <c r="BH85" s="106"/>
      <c r="BI85" s="106"/>
    </row>
    <row r="86" spans="1:61" ht="15">
      <c r="A86" s="119" t="s">
        <v>308</v>
      </c>
      <c r="B86" s="106" t="s">
        <v>167</v>
      </c>
      <c r="C86" s="106" t="s">
        <v>276</v>
      </c>
      <c r="D86" s="106">
        <v>32</v>
      </c>
      <c r="E86" s="272">
        <v>-13517</v>
      </c>
      <c r="F86" s="106">
        <v>2</v>
      </c>
      <c r="G86" s="223">
        <v>2811</v>
      </c>
      <c r="H86" s="106">
        <v>10</v>
      </c>
      <c r="I86" s="269">
        <v>182552</v>
      </c>
      <c r="J86" s="224">
        <v>0.02</v>
      </c>
      <c r="K86" s="106">
        <v>9</v>
      </c>
      <c r="L86" s="272">
        <v>-10130</v>
      </c>
      <c r="M86" s="106">
        <v>0</v>
      </c>
      <c r="N86" s="223">
        <v>1482</v>
      </c>
      <c r="O86" s="106">
        <v>10</v>
      </c>
      <c r="P86" s="269">
        <v>83896</v>
      </c>
      <c r="Q86" s="224">
        <v>0.01</v>
      </c>
      <c r="R86" s="106"/>
      <c r="S86" s="223"/>
      <c r="T86" s="106"/>
      <c r="U86" s="106"/>
      <c r="V86" s="106"/>
      <c r="W86" s="269"/>
      <c r="X86" s="269">
        <f t="shared" si="1"/>
        <v>0</v>
      </c>
      <c r="Y86" s="224"/>
      <c r="Z86" s="106"/>
      <c r="AA86" s="223"/>
      <c r="AB86" s="106"/>
      <c r="AC86" s="106"/>
      <c r="AD86" s="106"/>
      <c r="AE86" s="269"/>
      <c r="AF86" s="224"/>
      <c r="AG86" s="106"/>
      <c r="AH86" s="223"/>
      <c r="AI86" s="106"/>
      <c r="AJ86" s="106"/>
      <c r="AK86" s="106"/>
      <c r="AL86" s="269"/>
      <c r="AM86" s="224"/>
      <c r="AN86" s="106"/>
      <c r="AO86" s="106"/>
      <c r="AP86" s="106"/>
      <c r="AQ86" s="106"/>
      <c r="AR86" s="106"/>
      <c r="AS86" s="269"/>
      <c r="AT86" s="224"/>
      <c r="AU86" s="106"/>
      <c r="AV86" s="106"/>
      <c r="AW86" s="106"/>
      <c r="AX86" s="106"/>
      <c r="AY86" s="106"/>
      <c r="AZ86" s="269"/>
      <c r="BA86" s="106"/>
      <c r="BB86" s="106"/>
      <c r="BC86" s="106"/>
      <c r="BD86" s="106"/>
      <c r="BE86" s="106"/>
      <c r="BF86" s="106"/>
      <c r="BG86" s="269"/>
      <c r="BH86" s="106"/>
      <c r="BI86" s="106"/>
    </row>
    <row r="87" spans="1:61" ht="15">
      <c r="A87" s="119" t="s">
        <v>441</v>
      </c>
      <c r="B87" s="106" t="s">
        <v>167</v>
      </c>
      <c r="C87" s="106" t="s">
        <v>278</v>
      </c>
      <c r="D87" s="106">
        <v>10</v>
      </c>
      <c r="E87" s="272">
        <v>-22666</v>
      </c>
      <c r="F87" s="106">
        <v>0</v>
      </c>
      <c r="G87" s="223">
        <v>4023</v>
      </c>
      <c r="H87" s="106">
        <v>10</v>
      </c>
      <c r="I87" s="278">
        <v>147675</v>
      </c>
      <c r="J87" s="224">
        <v>0.02</v>
      </c>
      <c r="K87" s="106">
        <v>5</v>
      </c>
      <c r="L87" s="272">
        <v>-7066</v>
      </c>
      <c r="M87" s="106">
        <v>0</v>
      </c>
      <c r="N87" s="223">
        <v>1369</v>
      </c>
      <c r="O87" s="106">
        <v>10</v>
      </c>
      <c r="P87" s="269">
        <v>58075</v>
      </c>
      <c r="Q87" s="224">
        <v>0.01</v>
      </c>
      <c r="R87" s="106">
        <v>4</v>
      </c>
      <c r="S87" s="272">
        <v>-5356</v>
      </c>
      <c r="T87" s="106">
        <v>0</v>
      </c>
      <c r="U87" s="223">
        <v>1032</v>
      </c>
      <c r="V87" s="106">
        <v>10</v>
      </c>
      <c r="W87" s="269">
        <v>72137</v>
      </c>
      <c r="X87" s="269">
        <f t="shared" si="1"/>
        <v>92662.910837599571</v>
      </c>
      <c r="Y87" s="224">
        <v>0.01</v>
      </c>
      <c r="Z87" s="106">
        <v>4</v>
      </c>
      <c r="AA87" s="272">
        <v>-5356</v>
      </c>
      <c r="AB87" s="106">
        <v>0</v>
      </c>
      <c r="AC87" s="223">
        <v>1032</v>
      </c>
      <c r="AD87" s="106">
        <v>10</v>
      </c>
      <c r="AE87" s="278">
        <v>69548</v>
      </c>
      <c r="AF87" s="224">
        <v>0.01</v>
      </c>
      <c r="AG87" s="106">
        <v>4</v>
      </c>
      <c r="AH87" s="272">
        <v>-5356</v>
      </c>
      <c r="AI87" s="106">
        <v>0</v>
      </c>
      <c r="AJ87" s="223">
        <v>1032</v>
      </c>
      <c r="AK87" s="106">
        <v>10</v>
      </c>
      <c r="AL87" s="269">
        <v>66210</v>
      </c>
      <c r="AM87" s="224">
        <v>0.01</v>
      </c>
      <c r="AN87" s="106">
        <v>2</v>
      </c>
      <c r="AO87" s="272">
        <v>-2678</v>
      </c>
      <c r="AP87" s="106">
        <v>0</v>
      </c>
      <c r="AQ87" s="106">
        <v>516</v>
      </c>
      <c r="AR87" s="106">
        <v>10</v>
      </c>
      <c r="AS87" s="269">
        <v>33596</v>
      </c>
      <c r="AT87" s="224">
        <v>0</v>
      </c>
      <c r="AU87" s="106">
        <v>3</v>
      </c>
      <c r="AV87" s="272">
        <v>-4388</v>
      </c>
      <c r="AW87" s="106">
        <v>0</v>
      </c>
      <c r="AX87" s="106">
        <v>853</v>
      </c>
      <c r="AY87" s="106">
        <v>10</v>
      </c>
      <c r="AZ87" s="269">
        <v>57078</v>
      </c>
      <c r="BA87" s="224">
        <v>0</v>
      </c>
      <c r="BB87" s="106">
        <v>3</v>
      </c>
      <c r="BC87" s="272">
        <v>-4388</v>
      </c>
      <c r="BD87" s="106">
        <v>0</v>
      </c>
      <c r="BE87" s="106">
        <v>853</v>
      </c>
      <c r="BF87" s="106">
        <v>10</v>
      </c>
      <c r="BG87" s="269">
        <v>60912</v>
      </c>
      <c r="BH87" s="224">
        <v>0.01</v>
      </c>
      <c r="BI87" s="106" t="s">
        <v>307</v>
      </c>
    </row>
    <row r="88" spans="1:61" ht="15">
      <c r="A88" s="119" t="s">
        <v>442</v>
      </c>
      <c r="B88" s="106" t="s">
        <v>167</v>
      </c>
      <c r="C88" s="106" t="s">
        <v>278</v>
      </c>
      <c r="D88" s="106"/>
      <c r="E88" s="106"/>
      <c r="F88" s="106"/>
      <c r="G88" s="106"/>
      <c r="H88" s="106"/>
      <c r="I88" s="269"/>
      <c r="J88" s="106"/>
      <c r="K88" s="106"/>
      <c r="L88" s="106"/>
      <c r="M88" s="106"/>
      <c r="N88" s="106"/>
      <c r="O88" s="106"/>
      <c r="P88" s="269"/>
      <c r="Q88" s="106"/>
      <c r="R88" s="106">
        <v>0.4</v>
      </c>
      <c r="S88" s="271">
        <v>-511</v>
      </c>
      <c r="T88" s="106">
        <v>0</v>
      </c>
      <c r="U88" s="106">
        <v>35</v>
      </c>
      <c r="V88" s="106">
        <v>15</v>
      </c>
      <c r="W88" s="269">
        <v>6016</v>
      </c>
      <c r="X88" s="269">
        <f t="shared" si="1"/>
        <v>7727.7967145708717</v>
      </c>
      <c r="Y88" s="224">
        <v>0</v>
      </c>
      <c r="Z88" s="106">
        <v>0.4</v>
      </c>
      <c r="AA88" s="271">
        <v>-511</v>
      </c>
      <c r="AB88" s="106">
        <v>0</v>
      </c>
      <c r="AC88" s="106">
        <v>35</v>
      </c>
      <c r="AD88" s="106">
        <v>15</v>
      </c>
      <c r="AE88" s="269">
        <v>5933</v>
      </c>
      <c r="AF88" s="224">
        <v>0</v>
      </c>
      <c r="AG88" s="106">
        <v>0.4</v>
      </c>
      <c r="AH88" s="271">
        <v>-511</v>
      </c>
      <c r="AI88" s="106">
        <v>0</v>
      </c>
      <c r="AJ88" s="106">
        <v>35</v>
      </c>
      <c r="AK88" s="106">
        <v>15</v>
      </c>
      <c r="AL88" s="269">
        <v>5813</v>
      </c>
      <c r="AM88" s="224">
        <v>0</v>
      </c>
      <c r="AN88" s="106">
        <v>0.8</v>
      </c>
      <c r="AO88" s="272">
        <v>-1022</v>
      </c>
      <c r="AP88" s="106">
        <v>0</v>
      </c>
      <c r="AQ88" s="106">
        <v>70</v>
      </c>
      <c r="AR88" s="106">
        <v>15</v>
      </c>
      <c r="AS88" s="269">
        <v>11858</v>
      </c>
      <c r="AT88" s="224">
        <v>0</v>
      </c>
      <c r="AU88" s="106">
        <v>0.4</v>
      </c>
      <c r="AV88" s="271">
        <v>-511</v>
      </c>
      <c r="AW88" s="106">
        <v>0</v>
      </c>
      <c r="AX88" s="106">
        <v>35</v>
      </c>
      <c r="AY88" s="106">
        <v>15</v>
      </c>
      <c r="AZ88" s="269">
        <v>6077</v>
      </c>
      <c r="BA88" s="224">
        <v>0</v>
      </c>
      <c r="BB88" s="106">
        <v>0.4</v>
      </c>
      <c r="BC88" s="271">
        <v>-511</v>
      </c>
      <c r="BD88" s="106">
        <v>0</v>
      </c>
      <c r="BE88" s="106">
        <v>35</v>
      </c>
      <c r="BF88" s="106">
        <v>15</v>
      </c>
      <c r="BG88" s="269">
        <v>6393</v>
      </c>
      <c r="BH88" s="224">
        <v>0</v>
      </c>
      <c r="BI88" s="106" t="s">
        <v>331</v>
      </c>
    </row>
    <row r="89" spans="1:61" ht="15">
      <c r="A89" s="119" t="s">
        <v>308</v>
      </c>
      <c r="B89" s="106" t="s">
        <v>167</v>
      </c>
      <c r="C89" s="106" t="s">
        <v>278</v>
      </c>
      <c r="D89" s="106"/>
      <c r="E89" s="106"/>
      <c r="F89" s="106"/>
      <c r="G89" s="106"/>
      <c r="H89" s="106"/>
      <c r="I89" s="269"/>
      <c r="J89" s="106"/>
      <c r="K89" s="106"/>
      <c r="L89" s="106"/>
      <c r="M89" s="106"/>
      <c r="N89" s="106"/>
      <c r="O89" s="106"/>
      <c r="P89" s="269"/>
      <c r="Q89" s="106"/>
      <c r="R89" s="106"/>
      <c r="S89" s="106"/>
      <c r="T89" s="106"/>
      <c r="U89" s="106"/>
      <c r="V89" s="106"/>
      <c r="W89" s="269"/>
      <c r="X89" s="269">
        <f t="shared" si="1"/>
        <v>0</v>
      </c>
      <c r="Y89" s="106"/>
      <c r="Z89" s="106"/>
      <c r="AA89" s="106"/>
      <c r="AB89" s="106"/>
      <c r="AC89" s="106"/>
      <c r="AD89" s="106"/>
      <c r="AE89" s="269"/>
      <c r="AF89" s="106"/>
      <c r="AG89" s="106"/>
      <c r="AH89" s="106"/>
      <c r="AI89" s="106"/>
      <c r="AJ89" s="106"/>
      <c r="AK89" s="106"/>
      <c r="AL89" s="269"/>
      <c r="AM89" s="106"/>
      <c r="AN89" s="106"/>
      <c r="AO89" s="272"/>
      <c r="AP89" s="106"/>
      <c r="AQ89" s="106"/>
      <c r="AR89" s="106"/>
      <c r="AS89" s="269"/>
      <c r="AT89" s="224"/>
      <c r="AU89" s="106"/>
      <c r="AV89" s="106"/>
      <c r="AW89" s="106"/>
      <c r="AX89" s="106"/>
      <c r="AY89" s="106"/>
      <c r="AZ89" s="269"/>
      <c r="BA89" s="106"/>
      <c r="BB89" s="106"/>
      <c r="BC89" s="106"/>
      <c r="BD89" s="106"/>
      <c r="BE89" s="106"/>
      <c r="BF89" s="106"/>
      <c r="BG89" s="269"/>
      <c r="BH89" s="106"/>
      <c r="BI89" s="106"/>
    </row>
    <row r="90" spans="1:61">
      <c r="A90" s="132" t="s">
        <v>443</v>
      </c>
      <c r="B90" s="122"/>
      <c r="C90" s="122"/>
      <c r="D90" s="122"/>
      <c r="E90" s="122"/>
      <c r="F90" s="122"/>
      <c r="G90" s="122"/>
      <c r="H90" s="122"/>
      <c r="I90" s="270"/>
      <c r="J90" s="122"/>
      <c r="K90" s="122"/>
      <c r="L90" s="122"/>
      <c r="M90" s="122"/>
      <c r="N90" s="122"/>
      <c r="O90" s="122"/>
      <c r="P90" s="270"/>
      <c r="Q90" s="122"/>
      <c r="R90" s="122"/>
      <c r="S90" s="122"/>
      <c r="T90" s="122"/>
      <c r="U90" s="122"/>
      <c r="V90" s="122"/>
      <c r="W90" s="270"/>
      <c r="X90" s="269">
        <f t="shared" si="1"/>
        <v>0</v>
      </c>
      <c r="Y90" s="122"/>
      <c r="Z90" s="122"/>
      <c r="AA90" s="122"/>
      <c r="AB90" s="122"/>
      <c r="AC90" s="122"/>
      <c r="AD90" s="122"/>
      <c r="AE90" s="270"/>
      <c r="AF90" s="122"/>
      <c r="AG90" s="122"/>
      <c r="AH90" s="122"/>
      <c r="AI90" s="122"/>
      <c r="AJ90" s="122"/>
      <c r="AK90" s="122"/>
      <c r="AL90" s="270"/>
      <c r="AM90" s="122"/>
      <c r="AN90" s="122"/>
      <c r="AO90" s="122"/>
      <c r="AP90" s="122"/>
      <c r="AQ90" s="122"/>
      <c r="AR90" s="122"/>
      <c r="AS90" s="270"/>
      <c r="AT90" s="122"/>
      <c r="AU90" s="122"/>
      <c r="AV90" s="122"/>
      <c r="AW90" s="122"/>
      <c r="AX90" s="122"/>
      <c r="AY90" s="122"/>
      <c r="AZ90" s="270"/>
      <c r="BA90" s="122"/>
      <c r="BB90" s="122"/>
      <c r="BC90" s="122"/>
      <c r="BD90" s="122"/>
      <c r="BE90" s="122"/>
      <c r="BF90" s="122"/>
      <c r="BG90" s="270"/>
      <c r="BH90" s="122"/>
      <c r="BI90" s="122"/>
    </row>
    <row r="91" spans="1:61" ht="15">
      <c r="A91" s="119" t="s">
        <v>257</v>
      </c>
      <c r="B91" s="106" t="s">
        <v>283</v>
      </c>
      <c r="C91" s="106" t="s">
        <v>276</v>
      </c>
      <c r="D91" s="106"/>
      <c r="E91" s="106"/>
      <c r="F91" s="106"/>
      <c r="G91" s="106"/>
      <c r="H91" s="106"/>
      <c r="I91" s="269"/>
      <c r="J91" s="106"/>
      <c r="K91" s="106">
        <v>22800</v>
      </c>
      <c r="L91" s="106">
        <v>0</v>
      </c>
      <c r="M91" s="106">
        <v>0</v>
      </c>
      <c r="N91" s="106">
        <v>0</v>
      </c>
      <c r="O91" s="106">
        <v>3</v>
      </c>
      <c r="P91" s="278">
        <v>1227084</v>
      </c>
      <c r="Q91" s="224">
        <v>0.11</v>
      </c>
      <c r="R91" s="106"/>
      <c r="S91" s="106"/>
      <c r="T91" s="106"/>
      <c r="U91" s="106"/>
      <c r="V91" s="106"/>
      <c r="W91" s="269"/>
      <c r="X91" s="269">
        <f t="shared" si="1"/>
        <v>0</v>
      </c>
      <c r="Y91" s="106"/>
      <c r="Z91" s="106"/>
      <c r="AA91" s="106"/>
      <c r="AB91" s="106"/>
      <c r="AC91" s="106"/>
      <c r="AD91" s="106"/>
      <c r="AE91" s="269"/>
      <c r="AF91" s="106"/>
      <c r="AG91" s="106"/>
      <c r="AH91" s="106"/>
      <c r="AI91" s="106"/>
      <c r="AJ91" s="106"/>
      <c r="AK91" s="106"/>
      <c r="AL91" s="269"/>
      <c r="AM91" s="106"/>
      <c r="AN91" s="106"/>
      <c r="AO91" s="106"/>
      <c r="AP91" s="106"/>
      <c r="AQ91" s="106"/>
      <c r="AR91" s="106"/>
      <c r="AS91" s="269"/>
      <c r="AT91" s="106"/>
      <c r="AU91" s="106"/>
      <c r="AV91" s="106"/>
      <c r="AW91" s="106"/>
      <c r="AX91" s="106"/>
      <c r="AY91" s="106"/>
      <c r="AZ91" s="269"/>
      <c r="BA91" s="106"/>
      <c r="BB91" s="106"/>
      <c r="BC91" s="106"/>
      <c r="BD91" s="106"/>
      <c r="BE91" s="106"/>
      <c r="BF91" s="106"/>
      <c r="BG91" s="269"/>
      <c r="BH91" s="106"/>
      <c r="BI91" s="106"/>
    </row>
    <row r="92" spans="1:61" ht="15">
      <c r="A92" s="119" t="s">
        <v>261</v>
      </c>
      <c r="B92" s="106" t="s">
        <v>283</v>
      </c>
      <c r="C92" s="106" t="s">
        <v>276</v>
      </c>
      <c r="D92" s="106"/>
      <c r="E92" s="106"/>
      <c r="F92" s="106"/>
      <c r="G92" s="106"/>
      <c r="H92" s="106"/>
      <c r="I92" s="269"/>
      <c r="J92" s="106"/>
      <c r="K92" s="106">
        <v>11400</v>
      </c>
      <c r="L92" s="106">
        <v>0</v>
      </c>
      <c r="M92" s="106">
        <v>0</v>
      </c>
      <c r="N92" s="106">
        <v>0</v>
      </c>
      <c r="O92" s="106">
        <v>3</v>
      </c>
      <c r="P92" s="278">
        <v>460187</v>
      </c>
      <c r="Q92" s="224">
        <v>0.04</v>
      </c>
      <c r="R92" s="106"/>
      <c r="S92" s="106"/>
      <c r="T92" s="106"/>
      <c r="U92" s="106"/>
      <c r="V92" s="106"/>
      <c r="W92" s="269"/>
      <c r="X92" s="269">
        <f t="shared" si="1"/>
        <v>0</v>
      </c>
      <c r="Y92" s="106"/>
      <c r="Z92" s="106"/>
      <c r="AA92" s="106"/>
      <c r="AB92" s="106"/>
      <c r="AC92" s="106"/>
      <c r="AD92" s="106"/>
      <c r="AE92" s="269"/>
      <c r="AF92" s="106"/>
      <c r="AG92" s="106"/>
      <c r="AH92" s="106"/>
      <c r="AI92" s="106"/>
      <c r="AJ92" s="106"/>
      <c r="AK92" s="106"/>
      <c r="AL92" s="269"/>
      <c r="AM92" s="106"/>
      <c r="AN92" s="106"/>
      <c r="AO92" s="106"/>
      <c r="AP92" s="106"/>
      <c r="AQ92" s="106"/>
      <c r="AR92" s="106"/>
      <c r="AS92" s="269"/>
      <c r="AT92" s="106"/>
      <c r="AU92" s="106"/>
      <c r="AV92" s="106"/>
      <c r="AW92" s="106"/>
      <c r="AX92" s="106"/>
      <c r="AY92" s="106"/>
      <c r="AZ92" s="269"/>
      <c r="BA92" s="106"/>
      <c r="BB92" s="106"/>
      <c r="BC92" s="106"/>
      <c r="BD92" s="106"/>
      <c r="BE92" s="106"/>
      <c r="BF92" s="106"/>
      <c r="BG92" s="269"/>
      <c r="BH92" s="106"/>
      <c r="BI92" s="106"/>
    </row>
    <row r="93" spans="1:61" s="84" customFormat="1">
      <c r="A93" s="135"/>
      <c r="B93" s="136"/>
      <c r="C93" s="136"/>
      <c r="D93" s="136"/>
      <c r="E93" s="136"/>
      <c r="F93" s="136"/>
      <c r="G93" s="136"/>
      <c r="H93" s="136"/>
      <c r="I93" s="279"/>
      <c r="J93" s="136"/>
      <c r="K93" s="136"/>
      <c r="L93" s="136"/>
      <c r="M93" s="136"/>
      <c r="N93" s="136"/>
      <c r="O93" s="136"/>
      <c r="P93" s="279"/>
      <c r="Q93" s="136"/>
      <c r="R93" s="136"/>
      <c r="S93" s="136"/>
      <c r="T93" s="136"/>
      <c r="U93" s="136"/>
      <c r="V93" s="136"/>
      <c r="W93" s="279"/>
      <c r="X93" s="269">
        <f t="shared" si="1"/>
        <v>0</v>
      </c>
      <c r="Y93" s="136"/>
      <c r="Z93" s="136"/>
      <c r="AA93" s="136"/>
      <c r="AB93" s="136"/>
      <c r="AC93" s="136"/>
      <c r="AD93" s="136"/>
      <c r="AE93" s="279"/>
      <c r="AF93" s="136"/>
      <c r="AG93" s="136"/>
      <c r="AH93" s="136"/>
      <c r="AI93" s="136"/>
      <c r="AJ93" s="136"/>
      <c r="AK93" s="136"/>
      <c r="AL93" s="279"/>
      <c r="AM93" s="136"/>
      <c r="AN93" s="136"/>
      <c r="AO93" s="136"/>
      <c r="AP93" s="136"/>
      <c r="AQ93" s="136"/>
      <c r="AR93" s="136"/>
      <c r="AS93" s="279"/>
      <c r="AT93" s="136"/>
      <c r="AU93" s="136"/>
      <c r="AV93" s="136"/>
      <c r="AW93" s="136"/>
      <c r="AX93" s="136"/>
      <c r="AY93" s="136"/>
      <c r="AZ93" s="279"/>
      <c r="BA93" s="136"/>
      <c r="BB93" s="136"/>
      <c r="BC93" s="136"/>
      <c r="BD93" s="136"/>
      <c r="BE93" s="136"/>
      <c r="BF93" s="136"/>
      <c r="BG93" s="279"/>
      <c r="BH93" s="136"/>
      <c r="BI93" s="136"/>
    </row>
    <row r="94" spans="1:61" s="310" customFormat="1">
      <c r="A94" s="137" t="s">
        <v>49</v>
      </c>
      <c r="B94" s="307" t="s">
        <v>168</v>
      </c>
      <c r="C94" s="308"/>
      <c r="D94" s="308"/>
      <c r="E94" s="308"/>
      <c r="F94" s="308"/>
      <c r="G94" s="308"/>
      <c r="H94" s="308"/>
      <c r="I94" s="309">
        <f>SUM(I8:I93)</f>
        <v>4693749</v>
      </c>
      <c r="J94" s="308"/>
      <c r="K94" s="308"/>
      <c r="L94" s="308"/>
      <c r="M94" s="308"/>
      <c r="N94" s="308"/>
      <c r="O94" s="308"/>
      <c r="P94" s="309">
        <f>SUM(P8:P93)</f>
        <v>5784218</v>
      </c>
      <c r="Q94" s="308"/>
      <c r="R94" s="308"/>
      <c r="S94" s="308"/>
      <c r="T94" s="308"/>
      <c r="U94" s="308"/>
      <c r="V94" s="308"/>
      <c r="W94" s="309">
        <f>SUM(W8:W93)</f>
        <v>3261857</v>
      </c>
      <c r="X94" s="309"/>
      <c r="Y94" s="308"/>
      <c r="Z94" s="308"/>
      <c r="AA94" s="308"/>
      <c r="AB94" s="308"/>
      <c r="AC94" s="308"/>
      <c r="AD94" s="308"/>
      <c r="AE94" s="309">
        <f>SUM(AE8:AE93)</f>
        <v>4176153</v>
      </c>
      <c r="AF94" s="308"/>
      <c r="AG94" s="308"/>
      <c r="AH94" s="308"/>
      <c r="AI94" s="308"/>
      <c r="AJ94" s="308"/>
      <c r="AK94" s="308"/>
      <c r="AL94" s="309">
        <f>SUM(AL8:AL93)</f>
        <v>6092537</v>
      </c>
      <c r="AM94" s="308"/>
      <c r="AN94" s="308"/>
      <c r="AO94" s="308"/>
      <c r="AP94" s="308"/>
      <c r="AQ94" s="308"/>
      <c r="AR94" s="308"/>
      <c r="AS94" s="309">
        <f>SUM(AS8:AS93)</f>
        <v>7831714</v>
      </c>
      <c r="AT94" s="308"/>
      <c r="AU94" s="308"/>
      <c r="AV94" s="308"/>
      <c r="AW94" s="308"/>
      <c r="AX94" s="308"/>
      <c r="AY94" s="308"/>
      <c r="AZ94" s="309">
        <f>SUM(AZ8:AZ93)</f>
        <v>8704974</v>
      </c>
      <c r="BA94" s="308"/>
      <c r="BB94" s="308"/>
      <c r="BC94" s="308"/>
      <c r="BD94" s="308"/>
      <c r="BE94" s="308"/>
      <c r="BF94" s="308"/>
      <c r="BG94" s="309">
        <f>SUM(BG8:BG93)</f>
        <v>7515777</v>
      </c>
      <c r="BH94" s="309"/>
      <c r="BI94" s="308"/>
    </row>
    <row r="95" spans="1:61" s="84" customFormat="1">
      <c r="A95" s="86"/>
      <c r="B95" s="86"/>
      <c r="C95" s="86"/>
      <c r="D95" s="83"/>
      <c r="E95" s="133"/>
      <c r="I95" s="134"/>
      <c r="J95" s="134"/>
    </row>
    <row r="96" spans="1:61" s="84" customFormat="1">
      <c r="A96" s="86"/>
      <c r="B96" s="86"/>
      <c r="C96" s="86"/>
      <c r="D96" s="83"/>
      <c r="E96" s="133"/>
      <c r="H96" s="297" t="s">
        <v>17</v>
      </c>
      <c r="I96" s="303">
        <f>'Table 7 ESA Budget by Category'!B9</f>
        <v>8394058.6699999999</v>
      </c>
      <c r="J96" s="303"/>
      <c r="K96" s="304"/>
      <c r="L96" s="304"/>
      <c r="M96" s="304"/>
      <c r="N96" s="304"/>
      <c r="O96" s="297" t="s">
        <v>17</v>
      </c>
      <c r="P96" s="303">
        <f>'Table 7 ESA Budget by Category'!C9</f>
        <v>10726978</v>
      </c>
      <c r="Q96" s="304"/>
      <c r="R96" s="304"/>
      <c r="S96" s="304"/>
      <c r="T96" s="304"/>
      <c r="U96" s="304"/>
      <c r="V96" s="297" t="s">
        <v>17</v>
      </c>
      <c r="W96" s="303">
        <f>'Table 7 ESA Budget by Category'!D9</f>
        <v>4243266</v>
      </c>
      <c r="X96" s="303"/>
      <c r="Y96" s="304"/>
      <c r="Z96" s="304"/>
      <c r="AA96" s="304"/>
      <c r="AB96" s="304"/>
      <c r="AC96" s="304"/>
      <c r="AD96" s="297" t="s">
        <v>17</v>
      </c>
      <c r="AE96" s="303">
        <f>'Table 7 ESA Budget by Category'!E9</f>
        <v>7270689</v>
      </c>
      <c r="AF96" s="304"/>
      <c r="AG96" s="304"/>
      <c r="AH96" s="304"/>
      <c r="AI96" s="304"/>
      <c r="AJ96" s="304"/>
      <c r="AK96" s="297" t="s">
        <v>17</v>
      </c>
      <c r="AL96" s="303">
        <f>'Table 7 ESA Budget by Category'!F9</f>
        <v>7488155</v>
      </c>
      <c r="AM96" s="304"/>
      <c r="AN96" s="304"/>
      <c r="AO96" s="304"/>
      <c r="AP96" s="304"/>
      <c r="AQ96" s="304"/>
      <c r="AR96" s="297" t="s">
        <v>17</v>
      </c>
      <c r="AS96" s="303">
        <f>'Table 7 ESA Budget by Category'!G9</f>
        <v>7714366</v>
      </c>
      <c r="AT96" s="304"/>
      <c r="AU96" s="304"/>
      <c r="AV96" s="304"/>
      <c r="AW96" s="304"/>
      <c r="AX96" s="304"/>
      <c r="AY96" s="297" t="s">
        <v>17</v>
      </c>
      <c r="AZ96" s="303" t="e">
        <f>'Table 7 ESA Budget by Category'!#REF!</f>
        <v>#REF!</v>
      </c>
      <c r="BA96" s="304"/>
      <c r="BB96" s="304"/>
      <c r="BC96" s="304"/>
      <c r="BD96" s="304"/>
      <c r="BE96" s="304"/>
      <c r="BF96" s="297" t="s">
        <v>17</v>
      </c>
      <c r="BG96" s="303" t="e">
        <f>'Table 7 ESA Budget by Category'!#REF!</f>
        <v>#REF!</v>
      </c>
    </row>
    <row r="97" spans="1:59" s="84" customFormat="1">
      <c r="A97" s="301" t="s">
        <v>444</v>
      </c>
      <c r="B97" s="301"/>
      <c r="C97" s="301"/>
      <c r="D97" s="301"/>
      <c r="E97" s="301"/>
      <c r="F97" s="301"/>
      <c r="G97" s="301"/>
      <c r="H97" s="297" t="s">
        <v>445</v>
      </c>
      <c r="I97" s="305">
        <f>+I94-I96</f>
        <v>-3700309.67</v>
      </c>
      <c r="J97" s="303"/>
      <c r="K97" s="304"/>
      <c r="L97" s="304"/>
      <c r="M97" s="304"/>
      <c r="N97" s="304"/>
      <c r="O97" s="297" t="s">
        <v>445</v>
      </c>
      <c r="P97" s="306">
        <f>+P94-P96</f>
        <v>-4942760</v>
      </c>
      <c r="Q97" s="304"/>
      <c r="R97" s="304"/>
      <c r="S97" s="304"/>
      <c r="T97" s="304"/>
      <c r="U97" s="304"/>
      <c r="V97" s="297" t="s">
        <v>445</v>
      </c>
      <c r="W97" s="306">
        <f>+W94-W96</f>
        <v>-981409</v>
      </c>
      <c r="X97" s="305"/>
      <c r="Y97" s="304"/>
      <c r="Z97" s="304"/>
      <c r="AA97" s="304"/>
      <c r="AB97" s="304"/>
      <c r="AC97" s="304"/>
      <c r="AD97" s="297" t="s">
        <v>445</v>
      </c>
      <c r="AE97" s="306">
        <f>+AE94-AE96</f>
        <v>-3094536</v>
      </c>
      <c r="AF97" s="304"/>
      <c r="AG97" s="304"/>
      <c r="AH97" s="304"/>
      <c r="AI97" s="304"/>
      <c r="AJ97" s="304"/>
      <c r="AK97" s="297" t="s">
        <v>445</v>
      </c>
      <c r="AL97" s="306">
        <f>+AL94-AL96</f>
        <v>-1395618</v>
      </c>
      <c r="AM97" s="304"/>
      <c r="AN97" s="304"/>
      <c r="AO97" s="304"/>
      <c r="AP97" s="304"/>
      <c r="AQ97" s="304"/>
      <c r="AR97" s="297" t="s">
        <v>445</v>
      </c>
      <c r="AS97" s="306">
        <f>+AS94-AS96</f>
        <v>117348</v>
      </c>
      <c r="AT97" s="304"/>
      <c r="AU97" s="304"/>
      <c r="AV97" s="304"/>
      <c r="AW97" s="304"/>
      <c r="AX97" s="304"/>
      <c r="AY97" s="297" t="s">
        <v>445</v>
      </c>
      <c r="AZ97" s="306" t="e">
        <f>+AZ94-AZ96</f>
        <v>#REF!</v>
      </c>
      <c r="BA97" s="304"/>
      <c r="BB97" s="304"/>
      <c r="BC97" s="304"/>
      <c r="BD97" s="304"/>
      <c r="BE97" s="304"/>
      <c r="BF97" s="297" t="s">
        <v>445</v>
      </c>
      <c r="BG97" s="306" t="e">
        <f>+BG94-BG96</f>
        <v>#REF!</v>
      </c>
    </row>
    <row r="98" spans="1:59" s="84" customFormat="1" ht="12.75" customHeight="1">
      <c r="A98" s="301" t="s">
        <v>446</v>
      </c>
      <c r="B98" s="301"/>
      <c r="C98" s="301"/>
      <c r="D98" s="301"/>
      <c r="E98" s="301"/>
      <c r="F98" s="301"/>
      <c r="G98" s="301"/>
      <c r="H98" s="301"/>
      <c r="I98" s="138"/>
      <c r="J98" s="134"/>
    </row>
    <row r="99" spans="1:59" s="84" customFormat="1" ht="12.75" customHeight="1">
      <c r="A99" s="301" t="s">
        <v>447</v>
      </c>
      <c r="B99" s="301"/>
      <c r="C99" s="301"/>
      <c r="D99" s="301"/>
      <c r="E99" s="301"/>
      <c r="F99" s="301"/>
      <c r="G99" s="301"/>
      <c r="H99" s="301"/>
      <c r="I99" s="138"/>
      <c r="J99" s="134"/>
    </row>
    <row r="100" spans="1:59" s="84" customFormat="1">
      <c r="A100" s="138" t="s">
        <v>448</v>
      </c>
      <c r="B100" s="138"/>
      <c r="C100" s="138"/>
      <c r="D100" s="138"/>
      <c r="E100" s="138"/>
      <c r="F100" s="138"/>
      <c r="G100" s="138"/>
      <c r="H100" s="138"/>
      <c r="I100" s="138"/>
      <c r="J100" s="134"/>
      <c r="V100" s="84" t="s">
        <v>449</v>
      </c>
      <c r="W100" s="84">
        <v>928131</v>
      </c>
    </row>
    <row r="101" spans="1:59" s="84" customFormat="1" ht="25.5" customHeight="1">
      <c r="A101" s="138" t="s">
        <v>450</v>
      </c>
      <c r="B101" s="138"/>
      <c r="C101" s="138"/>
      <c r="D101" s="138"/>
      <c r="E101" s="138"/>
      <c r="F101" s="138"/>
      <c r="G101" s="138"/>
      <c r="H101" s="138"/>
      <c r="I101" s="138"/>
      <c r="J101" s="134"/>
    </row>
    <row r="102" spans="1:59" s="84" customFormat="1" ht="12.75" customHeight="1">
      <c r="A102" s="302" t="s">
        <v>451</v>
      </c>
      <c r="B102" s="302"/>
      <c r="C102" s="302"/>
      <c r="D102" s="302"/>
      <c r="E102" s="302"/>
      <c r="F102" s="302"/>
      <c r="G102" s="302"/>
      <c r="H102" s="138"/>
      <c r="I102" s="138"/>
      <c r="J102" s="134"/>
    </row>
    <row r="103" spans="1:59" s="84" customFormat="1">
      <c r="A103" s="86"/>
      <c r="B103" s="86"/>
      <c r="C103" s="86"/>
      <c r="D103" s="83"/>
      <c r="E103" s="133"/>
      <c r="I103" s="134"/>
      <c r="J103" s="134"/>
    </row>
    <row r="104" spans="1:59" s="84" customFormat="1">
      <c r="A104" s="86"/>
      <c r="B104" s="86"/>
      <c r="C104" s="86"/>
      <c r="D104" s="83"/>
      <c r="E104" s="133"/>
      <c r="I104" s="134"/>
      <c r="J104" s="134"/>
    </row>
    <row r="105" spans="1:59" s="84" customFormat="1">
      <c r="A105" s="86"/>
      <c r="B105" s="86"/>
      <c r="C105" s="86"/>
      <c r="D105" s="83"/>
      <c r="E105" s="133"/>
      <c r="I105" s="134"/>
      <c r="J105" s="134"/>
    </row>
    <row r="106" spans="1:59" s="84" customFormat="1">
      <c r="D106" s="83"/>
      <c r="E106" s="133"/>
      <c r="I106" s="134"/>
      <c r="J106" s="134"/>
    </row>
    <row r="107" spans="1:59" s="84" customFormat="1">
      <c r="D107" s="83"/>
      <c r="E107" s="133"/>
      <c r="I107" s="134"/>
      <c r="J107" s="134"/>
    </row>
    <row r="108" spans="1:59" s="84" customFormat="1">
      <c r="D108" s="83"/>
      <c r="E108" s="133"/>
      <c r="I108" s="134"/>
      <c r="J108" s="134"/>
    </row>
    <row r="109" spans="1:59" s="84" customFormat="1">
      <c r="D109" s="83"/>
      <c r="E109" s="133"/>
      <c r="I109" s="134"/>
      <c r="J109" s="134"/>
    </row>
    <row r="110" spans="1:59" s="84" customFormat="1">
      <c r="D110" s="83"/>
      <c r="E110" s="133"/>
      <c r="I110" s="134"/>
      <c r="J110" s="134"/>
    </row>
    <row r="111" spans="1:59" s="84" customFormat="1">
      <c r="D111" s="83"/>
      <c r="E111" s="133"/>
      <c r="I111" s="134"/>
      <c r="J111" s="134"/>
    </row>
    <row r="112" spans="1:59" s="84" customFormat="1">
      <c r="D112" s="83"/>
      <c r="E112" s="133"/>
      <c r="I112" s="134"/>
      <c r="J112" s="134"/>
    </row>
    <row r="113" spans="4:10" s="84" customFormat="1">
      <c r="D113" s="83"/>
      <c r="E113" s="133"/>
      <c r="I113" s="134"/>
      <c r="J113" s="134"/>
    </row>
    <row r="114" spans="4:10" s="84" customFormat="1">
      <c r="D114" s="83"/>
      <c r="E114" s="133"/>
      <c r="I114" s="134"/>
      <c r="J114" s="134"/>
    </row>
    <row r="115" spans="4:10" s="84" customFormat="1">
      <c r="D115" s="83"/>
      <c r="E115" s="133"/>
      <c r="I115" s="134"/>
      <c r="J115" s="134"/>
    </row>
    <row r="116" spans="4:10" s="84" customFormat="1">
      <c r="D116" s="83"/>
      <c r="E116" s="133"/>
      <c r="I116" s="134"/>
      <c r="J116" s="134"/>
    </row>
    <row r="117" spans="4:10" s="84" customFormat="1">
      <c r="D117" s="83"/>
      <c r="E117" s="133"/>
      <c r="I117" s="134"/>
      <c r="J117" s="134"/>
    </row>
    <row r="118" spans="4:10" s="84" customFormat="1">
      <c r="D118" s="83"/>
      <c r="E118" s="133"/>
      <c r="I118" s="134"/>
      <c r="J118" s="134"/>
    </row>
    <row r="119" spans="4:10" s="84" customFormat="1">
      <c r="D119" s="83"/>
      <c r="E119" s="133"/>
      <c r="I119" s="134"/>
      <c r="J119" s="134"/>
    </row>
    <row r="120" spans="4:10" s="84" customFormat="1">
      <c r="D120" s="83"/>
      <c r="E120" s="133"/>
      <c r="I120" s="134"/>
      <c r="J120" s="134"/>
    </row>
    <row r="121" spans="4:10" s="84" customFormat="1">
      <c r="D121" s="83"/>
      <c r="E121" s="133"/>
      <c r="I121" s="134"/>
      <c r="J121" s="134"/>
    </row>
    <row r="122" spans="4:10" s="84" customFormat="1">
      <c r="D122" s="83"/>
      <c r="E122" s="133"/>
      <c r="I122" s="134"/>
      <c r="J122" s="134"/>
    </row>
    <row r="123" spans="4:10" s="84" customFormat="1">
      <c r="D123" s="83"/>
      <c r="E123" s="133"/>
      <c r="I123" s="134"/>
      <c r="J123" s="134"/>
    </row>
    <row r="124" spans="4:10" s="84" customFormat="1">
      <c r="D124" s="83"/>
      <c r="E124" s="133"/>
      <c r="I124" s="134"/>
      <c r="J124" s="134"/>
    </row>
    <row r="125" spans="4:10" s="84" customFormat="1">
      <c r="D125" s="83"/>
      <c r="E125" s="133"/>
      <c r="I125" s="134"/>
      <c r="J125" s="134"/>
    </row>
    <row r="126" spans="4:10" s="84" customFormat="1">
      <c r="D126" s="83"/>
      <c r="E126" s="133"/>
      <c r="I126" s="134"/>
      <c r="J126" s="134"/>
    </row>
    <row r="127" spans="4:10" s="84" customFormat="1">
      <c r="D127" s="83"/>
      <c r="E127" s="133"/>
      <c r="I127" s="134"/>
      <c r="J127" s="134"/>
    </row>
    <row r="128" spans="4:10" s="84" customFormat="1">
      <c r="D128" s="83"/>
      <c r="E128" s="133"/>
      <c r="I128" s="134"/>
      <c r="J128" s="134"/>
    </row>
    <row r="129" spans="4:10" s="84" customFormat="1">
      <c r="D129" s="83"/>
      <c r="E129" s="133"/>
      <c r="I129" s="134"/>
      <c r="J129" s="134"/>
    </row>
    <row r="130" spans="4:10" s="84" customFormat="1">
      <c r="D130" s="83"/>
      <c r="E130" s="133"/>
      <c r="I130" s="134"/>
      <c r="J130" s="134"/>
    </row>
    <row r="131" spans="4:10" s="84" customFormat="1">
      <c r="D131" s="83"/>
      <c r="E131" s="133"/>
      <c r="I131" s="134"/>
      <c r="J131" s="134"/>
    </row>
    <row r="132" spans="4:10" s="84" customFormat="1">
      <c r="D132" s="83"/>
      <c r="E132" s="133"/>
      <c r="I132" s="134"/>
      <c r="J132" s="134"/>
    </row>
    <row r="133" spans="4:10" s="84" customFormat="1">
      <c r="D133" s="83"/>
      <c r="E133" s="133"/>
      <c r="I133" s="134"/>
      <c r="J133" s="134"/>
    </row>
    <row r="134" spans="4:10" s="84" customFormat="1">
      <c r="D134" s="83"/>
      <c r="E134" s="133"/>
      <c r="I134" s="134"/>
      <c r="J134" s="134"/>
    </row>
    <row r="135" spans="4:10" s="84" customFormat="1">
      <c r="D135" s="83"/>
      <c r="E135" s="133"/>
      <c r="I135" s="134"/>
      <c r="J135" s="134"/>
    </row>
    <row r="136" spans="4:10" s="84" customFormat="1">
      <c r="D136" s="83"/>
      <c r="E136" s="133"/>
      <c r="I136" s="134"/>
      <c r="J136" s="134"/>
    </row>
    <row r="137" spans="4:10" s="84" customFormat="1">
      <c r="D137" s="83"/>
      <c r="E137" s="133"/>
      <c r="I137" s="134"/>
      <c r="J137" s="134"/>
    </row>
    <row r="138" spans="4:10" s="84" customFormat="1">
      <c r="D138" s="83"/>
      <c r="E138" s="133"/>
      <c r="I138" s="134"/>
      <c r="J138" s="134"/>
    </row>
    <row r="139" spans="4:10" s="84" customFormat="1">
      <c r="D139" s="83"/>
      <c r="E139" s="133"/>
      <c r="I139" s="134"/>
      <c r="J139" s="134"/>
    </row>
    <row r="140" spans="4:10" s="84" customFormat="1">
      <c r="D140" s="83"/>
      <c r="I140" s="134"/>
      <c r="J140" s="134"/>
    </row>
    <row r="141" spans="4:10" s="84" customFormat="1">
      <c r="D141" s="83"/>
      <c r="I141" s="134"/>
      <c r="J141" s="134"/>
    </row>
    <row r="142" spans="4:10" s="84" customFormat="1">
      <c r="D142" s="83"/>
      <c r="I142" s="134"/>
      <c r="J142" s="134"/>
    </row>
  </sheetData>
  <mergeCells count="11">
    <mergeCell ref="BB5:BH5"/>
    <mergeCell ref="A5:A6"/>
    <mergeCell ref="D5:J5"/>
    <mergeCell ref="K5:Q5"/>
    <mergeCell ref="R5:Y5"/>
    <mergeCell ref="Z5:AF5"/>
    <mergeCell ref="AG5:AM5"/>
    <mergeCell ref="AN5:AT5"/>
    <mergeCell ref="AU5:BA5"/>
    <mergeCell ref="B5:B6"/>
    <mergeCell ref="C5:C6"/>
  </mergeCells>
  <printOptions horizontalCentered="1" verticalCentered="1"/>
  <pageMargins left="0" right="0" top="0.5" bottom="0.5" header="0.5" footer="0"/>
  <pageSetup scale="24" fitToHeight="0"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B622B-1107-4E00-A949-CFA8719AE6EC}">
  <sheetPr>
    <tabColor theme="2" tint="-0.249977111117893"/>
    <pageSetUpPr fitToPage="1"/>
  </sheetPr>
  <dimension ref="A1:AV88"/>
  <sheetViews>
    <sheetView showGridLines="0" zoomScale="80" zoomScaleNormal="80" zoomScaleSheetLayoutView="50" workbookViewId="0">
      <pane xSplit="2" ySplit="7" topLeftCell="C8" activePane="bottomRight" state="frozen"/>
      <selection pane="topRight"/>
      <selection pane="bottomLeft"/>
      <selection pane="bottomRight"/>
    </sheetView>
  </sheetViews>
  <sheetFormatPr defaultColWidth="9" defaultRowHeight="12.75"/>
  <cols>
    <col min="1" max="1" width="55" style="86" customWidth="1"/>
    <col min="2" max="2" width="30.5703125" style="86" customWidth="1"/>
    <col min="3" max="3" width="6.28515625" style="86" bestFit="1" customWidth="1"/>
    <col min="4" max="4" width="6" style="86" customWidth="1"/>
    <col min="5" max="5" width="14.28515625" style="86" customWidth="1"/>
    <col min="6" max="6" width="8.5703125" style="83" customWidth="1"/>
    <col min="7" max="10" width="8.5703125" style="84" customWidth="1"/>
    <col min="11" max="12" width="8.5703125" style="134" customWidth="1"/>
    <col min="13" max="47" width="8.5703125" style="86" customWidth="1"/>
    <col min="48" max="48" width="27" style="86" customWidth="1"/>
    <col min="49" max="16384" width="9" style="86"/>
  </cols>
  <sheetData>
    <row r="1" spans="1:48" ht="15.75">
      <c r="A1" s="82" t="str">
        <f>+README!C1</f>
        <v>San Diego Gas &amp; Electric Company</v>
      </c>
      <c r="B1" s="82"/>
      <c r="C1" s="82"/>
      <c r="D1" s="82"/>
    </row>
    <row r="2" spans="1:48" ht="15.75">
      <c r="A2" s="82"/>
      <c r="B2" s="82"/>
      <c r="C2" s="82"/>
      <c r="D2" s="82"/>
    </row>
    <row r="3" spans="1:48" ht="15.75">
      <c r="A3" s="82"/>
      <c r="B3" s="82"/>
      <c r="C3" s="82"/>
      <c r="D3" s="82"/>
    </row>
    <row r="4" spans="1:48" ht="15" customHeight="1">
      <c r="A4" s="87" t="s">
        <v>699</v>
      </c>
      <c r="B4" s="87"/>
      <c r="C4" s="87"/>
      <c r="D4" s="897" t="s">
        <v>452</v>
      </c>
      <c r="E4" s="897"/>
      <c r="F4" s="897"/>
      <c r="G4" s="897"/>
      <c r="H4" s="897"/>
      <c r="I4" s="897"/>
      <c r="J4" s="897"/>
      <c r="K4" s="897"/>
      <c r="L4" s="897"/>
      <c r="M4" s="897"/>
      <c r="N4" s="897"/>
    </row>
    <row r="5" spans="1:48" ht="33.75" customHeight="1" thickBot="1">
      <c r="A5" s="89" t="s">
        <v>453</v>
      </c>
      <c r="B5" s="89"/>
      <c r="C5" s="89"/>
      <c r="D5" s="897"/>
      <c r="E5" s="897"/>
      <c r="F5" s="897"/>
      <c r="G5" s="897"/>
      <c r="H5" s="897"/>
      <c r="I5" s="897"/>
      <c r="J5" s="897"/>
      <c r="K5" s="897"/>
      <c r="L5" s="897"/>
      <c r="M5" s="897"/>
      <c r="N5" s="897"/>
    </row>
    <row r="6" spans="1:48" ht="15" customHeight="1">
      <c r="A6" s="898" t="s">
        <v>149</v>
      </c>
      <c r="B6" s="906" t="s">
        <v>266</v>
      </c>
      <c r="C6" s="904" t="s">
        <v>151</v>
      </c>
      <c r="D6" s="904" t="s">
        <v>152</v>
      </c>
      <c r="E6" s="904" t="s">
        <v>153</v>
      </c>
      <c r="F6" s="903" t="s">
        <v>384</v>
      </c>
      <c r="G6" s="903"/>
      <c r="H6" s="903"/>
      <c r="I6" s="903"/>
      <c r="J6" s="903"/>
      <c r="K6" s="903"/>
      <c r="L6" s="903"/>
      <c r="M6" s="903" t="s">
        <v>107</v>
      </c>
      <c r="N6" s="903"/>
      <c r="O6" s="903"/>
      <c r="P6" s="903"/>
      <c r="Q6" s="903"/>
      <c r="R6" s="903"/>
      <c r="S6" s="903"/>
      <c r="T6" s="903" t="s">
        <v>35</v>
      </c>
      <c r="U6" s="903"/>
      <c r="V6" s="903"/>
      <c r="W6" s="903"/>
      <c r="X6" s="903"/>
      <c r="Y6" s="903"/>
      <c r="Z6" s="903"/>
      <c r="AA6" s="903" t="s">
        <v>36</v>
      </c>
      <c r="AB6" s="903"/>
      <c r="AC6" s="903"/>
      <c r="AD6" s="903"/>
      <c r="AE6" s="903"/>
      <c r="AF6" s="903"/>
      <c r="AG6" s="903"/>
      <c r="AH6" s="903" t="s">
        <v>37</v>
      </c>
      <c r="AI6" s="903"/>
      <c r="AJ6" s="903"/>
      <c r="AK6" s="903"/>
      <c r="AL6" s="903"/>
      <c r="AM6" s="903"/>
      <c r="AN6" s="903"/>
      <c r="AO6" s="903" t="s">
        <v>38</v>
      </c>
      <c r="AP6" s="903"/>
      <c r="AQ6" s="903"/>
      <c r="AR6" s="903"/>
      <c r="AS6" s="903"/>
      <c r="AT6" s="903"/>
      <c r="AU6" s="903"/>
      <c r="AV6" s="900" t="s">
        <v>388</v>
      </c>
    </row>
    <row r="7" spans="1:48" s="98" customFormat="1" ht="60" customHeight="1">
      <c r="A7" s="899"/>
      <c r="B7" s="894"/>
      <c r="C7" s="905"/>
      <c r="D7" s="905"/>
      <c r="E7" s="905"/>
      <c r="F7" s="95" t="s">
        <v>156</v>
      </c>
      <c r="G7" s="96" t="s">
        <v>157</v>
      </c>
      <c r="H7" s="96" t="s">
        <v>158</v>
      </c>
      <c r="I7" s="96" t="s">
        <v>159</v>
      </c>
      <c r="J7" s="96" t="s">
        <v>160</v>
      </c>
      <c r="K7" s="217" t="s">
        <v>69</v>
      </c>
      <c r="L7" s="217" t="s">
        <v>161</v>
      </c>
      <c r="M7" s="95" t="s">
        <v>156</v>
      </c>
      <c r="N7" s="96" t="s">
        <v>157</v>
      </c>
      <c r="O7" s="96" t="s">
        <v>158</v>
      </c>
      <c r="P7" s="96" t="s">
        <v>159</v>
      </c>
      <c r="Q7" s="96" t="s">
        <v>160</v>
      </c>
      <c r="R7" s="217" t="s">
        <v>69</v>
      </c>
      <c r="S7" s="217" t="s">
        <v>161</v>
      </c>
      <c r="T7" s="95" t="s">
        <v>156</v>
      </c>
      <c r="U7" s="96" t="s">
        <v>157</v>
      </c>
      <c r="V7" s="96" t="s">
        <v>158</v>
      </c>
      <c r="W7" s="96" t="s">
        <v>159</v>
      </c>
      <c r="X7" s="96" t="s">
        <v>160</v>
      </c>
      <c r="Y7" s="217" t="s">
        <v>69</v>
      </c>
      <c r="Z7" s="217" t="s">
        <v>161</v>
      </c>
      <c r="AA7" s="95" t="s">
        <v>156</v>
      </c>
      <c r="AB7" s="96" t="s">
        <v>157</v>
      </c>
      <c r="AC7" s="96" t="s">
        <v>158</v>
      </c>
      <c r="AD7" s="96" t="s">
        <v>159</v>
      </c>
      <c r="AE7" s="96" t="s">
        <v>160</v>
      </c>
      <c r="AF7" s="217" t="s">
        <v>69</v>
      </c>
      <c r="AG7" s="217" t="s">
        <v>161</v>
      </c>
      <c r="AH7" s="95" t="s">
        <v>156</v>
      </c>
      <c r="AI7" s="96" t="s">
        <v>157</v>
      </c>
      <c r="AJ7" s="96" t="s">
        <v>158</v>
      </c>
      <c r="AK7" s="96" t="s">
        <v>159</v>
      </c>
      <c r="AL7" s="96" t="s">
        <v>160</v>
      </c>
      <c r="AM7" s="217" t="s">
        <v>69</v>
      </c>
      <c r="AN7" s="217" t="s">
        <v>161</v>
      </c>
      <c r="AO7" s="95" t="s">
        <v>156</v>
      </c>
      <c r="AP7" s="96" t="s">
        <v>157</v>
      </c>
      <c r="AQ7" s="96" t="s">
        <v>158</v>
      </c>
      <c r="AR7" s="96" t="s">
        <v>159</v>
      </c>
      <c r="AS7" s="96" t="s">
        <v>160</v>
      </c>
      <c r="AT7" s="217" t="s">
        <v>69</v>
      </c>
      <c r="AU7" s="217" t="s">
        <v>161</v>
      </c>
      <c r="AV7" s="901"/>
    </row>
    <row r="8" spans="1:48" s="104" customFormat="1">
      <c r="A8" s="762" t="s">
        <v>163</v>
      </c>
      <c r="B8" s="154"/>
      <c r="C8" s="155"/>
      <c r="D8" s="155"/>
      <c r="E8" s="156"/>
      <c r="F8" s="101"/>
      <c r="G8" s="102"/>
      <c r="H8" s="102"/>
      <c r="I8" s="102"/>
      <c r="J8" s="102"/>
      <c r="K8" s="103"/>
      <c r="L8" s="103"/>
      <c r="M8" s="101"/>
      <c r="N8" s="102"/>
      <c r="O8" s="102"/>
      <c r="P8" s="102"/>
      <c r="Q8" s="102"/>
      <c r="R8" s="103"/>
      <c r="S8" s="103"/>
      <c r="T8" s="101"/>
      <c r="U8" s="102"/>
      <c r="V8" s="102"/>
      <c r="W8" s="102"/>
      <c r="X8" s="102"/>
      <c r="Y8" s="103"/>
      <c r="Z8" s="103"/>
      <c r="AA8" s="101"/>
      <c r="AB8" s="102"/>
      <c r="AC8" s="102"/>
      <c r="AD8" s="102"/>
      <c r="AE8" s="102"/>
      <c r="AF8" s="103"/>
      <c r="AG8" s="103"/>
      <c r="AH8" s="101"/>
      <c r="AI8" s="102"/>
      <c r="AJ8" s="102"/>
      <c r="AK8" s="102"/>
      <c r="AL8" s="102"/>
      <c r="AM8" s="103"/>
      <c r="AN8" s="103"/>
      <c r="AO8" s="101"/>
      <c r="AP8" s="102"/>
      <c r="AQ8" s="102"/>
      <c r="AR8" s="102"/>
      <c r="AS8" s="102"/>
      <c r="AT8" s="103"/>
      <c r="AU8" s="103"/>
      <c r="AV8" s="776"/>
    </row>
    <row r="9" spans="1:48" s="104" customFormat="1">
      <c r="A9" s="743" t="s">
        <v>454</v>
      </c>
      <c r="B9" s="117"/>
      <c r="C9" s="117"/>
      <c r="D9" s="117"/>
      <c r="E9" s="107" t="s">
        <v>167</v>
      </c>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777"/>
    </row>
    <row r="10" spans="1:48" s="104" customFormat="1">
      <c r="A10" s="743" t="s">
        <v>455</v>
      </c>
      <c r="B10" s="117"/>
      <c r="C10" s="117"/>
      <c r="D10" s="117"/>
      <c r="E10" s="107" t="s">
        <v>167</v>
      </c>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777"/>
    </row>
    <row r="11" spans="1:48" s="104" customFormat="1">
      <c r="A11" s="743" t="s">
        <v>456</v>
      </c>
      <c r="B11" s="117"/>
      <c r="C11" s="117"/>
      <c r="D11" s="117"/>
      <c r="E11" s="107" t="s">
        <v>167</v>
      </c>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777"/>
    </row>
    <row r="12" spans="1:48" s="104" customFormat="1">
      <c r="A12" s="743" t="s">
        <v>457</v>
      </c>
      <c r="B12" s="117"/>
      <c r="C12" s="117"/>
      <c r="D12" s="117"/>
      <c r="E12" s="107" t="s">
        <v>167</v>
      </c>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777"/>
    </row>
    <row r="13" spans="1:48" s="104" customFormat="1">
      <c r="A13" s="743" t="s">
        <v>458</v>
      </c>
      <c r="B13" s="117"/>
      <c r="C13" s="117"/>
      <c r="D13" s="117"/>
      <c r="E13" s="107" t="s">
        <v>167</v>
      </c>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777"/>
    </row>
    <row r="14" spans="1:48" s="104" customFormat="1">
      <c r="A14" s="743" t="s">
        <v>459</v>
      </c>
      <c r="B14" s="117"/>
      <c r="C14" s="117"/>
      <c r="D14" s="117"/>
      <c r="E14" s="107" t="s">
        <v>167</v>
      </c>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777"/>
    </row>
    <row r="15" spans="1:48" s="104" customFormat="1">
      <c r="A15" s="741" t="s">
        <v>175</v>
      </c>
      <c r="B15" s="157"/>
      <c r="C15" s="158"/>
      <c r="D15" s="158"/>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756"/>
    </row>
    <row r="16" spans="1:48" s="104" customFormat="1">
      <c r="A16" s="743" t="s">
        <v>176</v>
      </c>
      <c r="B16" s="117"/>
      <c r="C16" s="107"/>
      <c r="D16" s="107"/>
      <c r="E16" s="107" t="s">
        <v>177</v>
      </c>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777"/>
    </row>
    <row r="17" spans="1:48" s="104" customFormat="1">
      <c r="A17" s="743" t="s">
        <v>180</v>
      </c>
      <c r="B17" s="117"/>
      <c r="C17" s="107"/>
      <c r="D17" s="107"/>
      <c r="E17" s="107" t="s">
        <v>167</v>
      </c>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777"/>
    </row>
    <row r="18" spans="1:48" s="104" customFormat="1">
      <c r="A18" s="743" t="s">
        <v>182</v>
      </c>
      <c r="B18" s="117"/>
      <c r="C18" s="107"/>
      <c r="D18" s="107"/>
      <c r="E18" s="107" t="s">
        <v>167</v>
      </c>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777"/>
    </row>
    <row r="19" spans="1:48" s="104" customFormat="1">
      <c r="A19" s="743" t="s">
        <v>460</v>
      </c>
      <c r="B19" s="117"/>
      <c r="C19" s="107"/>
      <c r="D19" s="107"/>
      <c r="E19" s="107" t="s">
        <v>167</v>
      </c>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777"/>
    </row>
    <row r="20" spans="1:48" s="104" customFormat="1">
      <c r="A20" s="743" t="s">
        <v>461</v>
      </c>
      <c r="B20" s="117"/>
      <c r="C20" s="107"/>
      <c r="D20" s="107"/>
      <c r="E20" s="107" t="s">
        <v>177</v>
      </c>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777"/>
    </row>
    <row r="21" spans="1:48" s="104" customFormat="1">
      <c r="A21" s="743" t="s">
        <v>462</v>
      </c>
      <c r="B21" s="117"/>
      <c r="C21" s="107"/>
      <c r="D21" s="107"/>
      <c r="E21" s="107" t="s">
        <v>177</v>
      </c>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777"/>
    </row>
    <row r="22" spans="1:48" s="104" customFormat="1">
      <c r="A22" s="743" t="s">
        <v>190</v>
      </c>
      <c r="B22" s="117"/>
      <c r="C22" s="107"/>
      <c r="D22" s="107"/>
      <c r="E22" s="107" t="s">
        <v>167</v>
      </c>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777"/>
    </row>
    <row r="23" spans="1:48" s="104" customFormat="1">
      <c r="A23" s="743" t="s">
        <v>193</v>
      </c>
      <c r="B23" s="117"/>
      <c r="C23" s="107"/>
      <c r="D23" s="107"/>
      <c r="E23" s="107" t="s">
        <v>167</v>
      </c>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777"/>
    </row>
    <row r="24" spans="1:48" s="104" customFormat="1">
      <c r="A24" s="743" t="s">
        <v>196</v>
      </c>
      <c r="B24" s="117"/>
      <c r="C24" s="107"/>
      <c r="D24" s="107"/>
      <c r="E24" s="107" t="s">
        <v>167</v>
      </c>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777"/>
    </row>
    <row r="25" spans="1:48" s="104" customFormat="1">
      <c r="A25" s="741" t="s">
        <v>198</v>
      </c>
      <c r="B25" s="157"/>
      <c r="C25" s="158"/>
      <c r="D25" s="158"/>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756"/>
    </row>
    <row r="26" spans="1:48" s="104" customFormat="1">
      <c r="A26" s="743" t="s">
        <v>371</v>
      </c>
      <c r="B26" s="117"/>
      <c r="C26" s="117"/>
      <c r="D26" s="117"/>
      <c r="E26" s="124" t="s">
        <v>177</v>
      </c>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778"/>
    </row>
    <row r="27" spans="1:48" s="104" customFormat="1">
      <c r="A27" s="741" t="s">
        <v>204</v>
      </c>
      <c r="B27" s="157"/>
      <c r="C27" s="158"/>
      <c r="D27" s="158"/>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756"/>
    </row>
    <row r="28" spans="1:48" s="104" customFormat="1">
      <c r="A28" s="743" t="s">
        <v>463</v>
      </c>
      <c r="B28" s="117"/>
      <c r="C28" s="107"/>
      <c r="D28" s="107"/>
      <c r="E28" s="107" t="s">
        <v>177</v>
      </c>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777"/>
    </row>
    <row r="29" spans="1:48" s="104" customFormat="1">
      <c r="A29" s="743" t="s">
        <v>464</v>
      </c>
      <c r="B29" s="117"/>
      <c r="C29" s="107"/>
      <c r="D29" s="107"/>
      <c r="E29" s="107" t="s">
        <v>167</v>
      </c>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777"/>
    </row>
    <row r="30" spans="1:48" s="104" customFormat="1">
      <c r="A30" s="743" t="s">
        <v>218</v>
      </c>
      <c r="B30" s="117"/>
      <c r="C30" s="107"/>
      <c r="D30" s="107"/>
      <c r="E30" s="107" t="s">
        <v>177</v>
      </c>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777"/>
    </row>
    <row r="31" spans="1:48" s="104" customFormat="1">
      <c r="A31" s="743" t="s">
        <v>465</v>
      </c>
      <c r="B31" s="117"/>
      <c r="C31" s="107"/>
      <c r="D31" s="107"/>
      <c r="E31" s="107" t="s">
        <v>177</v>
      </c>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777"/>
    </row>
    <row r="32" spans="1:48" s="104" customFormat="1">
      <c r="A32" s="743" t="s">
        <v>466</v>
      </c>
      <c r="B32" s="117"/>
      <c r="C32" s="107"/>
      <c r="D32" s="107"/>
      <c r="E32" s="107" t="s">
        <v>177</v>
      </c>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777"/>
    </row>
    <row r="33" spans="1:48" s="104" customFormat="1">
      <c r="A33" s="743" t="s">
        <v>412</v>
      </c>
      <c r="B33" s="117"/>
      <c r="C33" s="107"/>
      <c r="D33" s="107"/>
      <c r="E33" s="107" t="s">
        <v>177</v>
      </c>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777"/>
    </row>
    <row r="34" spans="1:48" s="127" customFormat="1">
      <c r="A34" s="743" t="s">
        <v>467</v>
      </c>
      <c r="B34" s="117"/>
      <c r="C34" s="107"/>
      <c r="D34" s="107"/>
      <c r="E34" s="107" t="s">
        <v>177</v>
      </c>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777"/>
    </row>
    <row r="35" spans="1:48" s="104" customFormat="1">
      <c r="A35" s="743" t="s">
        <v>468</v>
      </c>
      <c r="B35" s="117"/>
      <c r="C35" s="107"/>
      <c r="D35" s="107"/>
      <c r="E35" s="107" t="s">
        <v>177</v>
      </c>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777"/>
    </row>
    <row r="36" spans="1:48" s="104" customFormat="1">
      <c r="A36" s="743" t="s">
        <v>469</v>
      </c>
      <c r="B36" s="117"/>
      <c r="C36" s="107"/>
      <c r="D36" s="107"/>
      <c r="E36" s="107" t="s">
        <v>167</v>
      </c>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777"/>
    </row>
    <row r="37" spans="1:48" s="104" customFormat="1">
      <c r="A37" s="743" t="s">
        <v>470</v>
      </c>
      <c r="B37" s="117"/>
      <c r="C37" s="107"/>
      <c r="D37" s="107"/>
      <c r="E37" s="107" t="s">
        <v>177</v>
      </c>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777"/>
    </row>
    <row r="38" spans="1:48" s="104" customFormat="1">
      <c r="A38" s="743" t="s">
        <v>471</v>
      </c>
      <c r="B38" s="117"/>
      <c r="C38" s="107"/>
      <c r="D38" s="107"/>
      <c r="E38" s="107" t="s">
        <v>167</v>
      </c>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777"/>
    </row>
    <row r="39" spans="1:48" s="104" customFormat="1">
      <c r="A39" s="743" t="s">
        <v>472</v>
      </c>
      <c r="B39" s="117"/>
      <c r="C39" s="107"/>
      <c r="D39" s="107"/>
      <c r="E39" s="107" t="s">
        <v>167</v>
      </c>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777"/>
    </row>
    <row r="40" spans="1:48">
      <c r="A40" s="779" t="s">
        <v>243</v>
      </c>
      <c r="B40" s="157"/>
      <c r="C40" s="158"/>
      <c r="D40" s="158"/>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756"/>
    </row>
    <row r="41" spans="1:48">
      <c r="A41" s="789" t="s">
        <v>473</v>
      </c>
      <c r="B41" s="117"/>
      <c r="C41" s="117"/>
      <c r="D41" s="117"/>
      <c r="E41" s="107" t="s">
        <v>177</v>
      </c>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777"/>
    </row>
    <row r="42" spans="1:48" ht="15.75">
      <c r="A42" s="795" t="s">
        <v>474</v>
      </c>
      <c r="B42" s="780"/>
      <c r="C42" s="781"/>
      <c r="D42" s="781"/>
      <c r="E42" s="366"/>
      <c r="F42" s="782"/>
      <c r="G42" s="782"/>
      <c r="H42" s="782"/>
      <c r="I42" s="782"/>
      <c r="J42" s="782"/>
      <c r="K42" s="782"/>
      <c r="L42" s="783"/>
      <c r="M42" s="783"/>
      <c r="N42" s="783"/>
      <c r="O42" s="783"/>
      <c r="P42" s="783"/>
      <c r="Q42" s="783"/>
      <c r="R42" s="783"/>
      <c r="S42" s="783"/>
      <c r="T42" s="783"/>
      <c r="U42" s="783"/>
      <c r="V42" s="783"/>
      <c r="W42" s="783"/>
      <c r="X42" s="783"/>
      <c r="Y42" s="783"/>
      <c r="Z42" s="783"/>
      <c r="AA42" s="783"/>
      <c r="AB42" s="783"/>
      <c r="AC42" s="783"/>
      <c r="AD42" s="783"/>
      <c r="AE42" s="783"/>
      <c r="AF42" s="783"/>
      <c r="AG42" s="783"/>
      <c r="AH42" s="783"/>
      <c r="AI42" s="783"/>
      <c r="AJ42" s="783"/>
      <c r="AK42" s="783"/>
      <c r="AL42" s="783"/>
      <c r="AM42" s="783"/>
      <c r="AN42" s="783"/>
      <c r="AO42" s="783"/>
      <c r="AP42" s="783"/>
      <c r="AQ42" s="783"/>
      <c r="AR42" s="783"/>
      <c r="AS42" s="783"/>
      <c r="AT42" s="783"/>
      <c r="AU42" s="783"/>
      <c r="AV42" s="796"/>
    </row>
    <row r="43" spans="1:48" ht="15.75">
      <c r="A43" s="797"/>
      <c r="B43" s="784"/>
      <c r="C43" s="785"/>
      <c r="D43" s="785"/>
      <c r="E43" s="784"/>
      <c r="F43" s="785"/>
      <c r="G43" s="785"/>
      <c r="H43" s="785"/>
      <c r="I43" s="785"/>
      <c r="J43" s="785"/>
      <c r="K43" s="785"/>
      <c r="L43" s="785"/>
      <c r="M43" s="785"/>
      <c r="N43" s="785"/>
      <c r="O43" s="785"/>
      <c r="P43" s="785"/>
      <c r="Q43" s="785"/>
      <c r="R43" s="785"/>
      <c r="S43" s="785"/>
      <c r="T43" s="785"/>
      <c r="U43" s="785"/>
      <c r="V43" s="785"/>
      <c r="W43" s="785"/>
      <c r="X43" s="785"/>
      <c r="Y43" s="785"/>
      <c r="Z43" s="785"/>
      <c r="AA43" s="785"/>
      <c r="AB43" s="785"/>
      <c r="AC43" s="785"/>
      <c r="AD43" s="785"/>
      <c r="AE43" s="785"/>
      <c r="AF43" s="785"/>
      <c r="AG43" s="785"/>
      <c r="AH43" s="785"/>
      <c r="AI43" s="785"/>
      <c r="AJ43" s="785"/>
      <c r="AK43" s="785"/>
      <c r="AL43" s="785"/>
      <c r="AM43" s="785"/>
      <c r="AN43" s="785"/>
      <c r="AO43" s="785"/>
      <c r="AP43" s="785"/>
      <c r="AQ43" s="785"/>
      <c r="AR43" s="785"/>
      <c r="AS43" s="785"/>
      <c r="AT43" s="785"/>
      <c r="AU43" s="785"/>
      <c r="AV43" s="798"/>
    </row>
    <row r="44" spans="1:48" ht="18.75">
      <c r="A44" s="755" t="s">
        <v>475</v>
      </c>
      <c r="B44" s="367"/>
      <c r="C44" s="368"/>
      <c r="D44" s="368"/>
      <c r="E44" s="366"/>
      <c r="F44" s="782"/>
      <c r="G44" s="782"/>
      <c r="H44" s="782"/>
      <c r="I44" s="782"/>
      <c r="J44" s="782"/>
      <c r="K44" s="782"/>
      <c r="L44" s="783"/>
      <c r="M44" s="783"/>
      <c r="N44" s="783"/>
      <c r="O44" s="783"/>
      <c r="P44" s="783"/>
      <c r="Q44" s="783"/>
      <c r="R44" s="783"/>
      <c r="S44" s="783"/>
      <c r="T44" s="783"/>
      <c r="U44" s="783"/>
      <c r="V44" s="783"/>
      <c r="W44" s="783"/>
      <c r="X44" s="783"/>
      <c r="Y44" s="783"/>
      <c r="Z44" s="783"/>
      <c r="AA44" s="783"/>
      <c r="AB44" s="783"/>
      <c r="AC44" s="783"/>
      <c r="AD44" s="783"/>
      <c r="AE44" s="783"/>
      <c r="AF44" s="783"/>
      <c r="AG44" s="783"/>
      <c r="AH44" s="783"/>
      <c r="AI44" s="783"/>
      <c r="AJ44" s="783"/>
      <c r="AK44" s="783"/>
      <c r="AL44" s="783"/>
      <c r="AM44" s="783"/>
      <c r="AN44" s="783"/>
      <c r="AO44" s="783"/>
      <c r="AP44" s="783"/>
      <c r="AQ44" s="783"/>
      <c r="AR44" s="783"/>
      <c r="AS44" s="783"/>
      <c r="AT44" s="783"/>
      <c r="AU44" s="783"/>
      <c r="AV44" s="796"/>
    </row>
    <row r="45" spans="1:48" ht="15.75">
      <c r="A45" s="797" t="s">
        <v>476</v>
      </c>
      <c r="B45" s="784"/>
      <c r="C45" s="785"/>
      <c r="D45" s="785"/>
      <c r="E45" s="784" t="s">
        <v>177</v>
      </c>
      <c r="F45" s="786"/>
      <c r="G45" s="785"/>
      <c r="H45" s="785"/>
      <c r="I45" s="785"/>
      <c r="J45" s="787"/>
      <c r="K45" s="788"/>
      <c r="L45" s="785"/>
      <c r="M45" s="785"/>
      <c r="N45" s="785"/>
      <c r="O45" s="785"/>
      <c r="P45" s="785"/>
      <c r="Q45" s="785"/>
      <c r="R45" s="785"/>
      <c r="S45" s="785"/>
      <c r="T45" s="785"/>
      <c r="U45" s="785"/>
      <c r="V45" s="785"/>
      <c r="W45" s="785"/>
      <c r="X45" s="785"/>
      <c r="Y45" s="785"/>
      <c r="Z45" s="785"/>
      <c r="AA45" s="785"/>
      <c r="AB45" s="785"/>
      <c r="AC45" s="785"/>
      <c r="AD45" s="785"/>
      <c r="AE45" s="785"/>
      <c r="AF45" s="785"/>
      <c r="AG45" s="785"/>
      <c r="AH45" s="785"/>
      <c r="AI45" s="785"/>
      <c r="AJ45" s="785"/>
      <c r="AK45" s="785"/>
      <c r="AL45" s="785"/>
      <c r="AM45" s="785"/>
      <c r="AN45" s="785"/>
      <c r="AO45" s="785"/>
      <c r="AP45" s="785"/>
      <c r="AQ45" s="785"/>
      <c r="AR45" s="785"/>
      <c r="AS45" s="785"/>
      <c r="AT45" s="785"/>
      <c r="AU45" s="785"/>
      <c r="AV45" s="798"/>
    </row>
    <row r="46" spans="1:48" ht="15.75">
      <c r="A46" s="797" t="s">
        <v>477</v>
      </c>
      <c r="B46" s="784"/>
      <c r="C46" s="785"/>
      <c r="D46" s="785"/>
      <c r="E46" s="784" t="s">
        <v>177</v>
      </c>
      <c r="F46" s="786"/>
      <c r="G46" s="785"/>
      <c r="H46" s="785"/>
      <c r="I46" s="785"/>
      <c r="J46" s="787"/>
      <c r="K46" s="788"/>
      <c r="L46" s="785"/>
      <c r="M46" s="785"/>
      <c r="N46" s="785"/>
      <c r="O46" s="785"/>
      <c r="P46" s="785"/>
      <c r="Q46" s="785"/>
      <c r="R46" s="785"/>
      <c r="S46" s="785"/>
      <c r="T46" s="785"/>
      <c r="U46" s="785"/>
      <c r="V46" s="785"/>
      <c r="W46" s="785"/>
      <c r="X46" s="785"/>
      <c r="Y46" s="785"/>
      <c r="Z46" s="785"/>
      <c r="AA46" s="785"/>
      <c r="AB46" s="785"/>
      <c r="AC46" s="785"/>
      <c r="AD46" s="785"/>
      <c r="AE46" s="785"/>
      <c r="AF46" s="785"/>
      <c r="AG46" s="785"/>
      <c r="AH46" s="785"/>
      <c r="AI46" s="785"/>
      <c r="AJ46" s="785"/>
      <c r="AK46" s="785"/>
      <c r="AL46" s="785"/>
      <c r="AM46" s="785"/>
      <c r="AN46" s="785"/>
      <c r="AO46" s="785"/>
      <c r="AP46" s="785"/>
      <c r="AQ46" s="785"/>
      <c r="AR46" s="785"/>
      <c r="AS46" s="785"/>
      <c r="AT46" s="785"/>
      <c r="AU46" s="785"/>
      <c r="AV46" s="798"/>
    </row>
    <row r="47" spans="1:48" ht="15.75">
      <c r="A47" s="758"/>
      <c r="B47" s="369"/>
      <c r="C47" s="370"/>
      <c r="D47" s="370"/>
      <c r="E47" s="369"/>
      <c r="F47" s="370"/>
      <c r="G47" s="370"/>
      <c r="H47" s="370"/>
      <c r="I47" s="370"/>
      <c r="J47" s="370"/>
      <c r="K47" s="370"/>
      <c r="L47" s="794"/>
      <c r="M47" s="794"/>
      <c r="N47" s="794"/>
      <c r="O47" s="794"/>
      <c r="P47" s="794"/>
      <c r="Q47" s="794"/>
      <c r="R47" s="794"/>
      <c r="S47" s="794"/>
      <c r="T47" s="794"/>
      <c r="U47" s="794"/>
      <c r="V47" s="794"/>
      <c r="W47" s="794"/>
      <c r="X47" s="794"/>
      <c r="Y47" s="794"/>
      <c r="Z47" s="794"/>
      <c r="AA47" s="794"/>
      <c r="AB47" s="794"/>
      <c r="AC47" s="794"/>
      <c r="AD47" s="794"/>
      <c r="AE47" s="794"/>
      <c r="AF47" s="794"/>
      <c r="AG47" s="794"/>
      <c r="AH47" s="794"/>
      <c r="AI47" s="794"/>
      <c r="AJ47" s="794"/>
      <c r="AK47" s="794"/>
      <c r="AL47" s="794"/>
      <c r="AM47" s="794"/>
      <c r="AN47" s="794"/>
      <c r="AO47" s="794"/>
      <c r="AP47" s="794"/>
      <c r="AQ47" s="794"/>
      <c r="AR47" s="794"/>
      <c r="AS47" s="794"/>
      <c r="AT47" s="794"/>
      <c r="AU47" s="794"/>
      <c r="AV47" s="799"/>
    </row>
    <row r="48" spans="1:48" ht="15.75">
      <c r="A48" s="800" t="s">
        <v>478</v>
      </c>
      <c r="B48" s="790"/>
      <c r="C48" s="791"/>
      <c r="D48" s="791"/>
      <c r="E48" s="784"/>
      <c r="F48" s="785"/>
      <c r="G48" s="786"/>
      <c r="H48" s="785"/>
      <c r="I48" s="786"/>
      <c r="J48" s="787"/>
      <c r="K48" s="792">
        <f>SUM(K8:K47)</f>
        <v>0</v>
      </c>
      <c r="L48" s="785"/>
      <c r="M48" s="793"/>
      <c r="N48" s="793"/>
      <c r="O48" s="793"/>
      <c r="P48" s="793"/>
      <c r="Q48" s="793"/>
      <c r="R48" s="792">
        <f>SUM(R8:R47)</f>
        <v>0</v>
      </c>
      <c r="S48" s="793"/>
      <c r="T48" s="793"/>
      <c r="U48" s="793"/>
      <c r="V48" s="793"/>
      <c r="W48" s="793"/>
      <c r="X48" s="793"/>
      <c r="Y48" s="792">
        <f>SUM(Y8:Y47)</f>
        <v>0</v>
      </c>
      <c r="Z48" s="793"/>
      <c r="AA48" s="793"/>
      <c r="AB48" s="793"/>
      <c r="AC48" s="793"/>
      <c r="AD48" s="793"/>
      <c r="AE48" s="793"/>
      <c r="AF48" s="792">
        <f>SUM(AF8:AF47)</f>
        <v>0</v>
      </c>
      <c r="AG48" s="793"/>
      <c r="AH48" s="793"/>
      <c r="AI48" s="793"/>
      <c r="AJ48" s="793"/>
      <c r="AK48" s="793"/>
      <c r="AL48" s="793"/>
      <c r="AM48" s="792">
        <f>SUM(AM8:AM47)</f>
        <v>0</v>
      </c>
      <c r="AN48" s="793"/>
      <c r="AO48" s="793"/>
      <c r="AP48" s="793"/>
      <c r="AQ48" s="793"/>
      <c r="AR48" s="793"/>
      <c r="AS48" s="793"/>
      <c r="AT48" s="792">
        <f>SUM(AT8:AT47)</f>
        <v>0</v>
      </c>
      <c r="AU48" s="793"/>
      <c r="AV48" s="801"/>
    </row>
    <row r="49" spans="1:48" ht="16.5" thickBot="1">
      <c r="A49" s="802"/>
      <c r="B49" s="803"/>
      <c r="C49" s="804"/>
      <c r="D49" s="804"/>
      <c r="E49" s="803"/>
      <c r="F49" s="804"/>
      <c r="G49" s="804"/>
      <c r="H49" s="804"/>
      <c r="I49" s="804"/>
      <c r="J49" s="804"/>
      <c r="K49" s="804"/>
      <c r="L49" s="805"/>
      <c r="M49" s="805"/>
      <c r="N49" s="805"/>
      <c r="O49" s="805"/>
      <c r="P49" s="805"/>
      <c r="Q49" s="805"/>
      <c r="R49" s="805"/>
      <c r="S49" s="805"/>
      <c r="T49" s="805"/>
      <c r="U49" s="805"/>
      <c r="V49" s="805"/>
      <c r="W49" s="805"/>
      <c r="X49" s="805"/>
      <c r="Y49" s="805"/>
      <c r="Z49" s="805"/>
      <c r="AA49" s="805"/>
      <c r="AB49" s="805"/>
      <c r="AC49" s="805"/>
      <c r="AD49" s="805"/>
      <c r="AE49" s="805"/>
      <c r="AF49" s="805"/>
      <c r="AG49" s="805"/>
      <c r="AH49" s="805"/>
      <c r="AI49" s="805"/>
      <c r="AJ49" s="805"/>
      <c r="AK49" s="805"/>
      <c r="AL49" s="805"/>
      <c r="AM49" s="805"/>
      <c r="AN49" s="805"/>
      <c r="AO49" s="805"/>
      <c r="AP49" s="805"/>
      <c r="AQ49" s="805"/>
      <c r="AR49" s="805"/>
      <c r="AS49" s="805"/>
      <c r="AT49" s="805"/>
      <c r="AU49" s="805"/>
      <c r="AV49" s="806"/>
    </row>
    <row r="50" spans="1:48">
      <c r="G50" s="133"/>
    </row>
    <row r="51" spans="1:48" ht="15">
      <c r="A51" s="440" t="s">
        <v>133</v>
      </c>
      <c r="B51" s="440"/>
      <c r="C51" s="902"/>
      <c r="D51" s="902"/>
      <c r="E51" s="215"/>
      <c r="F51" s="150"/>
      <c r="G51" s="150"/>
      <c r="H51" s="138"/>
      <c r="I51" s="138"/>
      <c r="J51" s="138"/>
      <c r="K51" s="343"/>
      <c r="L51" s="138"/>
      <c r="M51" s="138"/>
      <c r="N51" s="138"/>
      <c r="R51" s="296"/>
      <c r="Y51" s="296"/>
      <c r="AF51" s="296"/>
      <c r="AM51" s="296"/>
      <c r="AT51" s="296"/>
    </row>
    <row r="52" spans="1:48" ht="18.75" customHeight="1">
      <c r="A52" s="439"/>
      <c r="B52" s="439"/>
      <c r="C52" s="169"/>
      <c r="D52" s="169"/>
      <c r="E52" s="213"/>
      <c r="F52" s="169"/>
      <c r="G52" s="169"/>
      <c r="H52" s="169"/>
      <c r="I52" s="169"/>
      <c r="J52" s="169"/>
      <c r="K52" s="296"/>
      <c r="L52" s="169"/>
      <c r="M52" s="169"/>
      <c r="N52" s="169"/>
      <c r="R52" s="296"/>
      <c r="Y52" s="296"/>
      <c r="AF52" s="296"/>
      <c r="AM52" s="296"/>
      <c r="AT52" s="296"/>
    </row>
    <row r="53" spans="1:48" ht="18.75" customHeight="1">
      <c r="A53" s="441"/>
      <c r="B53" s="441"/>
      <c r="C53" s="287"/>
      <c r="D53" s="287"/>
      <c r="E53" s="287"/>
      <c r="F53" s="287"/>
      <c r="G53" s="287"/>
      <c r="H53" s="287"/>
      <c r="I53" s="287"/>
      <c r="J53" s="287"/>
      <c r="K53" s="287"/>
      <c r="L53" s="287"/>
      <c r="M53" s="287"/>
      <c r="N53" s="169"/>
    </row>
    <row r="54" spans="1:48" ht="18.75" customHeight="1">
      <c r="A54" s="441"/>
      <c r="B54" s="441"/>
      <c r="C54" s="287"/>
      <c r="D54" s="287"/>
      <c r="E54" s="287"/>
      <c r="F54" s="287"/>
      <c r="G54" s="287"/>
      <c r="H54" s="287"/>
      <c r="I54" s="287"/>
      <c r="J54" s="287"/>
      <c r="K54" s="287"/>
      <c r="L54" s="169"/>
      <c r="M54" s="169"/>
      <c r="N54" s="169"/>
    </row>
    <row r="55" spans="1:48" ht="18.75" customHeight="1">
      <c r="A55" s="441"/>
      <c r="B55" s="441"/>
      <c r="C55" s="287"/>
      <c r="D55" s="287"/>
      <c r="E55" s="287"/>
      <c r="F55" s="287"/>
      <c r="G55" s="287"/>
      <c r="H55" s="287"/>
      <c r="I55" s="287"/>
      <c r="J55" s="287"/>
      <c r="K55" s="287"/>
      <c r="L55" s="169"/>
      <c r="M55" s="169"/>
      <c r="N55" s="169"/>
    </row>
    <row r="56" spans="1:48" ht="18.75" customHeight="1">
      <c r="A56" s="437"/>
      <c r="B56" s="437"/>
      <c r="C56" s="169"/>
      <c r="D56" s="169"/>
      <c r="E56" s="311"/>
      <c r="F56" s="242"/>
      <c r="G56" s="242"/>
      <c r="H56" s="242"/>
      <c r="I56" s="242"/>
      <c r="J56" s="242"/>
      <c r="K56" s="169"/>
      <c r="L56" s="169"/>
      <c r="M56" s="169"/>
      <c r="N56" s="169"/>
    </row>
    <row r="57" spans="1:48" ht="18.75" customHeight="1">
      <c r="A57" s="439"/>
      <c r="B57" s="439"/>
      <c r="C57" s="169"/>
      <c r="D57" s="169"/>
      <c r="E57" s="213"/>
      <c r="F57" s="169"/>
      <c r="G57" s="169"/>
      <c r="H57" s="169"/>
      <c r="I57" s="169"/>
      <c r="J57" s="169"/>
      <c r="K57" s="169"/>
      <c r="L57" s="169"/>
      <c r="M57" s="169"/>
      <c r="N57" s="169"/>
    </row>
    <row r="58" spans="1:48" ht="34.5" customHeight="1">
      <c r="A58" s="214"/>
      <c r="B58" s="214"/>
      <c r="C58" s="214"/>
      <c r="D58" s="214"/>
      <c r="E58" s="214"/>
      <c r="F58" s="214"/>
      <c r="G58" s="214"/>
      <c r="H58" s="214"/>
      <c r="I58" s="214"/>
      <c r="J58" s="214"/>
      <c r="K58" s="214"/>
      <c r="L58" s="214"/>
      <c r="M58" s="214"/>
      <c r="N58" s="169"/>
    </row>
    <row r="59" spans="1:48">
      <c r="G59" s="133"/>
    </row>
    <row r="60" spans="1:48">
      <c r="G60" s="133"/>
    </row>
    <row r="61" spans="1:48">
      <c r="G61" s="133"/>
    </row>
    <row r="62" spans="1:48">
      <c r="G62" s="133"/>
    </row>
    <row r="63" spans="1:48">
      <c r="G63" s="133"/>
    </row>
    <row r="64" spans="1:48">
      <c r="G64" s="133"/>
    </row>
    <row r="65" spans="6:12" s="84" customFormat="1">
      <c r="F65" s="83"/>
      <c r="G65" s="133"/>
      <c r="K65" s="134"/>
      <c r="L65" s="134"/>
    </row>
    <row r="66" spans="6:12" s="84" customFormat="1">
      <c r="F66" s="83"/>
      <c r="G66" s="133"/>
      <c r="K66" s="134"/>
      <c r="L66" s="134"/>
    </row>
    <row r="67" spans="6:12" s="84" customFormat="1">
      <c r="F67" s="83"/>
      <c r="G67" s="133"/>
      <c r="K67" s="134"/>
      <c r="L67" s="134"/>
    </row>
    <row r="68" spans="6:12" s="84" customFormat="1">
      <c r="F68" s="83"/>
      <c r="G68" s="133"/>
      <c r="K68" s="134"/>
      <c r="L68" s="134"/>
    </row>
    <row r="69" spans="6:12" s="84" customFormat="1">
      <c r="F69" s="83"/>
      <c r="G69" s="133"/>
      <c r="K69" s="134"/>
      <c r="L69" s="134"/>
    </row>
    <row r="70" spans="6:12" s="84" customFormat="1">
      <c r="F70" s="83"/>
      <c r="G70" s="133"/>
      <c r="K70" s="134"/>
      <c r="L70" s="134"/>
    </row>
    <row r="71" spans="6:12" s="84" customFormat="1">
      <c r="F71" s="83"/>
      <c r="G71" s="133"/>
      <c r="K71" s="134"/>
      <c r="L71" s="134"/>
    </row>
    <row r="72" spans="6:12" s="84" customFormat="1">
      <c r="F72" s="83"/>
      <c r="G72" s="133"/>
      <c r="K72" s="134"/>
      <c r="L72" s="134"/>
    </row>
    <row r="73" spans="6:12" s="84" customFormat="1">
      <c r="F73" s="83"/>
      <c r="G73" s="133"/>
      <c r="K73" s="134"/>
      <c r="L73" s="134"/>
    </row>
    <row r="74" spans="6:12" s="84" customFormat="1">
      <c r="F74" s="83"/>
      <c r="G74" s="133"/>
      <c r="K74" s="134"/>
      <c r="L74" s="134"/>
    </row>
    <row r="75" spans="6:12" s="84" customFormat="1">
      <c r="F75" s="83"/>
      <c r="G75" s="133"/>
      <c r="K75" s="134"/>
      <c r="L75" s="134"/>
    </row>
    <row r="76" spans="6:12" s="84" customFormat="1">
      <c r="F76" s="83"/>
      <c r="G76" s="133"/>
      <c r="K76" s="134"/>
      <c r="L76" s="134"/>
    </row>
    <row r="77" spans="6:12" s="84" customFormat="1">
      <c r="F77" s="83"/>
      <c r="G77" s="133"/>
      <c r="K77" s="134"/>
      <c r="L77" s="134"/>
    </row>
    <row r="78" spans="6:12" s="84" customFormat="1">
      <c r="F78" s="83"/>
      <c r="G78" s="133"/>
      <c r="K78" s="134"/>
      <c r="L78" s="134"/>
    </row>
    <row r="79" spans="6:12" s="84" customFormat="1">
      <c r="F79" s="83"/>
      <c r="G79" s="133"/>
      <c r="K79" s="134"/>
      <c r="L79" s="134"/>
    </row>
    <row r="80" spans="6:12" s="84" customFormat="1">
      <c r="F80" s="83"/>
      <c r="G80" s="133"/>
      <c r="K80" s="134"/>
      <c r="L80" s="134"/>
    </row>
    <row r="81" spans="6:12" s="84" customFormat="1">
      <c r="F81" s="83"/>
      <c r="G81" s="133"/>
      <c r="K81" s="134"/>
      <c r="L81" s="134"/>
    </row>
    <row r="82" spans="6:12" s="84" customFormat="1">
      <c r="F82" s="83"/>
      <c r="G82" s="133"/>
      <c r="K82" s="134"/>
      <c r="L82" s="134"/>
    </row>
    <row r="83" spans="6:12" s="84" customFormat="1">
      <c r="F83" s="83"/>
      <c r="G83" s="133"/>
      <c r="K83" s="134"/>
      <c r="L83" s="134"/>
    </row>
    <row r="84" spans="6:12" s="84" customFormat="1">
      <c r="F84" s="83"/>
      <c r="G84" s="133"/>
      <c r="K84" s="134"/>
      <c r="L84" s="134"/>
    </row>
    <row r="85" spans="6:12" s="84" customFormat="1">
      <c r="F85" s="83"/>
      <c r="G85" s="133"/>
      <c r="K85" s="134"/>
      <c r="L85" s="134"/>
    </row>
    <row r="86" spans="6:12" s="84" customFormat="1">
      <c r="F86" s="83"/>
      <c r="G86" s="133"/>
      <c r="K86" s="134"/>
      <c r="L86" s="134"/>
    </row>
    <row r="87" spans="6:12" s="84" customFormat="1">
      <c r="F87" s="83"/>
      <c r="G87" s="133"/>
      <c r="K87" s="134"/>
      <c r="L87" s="134"/>
    </row>
    <row r="88" spans="6:12" s="84" customFormat="1">
      <c r="F88" s="83"/>
      <c r="G88" s="133"/>
      <c r="K88" s="134"/>
      <c r="L88" s="134"/>
    </row>
  </sheetData>
  <mergeCells count="14">
    <mergeCell ref="D4:N5"/>
    <mergeCell ref="A6:A7"/>
    <mergeCell ref="AV6:AV7"/>
    <mergeCell ref="C51:D51"/>
    <mergeCell ref="T6:Z6"/>
    <mergeCell ref="AA6:AG6"/>
    <mergeCell ref="AH6:AN6"/>
    <mergeCell ref="AO6:AU6"/>
    <mergeCell ref="C6:C7"/>
    <mergeCell ref="D6:D7"/>
    <mergeCell ref="E6:E7"/>
    <mergeCell ref="F6:L6"/>
    <mergeCell ref="M6:S6"/>
    <mergeCell ref="B6:B7"/>
  </mergeCells>
  <printOptions horizontalCentered="1" verticalCentered="1"/>
  <pageMargins left="0.7" right="0.7" top="0.75" bottom="0.75" header="0.3" footer="0.3"/>
  <pageSetup scale="24" orientation="landscape" r:id="rId1"/>
  <headerFooter differentFirst="1">
    <oddFooter>&amp;CAttachment B -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6AE33-B2F6-4516-ABF2-7D933EBEEE8F}">
  <sheetPr>
    <tabColor theme="2" tint="-0.249977111117893"/>
    <pageSetUpPr fitToPage="1"/>
  </sheetPr>
  <dimension ref="A1:O52"/>
  <sheetViews>
    <sheetView showGridLines="0" zoomScaleNormal="100" workbookViewId="0"/>
  </sheetViews>
  <sheetFormatPr defaultColWidth="9" defaultRowHeight="12.75"/>
  <cols>
    <col min="1" max="1" width="4" style="138" customWidth="1"/>
    <col min="2" max="2" width="34" style="138" bestFit="1" customWidth="1"/>
    <col min="3" max="3" width="19.5703125" style="138" customWidth="1"/>
    <col min="4" max="4" width="17.5703125" style="138" customWidth="1"/>
    <col min="5" max="8" width="15.5703125" style="138" customWidth="1"/>
    <col min="9" max="9" width="18.28515625" style="138" customWidth="1"/>
    <col min="10" max="16384" width="9" style="138"/>
  </cols>
  <sheetData>
    <row r="1" spans="1:15" ht="15.75">
      <c r="A1" s="141" t="str">
        <f>+README!C1</f>
        <v>San Diego Gas &amp; Electric Company</v>
      </c>
      <c r="B1" s="142"/>
      <c r="C1" s="142"/>
      <c r="D1" s="142"/>
    </row>
    <row r="2" spans="1:15" ht="15.75">
      <c r="A2" s="141"/>
      <c r="B2" s="142"/>
      <c r="C2" s="142"/>
      <c r="D2" s="142"/>
    </row>
    <row r="3" spans="1:15" ht="15.75">
      <c r="A3" s="141"/>
      <c r="B3" s="142"/>
      <c r="C3" s="142"/>
      <c r="D3" s="142"/>
    </row>
    <row r="4" spans="1:15" ht="16.5" thickBot="1">
      <c r="A4" s="139" t="s">
        <v>479</v>
      </c>
      <c r="B4" s="140"/>
      <c r="C4" s="140"/>
      <c r="D4" s="140"/>
    </row>
    <row r="5" spans="1:15" ht="48.75" customHeight="1">
      <c r="A5" s="907" t="s">
        <v>480</v>
      </c>
      <c r="B5" s="908"/>
      <c r="C5" s="62" t="s">
        <v>481</v>
      </c>
      <c r="D5" s="62" t="s">
        <v>34</v>
      </c>
      <c r="E5" s="62" t="s">
        <v>35</v>
      </c>
      <c r="F5" s="62" t="s">
        <v>36</v>
      </c>
      <c r="G5" s="62" t="s">
        <v>37</v>
      </c>
      <c r="H5" s="205" t="s">
        <v>38</v>
      </c>
    </row>
    <row r="6" spans="1:15" ht="14.25" customHeight="1">
      <c r="A6" s="909" t="s">
        <v>482</v>
      </c>
      <c r="B6" s="910"/>
      <c r="C6" s="583"/>
      <c r="D6" s="583"/>
      <c r="E6" s="583"/>
      <c r="F6" s="583"/>
      <c r="G6" s="583"/>
      <c r="H6" s="807"/>
      <c r="I6" s="143"/>
      <c r="J6" s="143"/>
      <c r="K6" s="143"/>
      <c r="L6" s="143"/>
      <c r="M6" s="143"/>
      <c r="N6" s="143"/>
      <c r="O6" s="143"/>
    </row>
    <row r="7" spans="1:15" ht="14.25" customHeight="1">
      <c r="A7" s="808"/>
      <c r="B7" s="145" t="s">
        <v>483</v>
      </c>
      <c r="C7" s="615">
        <v>2660</v>
      </c>
      <c r="D7" s="615">
        <v>2883</v>
      </c>
      <c r="E7" s="615">
        <v>2588</v>
      </c>
      <c r="F7" s="615">
        <v>2588</v>
      </c>
      <c r="G7" s="615">
        <v>2588</v>
      </c>
      <c r="H7" s="809">
        <v>2588</v>
      </c>
    </row>
    <row r="8" spans="1:15" ht="14.25" customHeight="1">
      <c r="A8" s="808"/>
      <c r="B8" s="145" t="s">
        <v>484</v>
      </c>
      <c r="C8" s="615" t="s">
        <v>485</v>
      </c>
      <c r="D8" s="615" t="s">
        <v>485</v>
      </c>
      <c r="E8" s="615" t="s">
        <v>485</v>
      </c>
      <c r="F8" s="615" t="s">
        <v>485</v>
      </c>
      <c r="G8" s="615" t="s">
        <v>485</v>
      </c>
      <c r="H8" s="809" t="s">
        <v>485</v>
      </c>
    </row>
    <row r="9" spans="1:15" ht="14.25" customHeight="1">
      <c r="A9" s="808"/>
      <c r="B9" s="145" t="s">
        <v>486</v>
      </c>
      <c r="C9" s="615">
        <v>590</v>
      </c>
      <c r="D9" s="615">
        <v>640</v>
      </c>
      <c r="E9" s="616">
        <v>575</v>
      </c>
      <c r="F9" s="616">
        <v>575</v>
      </c>
      <c r="G9" s="616">
        <v>575</v>
      </c>
      <c r="H9" s="810">
        <v>575</v>
      </c>
    </row>
    <row r="10" spans="1:15" ht="14.25">
      <c r="A10" s="808" t="s">
        <v>487</v>
      </c>
      <c r="B10" s="145"/>
      <c r="C10" s="575">
        <f t="shared" ref="C10" si="0">SUM(C7:C9)</f>
        <v>3250</v>
      </c>
      <c r="D10" s="575">
        <f>SUM(D7:D9)</f>
        <v>3523</v>
      </c>
      <c r="E10" s="575">
        <f>SUM(E7:E9)</f>
        <v>3163</v>
      </c>
      <c r="F10" s="575">
        <f t="shared" ref="F10:H10" si="1">SUM(F7:F9)</f>
        <v>3163</v>
      </c>
      <c r="G10" s="575">
        <f t="shared" si="1"/>
        <v>3163</v>
      </c>
      <c r="H10" s="811">
        <f t="shared" si="1"/>
        <v>3163</v>
      </c>
    </row>
    <row r="11" spans="1:15" ht="15">
      <c r="A11" s="808"/>
      <c r="B11" s="145" t="s">
        <v>488</v>
      </c>
      <c r="C11" s="615">
        <v>2660</v>
      </c>
      <c r="D11" s="615">
        <v>2883</v>
      </c>
      <c r="E11" s="617">
        <v>2512</v>
      </c>
      <c r="F11" s="617">
        <v>2512</v>
      </c>
      <c r="G11" s="617">
        <v>2512</v>
      </c>
      <c r="H11" s="812">
        <v>2512</v>
      </c>
    </row>
    <row r="12" spans="1:15" ht="15">
      <c r="A12" s="808"/>
      <c r="B12" s="145" t="s">
        <v>484</v>
      </c>
      <c r="C12" s="615" t="s">
        <v>485</v>
      </c>
      <c r="D12" s="615" t="s">
        <v>485</v>
      </c>
      <c r="E12" s="615" t="s">
        <v>485</v>
      </c>
      <c r="F12" s="615" t="s">
        <v>485</v>
      </c>
      <c r="G12" s="615" t="s">
        <v>485</v>
      </c>
      <c r="H12" s="809" t="s">
        <v>485</v>
      </c>
    </row>
    <row r="13" spans="1:15" ht="15">
      <c r="A13" s="808"/>
      <c r="B13" s="145" t="s">
        <v>489</v>
      </c>
      <c r="C13" s="615" t="s">
        <v>485</v>
      </c>
      <c r="D13" s="615" t="s">
        <v>485</v>
      </c>
      <c r="E13" s="615">
        <v>75</v>
      </c>
      <c r="F13" s="615">
        <v>75</v>
      </c>
      <c r="G13" s="615">
        <v>75</v>
      </c>
      <c r="H13" s="809">
        <v>75</v>
      </c>
    </row>
    <row r="14" spans="1:15" ht="14.25">
      <c r="A14" s="808" t="s">
        <v>490</v>
      </c>
      <c r="B14" s="145"/>
      <c r="C14" s="575">
        <f>SUM(C11:C13)</f>
        <v>2660</v>
      </c>
      <c r="D14" s="575">
        <f t="shared" ref="D14" si="2">SUM(D11:D13)</f>
        <v>2883</v>
      </c>
      <c r="E14" s="575">
        <f>SUM(E11:E13)</f>
        <v>2587</v>
      </c>
      <c r="F14" s="575">
        <f>SUM(F11:F13)</f>
        <v>2587</v>
      </c>
      <c r="G14" s="575">
        <f>SUM(G11:G13)</f>
        <v>2587</v>
      </c>
      <c r="H14" s="811">
        <f>SUM(H11:H13)</f>
        <v>2587</v>
      </c>
    </row>
    <row r="15" spans="1:15" ht="15" hidden="1">
      <c r="A15" s="813" t="s">
        <v>491</v>
      </c>
      <c r="B15" s="235"/>
      <c r="C15" s="576"/>
      <c r="D15" s="576"/>
      <c r="E15" s="577">
        <f t="shared" ref="E15:H15" si="3">E16+E20</f>
        <v>0</v>
      </c>
      <c r="F15" s="577">
        <f t="shared" si="3"/>
        <v>0</v>
      </c>
      <c r="G15" s="577">
        <f t="shared" si="3"/>
        <v>0</v>
      </c>
      <c r="H15" s="814">
        <f t="shared" si="3"/>
        <v>0</v>
      </c>
    </row>
    <row r="16" spans="1:15" ht="15" hidden="1">
      <c r="A16" s="808" t="s">
        <v>487</v>
      </c>
      <c r="B16" s="145"/>
      <c r="C16" s="578"/>
      <c r="D16" s="578"/>
      <c r="E16" s="579"/>
      <c r="F16" s="579"/>
      <c r="G16" s="579"/>
      <c r="H16" s="815"/>
    </row>
    <row r="17" spans="1:15" ht="15" hidden="1">
      <c r="A17" s="808"/>
      <c r="B17" s="145" t="s">
        <v>483</v>
      </c>
      <c r="C17" s="578"/>
      <c r="D17" s="578"/>
      <c r="E17" s="580"/>
      <c r="F17" s="580"/>
      <c r="G17" s="580"/>
      <c r="H17" s="816"/>
      <c r="J17" s="143"/>
      <c r="K17" s="143"/>
      <c r="L17" s="143"/>
      <c r="M17" s="143"/>
      <c r="N17" s="143"/>
      <c r="O17" s="143"/>
    </row>
    <row r="18" spans="1:15" ht="15" hidden="1">
      <c r="A18" s="808"/>
      <c r="B18" s="145" t="s">
        <v>484</v>
      </c>
      <c r="C18" s="578"/>
      <c r="D18" s="578"/>
      <c r="E18" s="579"/>
      <c r="F18" s="579"/>
      <c r="G18" s="579"/>
      <c r="H18" s="815"/>
      <c r="J18" s="143"/>
      <c r="K18" s="143"/>
      <c r="L18" s="143"/>
      <c r="M18" s="143"/>
      <c r="N18" s="143"/>
      <c r="O18" s="144"/>
    </row>
    <row r="19" spans="1:15" ht="15" hidden="1">
      <c r="A19" s="808"/>
      <c r="B19" s="145" t="s">
        <v>486</v>
      </c>
      <c r="C19" s="578"/>
      <c r="D19" s="578"/>
      <c r="E19" s="580"/>
      <c r="F19" s="580"/>
      <c r="G19" s="580"/>
      <c r="H19" s="816"/>
      <c r="J19" s="144"/>
      <c r="K19" s="144"/>
      <c r="L19" s="144"/>
      <c r="M19" s="144"/>
      <c r="N19" s="144"/>
    </row>
    <row r="20" spans="1:15" ht="15" hidden="1">
      <c r="A20" s="808" t="s">
        <v>490</v>
      </c>
      <c r="B20" s="145"/>
      <c r="C20" s="578"/>
      <c r="D20" s="578"/>
      <c r="E20" s="579"/>
      <c r="F20" s="579"/>
      <c r="G20" s="579"/>
      <c r="H20" s="815"/>
      <c r="K20" s="143"/>
      <c r="L20" s="143"/>
      <c r="M20" s="143"/>
      <c r="N20" s="143"/>
    </row>
    <row r="21" spans="1:15" ht="15.75" hidden="1">
      <c r="A21" s="808"/>
      <c r="B21" s="145" t="s">
        <v>488</v>
      </c>
      <c r="C21" s="578"/>
      <c r="D21" s="578"/>
      <c r="E21" s="580"/>
      <c r="F21" s="580"/>
      <c r="G21" s="580"/>
      <c r="H21" s="816"/>
      <c r="J21" s="55"/>
    </row>
    <row r="22" spans="1:15" ht="15" hidden="1">
      <c r="A22" s="808"/>
      <c r="B22" s="145" t="s">
        <v>484</v>
      </c>
      <c r="C22" s="578"/>
      <c r="D22" s="578"/>
      <c r="E22" s="579"/>
      <c r="F22" s="579"/>
      <c r="G22" s="579"/>
      <c r="H22" s="815"/>
    </row>
    <row r="23" spans="1:15" ht="15" hidden="1">
      <c r="A23" s="808"/>
      <c r="B23" s="145" t="s">
        <v>489</v>
      </c>
      <c r="C23" s="578"/>
      <c r="D23" s="578"/>
      <c r="E23" s="579"/>
      <c r="F23" s="579"/>
      <c r="G23" s="579"/>
      <c r="H23" s="815"/>
    </row>
    <row r="24" spans="1:15" ht="14.25" hidden="1">
      <c r="A24" s="817" t="s">
        <v>492</v>
      </c>
      <c r="B24" s="236"/>
      <c r="C24" s="581"/>
      <c r="D24" s="581"/>
      <c r="E24" s="577" t="s">
        <v>165</v>
      </c>
      <c r="F24" s="577" t="s">
        <v>165</v>
      </c>
      <c r="G24" s="577" t="s">
        <v>165</v>
      </c>
      <c r="H24" s="814" t="s">
        <v>165</v>
      </c>
    </row>
    <row r="25" spans="1:15" ht="15" hidden="1">
      <c r="A25" s="808" t="s">
        <v>487</v>
      </c>
      <c r="B25" s="145"/>
      <c r="C25" s="578"/>
      <c r="D25" s="578"/>
      <c r="E25" s="579"/>
      <c r="F25" s="579"/>
      <c r="G25" s="579" t="s">
        <v>493</v>
      </c>
      <c r="H25" s="815" t="s">
        <v>493</v>
      </c>
    </row>
    <row r="26" spans="1:15" ht="15" hidden="1">
      <c r="A26" s="808"/>
      <c r="B26" s="145" t="s">
        <v>483</v>
      </c>
      <c r="C26" s="578"/>
      <c r="D26" s="578"/>
      <c r="E26" s="579"/>
      <c r="F26" s="579"/>
      <c r="G26" s="579"/>
      <c r="H26" s="815"/>
    </row>
    <row r="27" spans="1:15" ht="15" hidden="1">
      <c r="A27" s="808"/>
      <c r="B27" s="145" t="s">
        <v>484</v>
      </c>
      <c r="C27" s="578"/>
      <c r="D27" s="578"/>
      <c r="E27" s="579"/>
      <c r="F27" s="579"/>
      <c r="G27" s="579"/>
      <c r="H27" s="815"/>
    </row>
    <row r="28" spans="1:15" ht="15" hidden="1">
      <c r="A28" s="808"/>
      <c r="B28" s="145" t="s">
        <v>486</v>
      </c>
      <c r="C28" s="578"/>
      <c r="D28" s="578"/>
      <c r="E28" s="579"/>
      <c r="F28" s="579"/>
      <c r="G28" s="579"/>
      <c r="H28" s="815"/>
    </row>
    <row r="29" spans="1:15" ht="15" hidden="1">
      <c r="A29" s="808" t="s">
        <v>490</v>
      </c>
      <c r="B29" s="145"/>
      <c r="C29" s="578"/>
      <c r="D29" s="578"/>
      <c r="E29" s="579"/>
      <c r="F29" s="579"/>
      <c r="G29" s="579"/>
      <c r="H29" s="815"/>
    </row>
    <row r="30" spans="1:15" ht="15" hidden="1">
      <c r="A30" s="808"/>
      <c r="B30" s="145" t="s">
        <v>488</v>
      </c>
      <c r="C30" s="578"/>
      <c r="D30" s="578"/>
      <c r="E30" s="579"/>
      <c r="F30" s="579"/>
      <c r="G30" s="579"/>
      <c r="H30" s="815"/>
    </row>
    <row r="31" spans="1:15" ht="15" hidden="1">
      <c r="A31" s="808"/>
      <c r="B31" s="145" t="s">
        <v>484</v>
      </c>
      <c r="C31" s="578"/>
      <c r="D31" s="578"/>
      <c r="E31" s="579"/>
      <c r="F31" s="579"/>
      <c r="G31" s="579"/>
      <c r="H31" s="815"/>
    </row>
    <row r="32" spans="1:15" ht="15" hidden="1">
      <c r="A32" s="808"/>
      <c r="B32" s="145" t="s">
        <v>489</v>
      </c>
      <c r="C32" s="578"/>
      <c r="D32" s="578"/>
      <c r="E32" s="579"/>
      <c r="F32" s="579"/>
      <c r="G32" s="579"/>
      <c r="H32" s="815"/>
    </row>
    <row r="33" spans="1:8" ht="14.25" hidden="1">
      <c r="A33" s="817" t="s">
        <v>494</v>
      </c>
      <c r="B33" s="237"/>
      <c r="C33" s="582"/>
      <c r="D33" s="582"/>
      <c r="E33" s="575">
        <f t="shared" ref="E33:H33" si="4">E6+E15</f>
        <v>0</v>
      </c>
      <c r="F33" s="575">
        <f t="shared" si="4"/>
        <v>0</v>
      </c>
      <c r="G33" s="575">
        <f t="shared" si="4"/>
        <v>0</v>
      </c>
      <c r="H33" s="811">
        <f t="shared" si="4"/>
        <v>0</v>
      </c>
    </row>
    <row r="34" spans="1:8" ht="14.25" hidden="1">
      <c r="A34" s="808"/>
      <c r="B34" s="238"/>
      <c r="C34" s="578"/>
      <c r="D34" s="578"/>
      <c r="E34" s="578"/>
      <c r="F34" s="578"/>
      <c r="G34" s="578"/>
      <c r="H34" s="818"/>
    </row>
    <row r="35" spans="1:8" ht="14.25">
      <c r="A35" s="909" t="s">
        <v>495</v>
      </c>
      <c r="B35" s="911"/>
      <c r="C35" s="583"/>
      <c r="D35" s="583"/>
      <c r="E35" s="583"/>
      <c r="F35" s="583"/>
      <c r="G35" s="583"/>
      <c r="H35" s="807"/>
    </row>
    <row r="36" spans="1:8" ht="15">
      <c r="A36" s="808"/>
      <c r="B36" s="145" t="s">
        <v>496</v>
      </c>
      <c r="C36" s="618">
        <v>54</v>
      </c>
      <c r="D36" s="618">
        <v>46</v>
      </c>
      <c r="E36" s="618">
        <v>5</v>
      </c>
      <c r="F36" s="618">
        <v>25</v>
      </c>
      <c r="G36" s="618">
        <v>30</v>
      </c>
      <c r="H36" s="819">
        <v>30</v>
      </c>
    </row>
    <row r="37" spans="1:8" ht="15">
      <c r="A37" s="808"/>
      <c r="B37" s="145" t="s">
        <v>497</v>
      </c>
      <c r="C37" s="615" t="s">
        <v>485</v>
      </c>
      <c r="D37" s="615" t="s">
        <v>485</v>
      </c>
      <c r="E37" s="615" t="s">
        <v>485</v>
      </c>
      <c r="F37" s="615" t="s">
        <v>485</v>
      </c>
      <c r="G37" s="615" t="s">
        <v>485</v>
      </c>
      <c r="H37" s="809" t="s">
        <v>485</v>
      </c>
    </row>
    <row r="38" spans="1:8" ht="15">
      <c r="A38" s="808"/>
      <c r="B38" s="146" t="s">
        <v>498</v>
      </c>
      <c r="C38" s="615" t="s">
        <v>485</v>
      </c>
      <c r="D38" s="615" t="s">
        <v>485</v>
      </c>
      <c r="E38" s="615" t="s">
        <v>485</v>
      </c>
      <c r="F38" s="615" t="s">
        <v>485</v>
      </c>
      <c r="G38" s="615" t="s">
        <v>485</v>
      </c>
      <c r="H38" s="809" t="s">
        <v>485</v>
      </c>
    </row>
    <row r="39" spans="1:8" ht="14.25">
      <c r="A39" s="808" t="s">
        <v>487</v>
      </c>
      <c r="B39" s="145"/>
      <c r="C39" s="575">
        <f>SUM(C36:C38)</f>
        <v>54</v>
      </c>
      <c r="D39" s="575">
        <f t="shared" ref="D39" si="5">SUM(D36:D38)</f>
        <v>46</v>
      </c>
      <c r="E39" s="575">
        <f>SUM(E36:E38)</f>
        <v>5</v>
      </c>
      <c r="F39" s="575">
        <f t="shared" ref="F39:H39" si="6">SUM(F36:F38)</f>
        <v>25</v>
      </c>
      <c r="G39" s="575">
        <f t="shared" si="6"/>
        <v>30</v>
      </c>
      <c r="H39" s="811">
        <f t="shared" si="6"/>
        <v>30</v>
      </c>
    </row>
    <row r="40" spans="1:8" ht="15">
      <c r="A40" s="808"/>
      <c r="B40" s="145" t="s">
        <v>496</v>
      </c>
      <c r="C40" s="615" t="s">
        <v>499</v>
      </c>
      <c r="D40" s="615" t="s">
        <v>485</v>
      </c>
      <c r="E40" s="615" t="s">
        <v>485</v>
      </c>
      <c r="F40" s="615" t="s">
        <v>485</v>
      </c>
      <c r="G40" s="615" t="s">
        <v>485</v>
      </c>
      <c r="H40" s="809" t="s">
        <v>485</v>
      </c>
    </row>
    <row r="41" spans="1:8" ht="15">
      <c r="A41" s="808"/>
      <c r="B41" s="145" t="s">
        <v>497</v>
      </c>
      <c r="C41" s="615">
        <v>10155</v>
      </c>
      <c r="D41" s="615">
        <v>8360</v>
      </c>
      <c r="E41" s="615">
        <v>3000</v>
      </c>
      <c r="F41" s="615">
        <v>4400</v>
      </c>
      <c r="G41" s="615">
        <v>4400</v>
      </c>
      <c r="H41" s="809">
        <v>4400</v>
      </c>
    </row>
    <row r="42" spans="1:8" ht="15">
      <c r="A42" s="808"/>
      <c r="B42" s="146" t="s">
        <v>498</v>
      </c>
      <c r="C42" s="615" t="s">
        <v>485</v>
      </c>
      <c r="D42" s="615" t="s">
        <v>485</v>
      </c>
      <c r="E42" s="615" t="s">
        <v>485</v>
      </c>
      <c r="F42" s="615" t="s">
        <v>485</v>
      </c>
      <c r="G42" s="615" t="s">
        <v>485</v>
      </c>
      <c r="H42" s="809" t="s">
        <v>485</v>
      </c>
    </row>
    <row r="43" spans="1:8" ht="15" thickBot="1">
      <c r="A43" s="820" t="s">
        <v>490</v>
      </c>
      <c r="B43" s="821"/>
      <c r="C43" s="822">
        <f>SUM(C40:C42)</f>
        <v>10155</v>
      </c>
      <c r="D43" s="822">
        <f t="shared" ref="D43" si="7">SUM(D40:D42)</f>
        <v>8360</v>
      </c>
      <c r="E43" s="822">
        <f>SUM(E40:E42)</f>
        <v>3000</v>
      </c>
      <c r="F43" s="822">
        <f t="shared" ref="F43:H43" si="8">SUM(F40:F42)</f>
        <v>4400</v>
      </c>
      <c r="G43" s="822">
        <f t="shared" si="8"/>
        <v>4400</v>
      </c>
      <c r="H43" s="823">
        <f t="shared" si="8"/>
        <v>4400</v>
      </c>
    </row>
    <row r="44" spans="1:8">
      <c r="C44" s="528"/>
    </row>
    <row r="45" spans="1:8" ht="14.25">
      <c r="A45" s="149" t="s">
        <v>133</v>
      </c>
      <c r="C45" s="528"/>
    </row>
    <row r="46" spans="1:8" ht="15">
      <c r="A46" s="592" t="s">
        <v>500</v>
      </c>
      <c r="B46" s="592"/>
      <c r="C46" s="592"/>
      <c r="D46" s="592"/>
      <c r="E46" s="592"/>
      <c r="F46" s="592"/>
    </row>
    <row r="47" spans="1:8">
      <c r="C47" s="528"/>
    </row>
    <row r="48" spans="1:8">
      <c r="C48" s="528"/>
    </row>
    <row r="49" spans="3:3">
      <c r="C49" s="528"/>
    </row>
    <row r="50" spans="3:3">
      <c r="C50" s="528"/>
    </row>
    <row r="51" spans="3:3">
      <c r="C51" s="528"/>
    </row>
    <row r="52" spans="3:3">
      <c r="C52" s="528"/>
    </row>
  </sheetData>
  <mergeCells count="3">
    <mergeCell ref="A5:B5"/>
    <mergeCell ref="A6:B6"/>
    <mergeCell ref="A35:B35"/>
  </mergeCells>
  <phoneticPr fontId="123" type="noConversion"/>
  <printOptions horizontalCentered="1" verticalCentered="1"/>
  <pageMargins left="0.7" right="0.7" top="0.75" bottom="0.75" header="0.3" footer="0.3"/>
  <pageSetup scale="90" orientation="landscape" r:id="rId1"/>
  <headerFooter differentFirst="1">
    <oddFooter>&amp;CAttachment B -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69606-5EB3-4A94-A8F5-CDD2123AF216}">
  <sheetPr>
    <tabColor theme="2" tint="-0.249977111117893"/>
    <pageSetUpPr fitToPage="1"/>
  </sheetPr>
  <dimension ref="A1:S30"/>
  <sheetViews>
    <sheetView showGridLines="0" tabSelected="1" workbookViewId="0">
      <selection activeCell="G10" sqref="G10"/>
    </sheetView>
  </sheetViews>
  <sheetFormatPr defaultColWidth="15.28515625" defaultRowHeight="14.25"/>
  <cols>
    <col min="1" max="1" width="20" style="179" customWidth="1"/>
    <col min="2" max="5" width="18.5703125" style="179" customWidth="1"/>
    <col min="6" max="6" width="17.7109375" style="179" bestFit="1" customWidth="1"/>
    <col min="7" max="7" width="30.28515625" style="179" customWidth="1"/>
    <col min="8" max="8" width="15.28515625" style="179"/>
    <col min="9" max="9" width="21" style="179" customWidth="1"/>
    <col min="10" max="10" width="23.28515625" style="179" customWidth="1"/>
    <col min="11" max="11" width="15.28515625" style="179"/>
    <col min="12" max="12" width="23" style="179" customWidth="1"/>
    <col min="13" max="16384" width="15.28515625" style="179"/>
  </cols>
  <sheetData>
    <row r="1" spans="1:19" customFormat="1" ht="15.75" customHeight="1">
      <c r="A1" s="82" t="str">
        <f>+README!C1</f>
        <v>San Diego Gas &amp; Electric Company</v>
      </c>
      <c r="B1" s="171"/>
      <c r="C1" s="171"/>
      <c r="D1" s="171"/>
      <c r="E1" s="171"/>
      <c r="F1" s="171"/>
      <c r="G1" s="171"/>
      <c r="H1" s="171"/>
      <c r="I1" s="171"/>
      <c r="J1" s="171"/>
      <c r="K1" s="171"/>
      <c r="L1" s="171"/>
      <c r="M1" s="171"/>
      <c r="N1" s="171"/>
      <c r="O1" s="171"/>
      <c r="P1" s="171"/>
      <c r="Q1" s="171"/>
      <c r="R1" s="171"/>
      <c r="S1" s="171"/>
    </row>
    <row r="2" spans="1:19" customFormat="1" ht="15.75">
      <c r="A2" s="184"/>
      <c r="B2" s="170"/>
      <c r="C2" s="170"/>
      <c r="D2" s="170"/>
      <c r="E2" s="170"/>
      <c r="F2" s="170"/>
      <c r="G2" s="170"/>
      <c r="H2" s="170"/>
      <c r="I2" s="170"/>
      <c r="J2" s="170"/>
      <c r="K2" s="170"/>
      <c r="L2" s="170"/>
      <c r="M2" s="170"/>
      <c r="N2" s="170"/>
      <c r="O2" s="170"/>
      <c r="P2" s="170"/>
      <c r="Q2" s="170"/>
      <c r="R2" s="170"/>
      <c r="S2" s="170"/>
    </row>
    <row r="3" spans="1:19" customFormat="1" ht="15.75">
      <c r="A3" s="89"/>
      <c r="B3" s="172"/>
      <c r="C3" s="172"/>
      <c r="D3" s="172"/>
      <c r="E3" s="172"/>
      <c r="F3" s="172"/>
      <c r="G3" s="172"/>
      <c r="H3" s="524"/>
      <c r="I3" s="524"/>
      <c r="J3" s="524"/>
      <c r="K3" s="524"/>
      <c r="L3" s="524"/>
      <c r="M3" s="172"/>
      <c r="N3" s="172"/>
      <c r="O3" s="172"/>
      <c r="P3" s="172"/>
      <c r="Q3" s="172"/>
      <c r="R3" s="172"/>
      <c r="S3" s="172"/>
    </row>
    <row r="4" spans="1:19" customFormat="1" ht="16.5" thickBot="1">
      <c r="A4" s="184" t="s">
        <v>501</v>
      </c>
      <c r="B4" s="173"/>
      <c r="C4" s="173"/>
      <c r="D4" s="173"/>
      <c r="E4" s="173"/>
      <c r="F4" s="173"/>
      <c r="G4" s="173"/>
      <c r="H4" s="524"/>
      <c r="I4" s="524"/>
      <c r="J4" s="524"/>
      <c r="K4" s="524"/>
      <c r="L4" s="524"/>
      <c r="M4" s="172"/>
      <c r="N4" s="172"/>
      <c r="O4" s="172"/>
      <c r="P4" s="172"/>
      <c r="Q4" s="172"/>
      <c r="R4" s="172"/>
      <c r="S4" s="172"/>
    </row>
    <row r="5" spans="1:19" s="175" customFormat="1" ht="15.75" customHeight="1">
      <c r="A5" s="920" t="s">
        <v>502</v>
      </c>
      <c r="B5" s="921"/>
      <c r="C5" s="921"/>
      <c r="D5" s="921"/>
      <c r="E5" s="922"/>
      <c r="F5" s="168"/>
      <c r="G5" s="691"/>
      <c r="H5" s="692"/>
      <c r="I5" s="692"/>
      <c r="J5" s="692"/>
      <c r="K5" s="692"/>
      <c r="L5" s="692"/>
      <c r="M5" s="174"/>
      <c r="N5" s="174"/>
      <c r="O5" s="174"/>
      <c r="P5" s="174"/>
    </row>
    <row r="6" spans="1:19" s="175" customFormat="1" ht="16.5" thickBot="1">
      <c r="A6" s="929" t="s">
        <v>503</v>
      </c>
      <c r="B6" s="924"/>
      <c r="C6" s="924"/>
      <c r="D6" s="924"/>
      <c r="E6" s="925"/>
      <c r="F6" s="168"/>
      <c r="G6" s="691"/>
      <c r="H6" s="692"/>
      <c r="I6" s="692"/>
      <c r="J6" s="692"/>
      <c r="K6" s="692"/>
      <c r="L6" s="692"/>
      <c r="M6" s="174"/>
      <c r="N6" s="174"/>
      <c r="O6" s="174"/>
      <c r="P6" s="174"/>
    </row>
    <row r="7" spans="1:19" ht="63">
      <c r="A7" s="176" t="s">
        <v>504</v>
      </c>
      <c r="B7" s="232" t="s">
        <v>505</v>
      </c>
      <c r="C7" s="177" t="s">
        <v>506</v>
      </c>
      <c r="D7" s="177" t="s">
        <v>507</v>
      </c>
      <c r="E7" s="178" t="s">
        <v>508</v>
      </c>
      <c r="F7" s="693"/>
      <c r="G7" s="694"/>
      <c r="H7" s="695"/>
      <c r="I7" s="696"/>
      <c r="J7" s="696"/>
      <c r="K7" s="696"/>
      <c r="L7" s="696"/>
      <c r="M7" s="170"/>
      <c r="N7" s="170"/>
      <c r="O7" s="170"/>
      <c r="P7" s="169"/>
    </row>
    <row r="8" spans="1:19" ht="15.75">
      <c r="A8" s="230">
        <v>2028</v>
      </c>
      <c r="B8" s="595">
        <v>20379166</v>
      </c>
      <c r="C8" s="595">
        <v>8580679.0564860888</v>
      </c>
      <c r="D8" s="531">
        <v>0.42105153157327874</v>
      </c>
      <c r="E8" s="824">
        <v>1492.2920098236675</v>
      </c>
      <c r="F8" s="169"/>
      <c r="G8" s="527"/>
      <c r="H8" s="697"/>
      <c r="I8" s="525"/>
      <c r="J8" s="525"/>
      <c r="K8" s="698"/>
      <c r="L8" s="525"/>
      <c r="M8" s="912"/>
      <c r="N8" s="912"/>
      <c r="O8" s="912"/>
      <c r="P8" s="912"/>
    </row>
    <row r="9" spans="1:19" ht="15.75">
      <c r="A9" s="231">
        <v>2029</v>
      </c>
      <c r="B9" s="595">
        <v>21139444</v>
      </c>
      <c r="C9" s="595">
        <v>8628092.2867496945</v>
      </c>
      <c r="D9" s="531">
        <v>0.40815133485770461</v>
      </c>
      <c r="E9" s="824">
        <v>1500.5377889999468</v>
      </c>
      <c r="F9" s="169"/>
      <c r="G9" s="169"/>
      <c r="H9" s="526"/>
      <c r="I9" s="525"/>
      <c r="J9" s="525"/>
      <c r="K9" s="698"/>
      <c r="L9" s="525"/>
      <c r="M9" s="912"/>
      <c r="N9" s="912"/>
      <c r="O9" s="912"/>
      <c r="P9" s="912"/>
    </row>
    <row r="10" spans="1:19" ht="15.75">
      <c r="A10" s="230">
        <v>2030</v>
      </c>
      <c r="B10" s="595">
        <v>21851074</v>
      </c>
      <c r="C10" s="595">
        <v>8668025.9607331809</v>
      </c>
      <c r="D10" s="531">
        <v>0.39668649516875831</v>
      </c>
      <c r="E10" s="824">
        <v>1507.4827757796836</v>
      </c>
      <c r="F10" s="169"/>
      <c r="G10" s="169"/>
      <c r="H10" s="697"/>
      <c r="I10" s="525"/>
      <c r="J10" s="525"/>
      <c r="K10" s="698"/>
      <c r="L10" s="525"/>
      <c r="M10" s="912"/>
      <c r="N10" s="912"/>
      <c r="O10" s="912"/>
      <c r="P10" s="912"/>
    </row>
    <row r="11" spans="1:19" ht="16.5" thickBot="1">
      <c r="A11" s="825">
        <v>2031</v>
      </c>
      <c r="B11" s="826">
        <v>22544157.640000001</v>
      </c>
      <c r="C11" s="826">
        <v>8708793.3154621795</v>
      </c>
      <c r="D11" s="827">
        <v>0.386299344359188</v>
      </c>
      <c r="E11" s="828">
        <v>1514.5727505151617</v>
      </c>
      <c r="F11" s="169"/>
      <c r="G11" s="169"/>
      <c r="H11" s="526"/>
      <c r="I11" s="525"/>
      <c r="J11" s="525"/>
      <c r="K11" s="698"/>
      <c r="L11" s="525"/>
      <c r="M11" s="912"/>
      <c r="N11" s="912"/>
      <c r="O11" s="912"/>
      <c r="P11" s="912"/>
    </row>
    <row r="12" spans="1:19" ht="15.75">
      <c r="A12" s="913"/>
      <c r="B12" s="913"/>
      <c r="C12" s="913"/>
      <c r="D12" s="913"/>
      <c r="E12" s="167"/>
      <c r="F12" s="169"/>
      <c r="G12" s="169"/>
      <c r="H12" s="174"/>
      <c r="I12" s="174"/>
      <c r="J12" s="174"/>
      <c r="K12" s="174"/>
      <c r="L12" s="174"/>
      <c r="M12" s="169"/>
      <c r="N12" s="169"/>
      <c r="O12" s="169"/>
      <c r="P12" s="169"/>
    </row>
    <row r="13" spans="1:19" ht="16.5" thickBot="1">
      <c r="A13" s="183"/>
      <c r="B13" s="183"/>
      <c r="C13" s="183"/>
      <c r="D13" s="183"/>
      <c r="E13" s="167"/>
      <c r="F13" s="169"/>
      <c r="G13" s="169"/>
      <c r="H13" s="169"/>
      <c r="I13" s="169"/>
      <c r="J13" s="169"/>
      <c r="K13" s="169"/>
      <c r="L13" s="169"/>
      <c r="M13" s="169"/>
      <c r="N13" s="169"/>
      <c r="O13" s="169"/>
      <c r="P13" s="169"/>
    </row>
    <row r="14" spans="1:19" ht="15.75">
      <c r="A14" s="914" t="s">
        <v>509</v>
      </c>
      <c r="B14" s="915"/>
      <c r="C14" s="915"/>
      <c r="D14" s="915"/>
      <c r="E14" s="915"/>
      <c r="F14" s="916"/>
      <c r="G14" s="169"/>
      <c r="M14" s="169"/>
      <c r="N14" s="169"/>
      <c r="O14" s="169"/>
      <c r="P14" s="169"/>
    </row>
    <row r="15" spans="1:19" ht="16.5" thickBot="1">
      <c r="A15" s="917" t="s">
        <v>510</v>
      </c>
      <c r="B15" s="918"/>
      <c r="C15" s="918"/>
      <c r="D15" s="918"/>
      <c r="E15" s="918"/>
      <c r="F15" s="919"/>
      <c r="G15" s="169"/>
      <c r="M15" s="169"/>
      <c r="N15" s="169"/>
      <c r="O15" s="169"/>
      <c r="P15" s="169"/>
    </row>
    <row r="16" spans="1:19" ht="63">
      <c r="A16" s="176" t="s">
        <v>504</v>
      </c>
      <c r="B16" s="177" t="s">
        <v>505</v>
      </c>
      <c r="C16" s="177" t="s">
        <v>506</v>
      </c>
      <c r="D16" s="177" t="s">
        <v>507</v>
      </c>
      <c r="E16" s="177" t="s">
        <v>511</v>
      </c>
      <c r="F16" s="178" t="s">
        <v>512</v>
      </c>
      <c r="G16" s="169"/>
      <c r="M16" s="169"/>
      <c r="N16" s="169"/>
      <c r="O16" s="169"/>
    </row>
    <row r="17" spans="1:16" ht="15.75">
      <c r="A17" s="180">
        <v>2028</v>
      </c>
      <c r="B17" s="829">
        <v>6043887</v>
      </c>
      <c r="C17" s="282">
        <v>3749808.5055195512</v>
      </c>
      <c r="D17" s="531">
        <v>0.62042994938845664</v>
      </c>
      <c r="E17" s="282">
        <v>1037.6204239939839</v>
      </c>
      <c r="F17" s="594">
        <v>127389.44670751991</v>
      </c>
      <c r="G17" s="169"/>
      <c r="M17" s="169"/>
      <c r="N17" s="169"/>
      <c r="O17" s="169"/>
      <c r="P17" s="169"/>
    </row>
    <row r="18" spans="1:16" ht="15.75">
      <c r="A18" s="182">
        <v>2029</v>
      </c>
      <c r="B18" s="593">
        <v>9124395</v>
      </c>
      <c r="C18" s="282">
        <v>6218359.2285292214</v>
      </c>
      <c r="D18" s="531">
        <v>0.68150921003849807</v>
      </c>
      <c r="E18" s="282">
        <v>1121.9808032325693</v>
      </c>
      <c r="F18" s="594">
        <v>51265.747772236653</v>
      </c>
      <c r="G18" s="169"/>
      <c r="M18" s="169"/>
      <c r="N18" s="169"/>
      <c r="O18" s="169"/>
      <c r="P18" s="169"/>
    </row>
    <row r="19" spans="1:16" ht="15.75">
      <c r="A19" s="180">
        <v>2030</v>
      </c>
      <c r="B19" s="593">
        <v>9393265</v>
      </c>
      <c r="C19" s="282">
        <v>6105221.2555805082</v>
      </c>
      <c r="D19" s="531">
        <v>0.64995731043258209</v>
      </c>
      <c r="E19" s="282">
        <v>1109.4233544647877</v>
      </c>
      <c r="F19" s="594">
        <v>40791.94986451474</v>
      </c>
      <c r="G19" s="169"/>
      <c r="M19" s="169"/>
      <c r="N19" s="169"/>
      <c r="O19" s="169"/>
      <c r="P19" s="169"/>
    </row>
    <row r="20" spans="1:16" ht="16.5" thickBot="1">
      <c r="A20" s="830">
        <v>2031</v>
      </c>
      <c r="B20" s="831">
        <v>9672437</v>
      </c>
      <c r="C20" s="832">
        <v>6227502.9362623785</v>
      </c>
      <c r="D20" s="827">
        <v>0.64384011353729975</v>
      </c>
      <c r="E20" s="832">
        <v>1123.4266150413221</v>
      </c>
      <c r="F20" s="833">
        <v>42814.194336018685</v>
      </c>
      <c r="G20" s="169"/>
      <c r="M20" s="169"/>
      <c r="N20" s="169"/>
      <c r="O20" s="169"/>
      <c r="P20" s="169"/>
    </row>
    <row r="21" spans="1:16" ht="15.75">
      <c r="A21" s="913"/>
      <c r="B21" s="913"/>
      <c r="C21" s="913"/>
      <c r="D21" s="913"/>
      <c r="E21" s="913"/>
      <c r="F21" s="169"/>
      <c r="G21" s="169"/>
      <c r="H21" s="167"/>
      <c r="I21" s="167"/>
      <c r="J21" s="167"/>
      <c r="K21" s="167"/>
      <c r="L21" s="167"/>
      <c r="M21" s="169"/>
      <c r="N21" s="169"/>
      <c r="O21" s="169"/>
      <c r="P21" s="169"/>
    </row>
    <row r="22" spans="1:16" ht="16.5" thickBot="1">
      <c r="A22" s="174"/>
      <c r="B22" s="174"/>
      <c r="C22" s="174"/>
      <c r="D22" s="174"/>
      <c r="E22" s="174"/>
      <c r="F22" s="169"/>
      <c r="G22" s="169"/>
      <c r="H22" s="167"/>
      <c r="I22" s="167"/>
      <c r="J22" s="167"/>
      <c r="K22" s="167"/>
      <c r="L22" s="167"/>
      <c r="M22" s="169"/>
      <c r="N22" s="169"/>
      <c r="O22" s="169"/>
      <c r="P22" s="169"/>
    </row>
    <row r="23" spans="1:16" ht="15.75">
      <c r="A23" s="920" t="s">
        <v>513</v>
      </c>
      <c r="B23" s="921"/>
      <c r="C23" s="921"/>
      <c r="D23" s="921"/>
      <c r="E23" s="922"/>
      <c r="F23" s="169"/>
      <c r="G23" s="169"/>
      <c r="H23" s="169"/>
      <c r="I23" s="169"/>
      <c r="J23" s="169"/>
      <c r="K23" s="169"/>
      <c r="L23" s="169"/>
      <c r="M23" s="169"/>
      <c r="N23" s="169"/>
      <c r="O23" s="169"/>
      <c r="P23" s="169"/>
    </row>
    <row r="24" spans="1:16" ht="16.5" thickBot="1">
      <c r="A24" s="923" t="s">
        <v>514</v>
      </c>
      <c r="B24" s="924"/>
      <c r="C24" s="924"/>
      <c r="D24" s="924"/>
      <c r="E24" s="925"/>
    </row>
    <row r="25" spans="1:16" ht="14.25" customHeight="1" thickBot="1">
      <c r="A25" s="926" t="s">
        <v>515</v>
      </c>
      <c r="B25" s="927"/>
      <c r="C25" s="927"/>
      <c r="D25" s="927"/>
      <c r="E25" s="928"/>
      <c r="F25" s="699"/>
      <c r="G25" s="700"/>
      <c r="H25" s="700"/>
    </row>
    <row r="26" spans="1:16" ht="63">
      <c r="A26" s="176" t="s">
        <v>504</v>
      </c>
      <c r="B26" s="232" t="s">
        <v>505</v>
      </c>
      <c r="C26" s="177" t="s">
        <v>506</v>
      </c>
      <c r="D26" s="177" t="s">
        <v>507</v>
      </c>
      <c r="E26" s="178" t="s">
        <v>508</v>
      </c>
      <c r="F26" s="701"/>
      <c r="G26" s="702"/>
      <c r="H26" s="702"/>
    </row>
    <row r="27" spans="1:16" ht="15.75">
      <c r="A27" s="180">
        <v>2028</v>
      </c>
      <c r="B27" s="281">
        <v>0</v>
      </c>
      <c r="C27" s="282">
        <v>0</v>
      </c>
      <c r="D27" s="181">
        <v>0</v>
      </c>
      <c r="E27" s="824">
        <v>0</v>
      </c>
    </row>
    <row r="28" spans="1:16" ht="15.75">
      <c r="A28" s="182">
        <v>2029</v>
      </c>
      <c r="B28" s="281">
        <v>0</v>
      </c>
      <c r="C28" s="282">
        <v>0</v>
      </c>
      <c r="D28" s="181">
        <v>0</v>
      </c>
      <c r="E28" s="824">
        <v>0</v>
      </c>
    </row>
    <row r="29" spans="1:16" ht="15.75">
      <c r="A29" s="180">
        <v>2030</v>
      </c>
      <c r="B29" s="281">
        <v>0</v>
      </c>
      <c r="C29" s="282">
        <v>0</v>
      </c>
      <c r="D29" s="181">
        <v>0</v>
      </c>
      <c r="E29" s="824">
        <v>0</v>
      </c>
    </row>
    <row r="30" spans="1:16" ht="16.5" thickBot="1">
      <c r="A30" s="830">
        <v>2031</v>
      </c>
      <c r="B30" s="834">
        <v>0</v>
      </c>
      <c r="C30" s="832">
        <v>0</v>
      </c>
      <c r="D30" s="835">
        <v>0</v>
      </c>
      <c r="E30" s="828">
        <v>0</v>
      </c>
    </row>
  </sheetData>
  <mergeCells count="10">
    <mergeCell ref="A24:E24"/>
    <mergeCell ref="A25:E25"/>
    <mergeCell ref="A5:E5"/>
    <mergeCell ref="A6:E6"/>
    <mergeCell ref="A21:E21"/>
    <mergeCell ref="M8:P11"/>
    <mergeCell ref="A12:D12"/>
    <mergeCell ref="A14:F14"/>
    <mergeCell ref="A15:F15"/>
    <mergeCell ref="A23:E23"/>
  </mergeCells>
  <printOptions horizontalCentered="1" verticalCentered="1"/>
  <pageMargins left="0.7" right="0.7" top="0.75" bottom="0.75" header="0.3" footer="0.3"/>
  <pageSetup scale="82" orientation="landscape" r:id="rId1"/>
  <headerFooter differentFirst="1">
    <oddFooter>&amp;CAttachment B -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71D7A-1252-40C8-BC83-E5F6E254480D}">
  <sheetPr>
    <tabColor rgb="FFFFC000"/>
    <pageSetUpPr fitToPage="1"/>
  </sheetPr>
  <dimension ref="A1:S27"/>
  <sheetViews>
    <sheetView showGridLines="0" zoomScaleNormal="100" workbookViewId="0"/>
  </sheetViews>
  <sheetFormatPr defaultColWidth="9" defaultRowHeight="24.75" customHeight="1"/>
  <cols>
    <col min="1" max="1" width="52.85546875" style="138" customWidth="1"/>
    <col min="2" max="13" width="12.7109375" style="138" customWidth="1"/>
    <col min="14" max="14" width="22" style="138" customWidth="1"/>
    <col min="15" max="15" width="14" style="138" bestFit="1" customWidth="1"/>
    <col min="16" max="16384" width="9" style="138"/>
  </cols>
  <sheetData>
    <row r="1" spans="1:19" ht="15.75">
      <c r="A1" s="170" t="str">
        <f>+README!C1</f>
        <v>San Diego Gas &amp; Electric Company</v>
      </c>
      <c r="B1" s="150"/>
      <c r="C1" s="150"/>
      <c r="D1" s="150"/>
      <c r="E1" s="150"/>
      <c r="F1" s="150"/>
      <c r="G1" s="150"/>
      <c r="H1" s="150"/>
      <c r="I1" s="150"/>
      <c r="J1" s="149"/>
      <c r="K1" s="149"/>
      <c r="L1" s="149"/>
      <c r="M1" s="150"/>
      <c r="N1" s="150"/>
      <c r="O1" s="150"/>
      <c r="P1" s="150"/>
      <c r="Q1" s="150"/>
      <c r="R1" s="150"/>
      <c r="S1" s="150"/>
    </row>
    <row r="2" spans="1:19" ht="15.75">
      <c r="A2" s="170"/>
      <c r="B2" s="150"/>
      <c r="C2" s="150"/>
      <c r="D2" s="150"/>
      <c r="E2" s="150"/>
      <c r="F2" s="150"/>
      <c r="G2" s="150"/>
      <c r="H2" s="150"/>
      <c r="I2" s="150"/>
      <c r="J2" s="149"/>
      <c r="K2" s="149"/>
      <c r="L2" s="149"/>
      <c r="M2" s="150"/>
      <c r="N2" s="150"/>
      <c r="O2" s="150"/>
      <c r="P2" s="150"/>
      <c r="Q2" s="150"/>
      <c r="R2" s="150"/>
      <c r="S2" s="150"/>
    </row>
    <row r="3" spans="1:19" ht="15.75">
      <c r="A3" s="170"/>
      <c r="B3" s="150"/>
      <c r="C3" s="150"/>
      <c r="D3" s="150"/>
      <c r="E3" s="150"/>
      <c r="F3" s="150"/>
      <c r="G3" s="150"/>
      <c r="H3" s="150"/>
      <c r="I3" s="150"/>
      <c r="J3" s="149"/>
      <c r="K3" s="149"/>
      <c r="L3" s="149"/>
      <c r="M3" s="150"/>
      <c r="N3" s="150"/>
      <c r="O3" s="150"/>
      <c r="P3" s="150"/>
      <c r="Q3" s="150"/>
      <c r="R3" s="150"/>
      <c r="S3" s="150"/>
    </row>
    <row r="4" spans="1:19" ht="16.5" thickBot="1">
      <c r="A4" s="170" t="s">
        <v>516</v>
      </c>
      <c r="B4" s="149"/>
      <c r="C4" s="149"/>
      <c r="D4" s="149"/>
      <c r="E4" s="149"/>
      <c r="F4" s="149"/>
      <c r="G4" s="149"/>
      <c r="H4" s="149"/>
      <c r="I4" s="149"/>
      <c r="J4" s="149"/>
      <c r="K4" s="149"/>
      <c r="L4" s="149"/>
      <c r="M4" s="149"/>
      <c r="N4" s="149"/>
      <c r="O4" s="149"/>
      <c r="P4" s="149"/>
      <c r="Q4" s="149"/>
      <c r="R4" s="149"/>
      <c r="S4" s="149"/>
    </row>
    <row r="5" spans="1:19" ht="24.75" customHeight="1">
      <c r="A5" s="836" t="s">
        <v>263</v>
      </c>
      <c r="B5" s="930" t="s">
        <v>517</v>
      </c>
      <c r="C5" s="930"/>
      <c r="D5" s="930"/>
      <c r="E5" s="930"/>
      <c r="F5" s="930"/>
      <c r="G5" s="930"/>
      <c r="H5" s="930"/>
      <c r="I5" s="930"/>
      <c r="J5" s="930"/>
      <c r="K5" s="930"/>
      <c r="L5" s="930"/>
      <c r="M5" s="931"/>
    </row>
    <row r="6" spans="1:19" ht="24.75" customHeight="1">
      <c r="A6" s="837"/>
      <c r="B6" s="932" t="s">
        <v>518</v>
      </c>
      <c r="C6" s="932"/>
      <c r="D6" s="932"/>
      <c r="E6" s="932"/>
      <c r="F6" s="933" t="s">
        <v>519</v>
      </c>
      <c r="G6" s="933"/>
      <c r="H6" s="933"/>
      <c r="I6" s="933"/>
      <c r="J6" s="714"/>
      <c r="K6" s="714"/>
      <c r="L6" s="714"/>
      <c r="M6" s="838"/>
    </row>
    <row r="7" spans="1:19" s="438" customFormat="1" ht="45" customHeight="1">
      <c r="A7" s="839" t="s">
        <v>263</v>
      </c>
      <c r="B7" s="715">
        <v>2028</v>
      </c>
      <c r="C7" s="715">
        <v>2029</v>
      </c>
      <c r="D7" s="715">
        <v>2030</v>
      </c>
      <c r="E7" s="715">
        <v>2031</v>
      </c>
      <c r="F7" s="715">
        <v>2028</v>
      </c>
      <c r="G7" s="715">
        <v>2029</v>
      </c>
      <c r="H7" s="715">
        <v>2030</v>
      </c>
      <c r="I7" s="715">
        <v>2031</v>
      </c>
      <c r="J7" s="716" t="s">
        <v>520</v>
      </c>
      <c r="K7" s="716" t="s">
        <v>521</v>
      </c>
      <c r="L7" s="716" t="s">
        <v>522</v>
      </c>
      <c r="M7" s="840" t="s">
        <v>523</v>
      </c>
    </row>
    <row r="8" spans="1:19" ht="24.75" customHeight="1">
      <c r="A8" s="808" t="s">
        <v>524</v>
      </c>
      <c r="B8" s="679"/>
      <c r="C8" s="495"/>
      <c r="D8" s="495"/>
      <c r="E8" s="495"/>
      <c r="F8" s="495"/>
      <c r="G8" s="495"/>
      <c r="H8" s="495"/>
      <c r="I8" s="495"/>
      <c r="J8" s="495" t="s">
        <v>263</v>
      </c>
      <c r="K8" s="495" t="s">
        <v>263</v>
      </c>
      <c r="L8" s="495"/>
      <c r="M8" s="841" t="s">
        <v>263</v>
      </c>
    </row>
    <row r="9" spans="1:19" ht="20.100000000000001" customHeight="1">
      <c r="A9" s="842" t="s">
        <v>525</v>
      </c>
      <c r="B9" s="495"/>
      <c r="C9" s="495"/>
      <c r="D9" s="495">
        <f>M9*0.15/4</f>
        <v>18750</v>
      </c>
      <c r="E9" s="495">
        <f>$M$9*0.15/4</f>
        <v>18750</v>
      </c>
      <c r="F9" s="495"/>
      <c r="G9" s="495"/>
      <c r="H9" s="495">
        <f>$M$9*0.15/4</f>
        <v>18750</v>
      </c>
      <c r="I9" s="495">
        <f>$M$9*0.15/4</f>
        <v>18750</v>
      </c>
      <c r="J9" s="495">
        <v>37500</v>
      </c>
      <c r="K9" s="495">
        <v>37500</v>
      </c>
      <c r="L9" s="495">
        <v>75000</v>
      </c>
      <c r="M9" s="841">
        <v>500000</v>
      </c>
    </row>
    <row r="10" spans="1:19" ht="20.100000000000001" customHeight="1">
      <c r="A10" s="843" t="s">
        <v>526</v>
      </c>
      <c r="B10" s="495"/>
      <c r="C10" s="495"/>
      <c r="D10" s="495">
        <v>70000</v>
      </c>
      <c r="E10" s="495">
        <f>70000+70000</f>
        <v>140000</v>
      </c>
      <c r="F10" s="495"/>
      <c r="G10" s="495"/>
      <c r="H10" s="495"/>
      <c r="I10" s="495"/>
      <c r="J10" s="495">
        <v>210000</v>
      </c>
      <c r="K10" s="495"/>
      <c r="L10" s="495">
        <v>210000</v>
      </c>
      <c r="M10" s="841">
        <v>1400000</v>
      </c>
      <c r="O10" s="152"/>
    </row>
    <row r="11" spans="1:19" ht="20.100000000000001" customHeight="1">
      <c r="A11" s="843" t="s">
        <v>527</v>
      </c>
      <c r="B11" s="495"/>
      <c r="C11" s="495">
        <f>J11/2</f>
        <v>37500</v>
      </c>
      <c r="D11" s="495">
        <f>J11/2</f>
        <v>37500</v>
      </c>
      <c r="E11" s="495"/>
      <c r="F11" s="495"/>
      <c r="G11" s="495"/>
      <c r="H11" s="495"/>
      <c r="I11" s="495"/>
      <c r="J11" s="495">
        <v>75000</v>
      </c>
      <c r="K11" s="495"/>
      <c r="L11" s="495">
        <v>75000</v>
      </c>
      <c r="M11" s="841">
        <v>500000</v>
      </c>
    </row>
    <row r="12" spans="1:19" ht="20.100000000000001" customHeight="1">
      <c r="A12" s="844" t="s">
        <v>528</v>
      </c>
      <c r="B12" s="717"/>
      <c r="C12" s="717">
        <f>SUM(C9:C11)</f>
        <v>37500</v>
      </c>
      <c r="D12" s="717">
        <f>SUM(D9:D11)</f>
        <v>126250</v>
      </c>
      <c r="E12" s="717">
        <f t="shared" ref="E12:K12" si="0">SUM(E9:E11)</f>
        <v>158750</v>
      </c>
      <c r="F12" s="717"/>
      <c r="G12" s="717"/>
      <c r="H12" s="717">
        <f t="shared" si="0"/>
        <v>18750</v>
      </c>
      <c r="I12" s="717">
        <f t="shared" si="0"/>
        <v>18750</v>
      </c>
      <c r="J12" s="717">
        <f t="shared" si="0"/>
        <v>322500</v>
      </c>
      <c r="K12" s="717">
        <f t="shared" si="0"/>
        <v>37500</v>
      </c>
      <c r="L12" s="717">
        <f>SUM(L9:L11)</f>
        <v>360000</v>
      </c>
      <c r="M12" s="845"/>
      <c r="N12" s="152"/>
    </row>
    <row r="13" spans="1:19" ht="20.100000000000001" customHeight="1">
      <c r="A13" s="842" t="s">
        <v>529</v>
      </c>
      <c r="B13" s="495"/>
      <c r="C13" s="495">
        <v>50000</v>
      </c>
      <c r="D13" s="495">
        <v>50000</v>
      </c>
      <c r="E13" s="495">
        <v>50000</v>
      </c>
      <c r="F13" s="495"/>
      <c r="G13" s="495">
        <v>50000</v>
      </c>
      <c r="H13" s="495">
        <v>50000</v>
      </c>
      <c r="I13" s="495">
        <v>50000</v>
      </c>
      <c r="J13" s="495">
        <v>150000</v>
      </c>
      <c r="K13" s="495">
        <v>150000</v>
      </c>
      <c r="L13" s="495">
        <v>300000</v>
      </c>
      <c r="M13" s="846">
        <f>350000*3+300000*1</f>
        <v>1350000</v>
      </c>
    </row>
    <row r="14" spans="1:19" ht="20.100000000000001" customHeight="1" thickBot="1">
      <c r="A14" s="847" t="s">
        <v>530</v>
      </c>
      <c r="B14" s="848"/>
      <c r="C14" s="848"/>
      <c r="D14" s="848"/>
      <c r="E14" s="848"/>
      <c r="F14" s="848"/>
      <c r="G14" s="848"/>
      <c r="H14" s="848"/>
      <c r="I14" s="848"/>
      <c r="J14" s="848"/>
      <c r="K14" s="848"/>
      <c r="L14" s="848">
        <f>+L12+L13</f>
        <v>660000</v>
      </c>
      <c r="M14" s="849">
        <f>SUM(M9:M11)+M13</f>
        <v>3750000</v>
      </c>
      <c r="N14" s="152"/>
    </row>
    <row r="15" spans="1:19" ht="24.75" customHeight="1">
      <c r="A15" s="150"/>
      <c r="B15" s="150"/>
      <c r="C15" s="314"/>
      <c r="D15" s="314"/>
      <c r="E15" s="314"/>
      <c r="F15" s="314"/>
      <c r="G15" s="314"/>
      <c r="H15" s="314"/>
      <c r="I15" s="314"/>
      <c r="M15" s="442"/>
    </row>
    <row r="16" spans="1:19" ht="15">
      <c r="A16" s="453" t="s">
        <v>133</v>
      </c>
      <c r="B16" s="150"/>
      <c r="C16" s="314"/>
      <c r="D16" s="314"/>
      <c r="E16" s="314"/>
      <c r="F16" s="314"/>
      <c r="G16" s="314"/>
      <c r="H16" s="314"/>
      <c r="I16" s="314"/>
      <c r="M16" s="442"/>
    </row>
    <row r="17" spans="1:13" ht="15">
      <c r="A17" s="150" t="s">
        <v>531</v>
      </c>
      <c r="B17" s="150"/>
      <c r="C17" s="314"/>
      <c r="D17" s="314"/>
      <c r="E17" s="314"/>
      <c r="F17" s="314"/>
      <c r="G17" s="314"/>
      <c r="H17" s="314"/>
      <c r="I17" s="314"/>
      <c r="M17" s="574"/>
    </row>
    <row r="18" spans="1:13" ht="15">
      <c r="A18" s="150"/>
      <c r="B18" s="150"/>
      <c r="C18" s="314"/>
      <c r="D18" s="314"/>
      <c r="E18" s="314"/>
      <c r="F18" s="314"/>
      <c r="G18" s="314"/>
      <c r="H18" s="314"/>
      <c r="I18" s="314"/>
      <c r="M18" s="442"/>
    </row>
    <row r="19" spans="1:13" ht="15">
      <c r="A19" s="283" t="s">
        <v>532</v>
      </c>
      <c r="B19" s="150"/>
      <c r="C19" s="315"/>
      <c r="D19" s="150"/>
      <c r="E19" s="150"/>
      <c r="F19" s="150"/>
      <c r="G19" s="150"/>
      <c r="H19" s="150"/>
      <c r="I19" s="150"/>
      <c r="J19" s="150"/>
      <c r="K19" s="284"/>
      <c r="L19" s="284"/>
      <c r="M19" s="150"/>
    </row>
    <row r="20" spans="1:13" ht="15">
      <c r="A20" s="452" t="s">
        <v>533</v>
      </c>
      <c r="B20" s="150"/>
      <c r="C20" s="150"/>
      <c r="D20" s="284"/>
      <c r="E20" s="284"/>
      <c r="F20" s="150"/>
      <c r="G20" s="150"/>
      <c r="H20" s="150"/>
      <c r="I20" s="150"/>
      <c r="J20" s="150"/>
      <c r="K20" s="150"/>
      <c r="L20" s="150"/>
      <c r="M20" s="150"/>
    </row>
    <row r="21" spans="1:13" ht="15">
      <c r="A21" s="934" t="s">
        <v>534</v>
      </c>
      <c r="B21" s="934"/>
      <c r="C21" s="934"/>
      <c r="D21" s="934"/>
      <c r="E21" s="934"/>
      <c r="F21" s="934"/>
      <c r="G21" s="934"/>
      <c r="H21" s="934"/>
      <c r="I21" s="934"/>
      <c r="J21" s="934"/>
      <c r="K21" s="934"/>
      <c r="L21" s="934"/>
      <c r="M21" s="934"/>
    </row>
    <row r="22" spans="1:13" ht="15">
      <c r="A22" s="452" t="s">
        <v>535</v>
      </c>
      <c r="B22" s="150"/>
      <c r="C22" s="150"/>
      <c r="D22" s="150"/>
      <c r="E22" s="284"/>
      <c r="F22" s="150"/>
      <c r="G22" s="150"/>
      <c r="H22" s="150"/>
      <c r="I22" s="150"/>
      <c r="J22" s="150"/>
      <c r="K22" s="150"/>
      <c r="L22" s="150"/>
      <c r="M22" s="150"/>
    </row>
    <row r="23" spans="1:13" ht="15">
      <c r="A23" s="452" t="s">
        <v>536</v>
      </c>
      <c r="B23" s="150"/>
      <c r="C23" s="150"/>
      <c r="D23" s="150"/>
      <c r="E23" s="150"/>
      <c r="F23" s="150"/>
      <c r="G23" s="150"/>
      <c r="H23" s="150"/>
      <c r="I23" s="150"/>
      <c r="J23" s="150"/>
      <c r="K23" s="150"/>
      <c r="L23" s="150"/>
      <c r="M23" s="150"/>
    </row>
    <row r="24" spans="1:13" ht="15">
      <c r="A24" s="452" t="s">
        <v>537</v>
      </c>
    </row>
    <row r="25" spans="1:13" ht="15">
      <c r="A25" s="452" t="s">
        <v>538</v>
      </c>
    </row>
    <row r="26" spans="1:13" ht="15">
      <c r="A26" s="150" t="s">
        <v>539</v>
      </c>
    </row>
    <row r="27" spans="1:13" ht="15">
      <c r="A27" s="150"/>
    </row>
  </sheetData>
  <mergeCells count="4">
    <mergeCell ref="B5:M5"/>
    <mergeCell ref="B6:E6"/>
    <mergeCell ref="F6:I6"/>
    <mergeCell ref="A21:M21"/>
  </mergeCells>
  <printOptions horizontalCentered="1" verticalCentered="1"/>
  <pageMargins left="0.7" right="0.7" top="0.75" bottom="0.75" header="0.3" footer="0.3"/>
  <pageSetup scale="60" orientation="landscape" r:id="rId1"/>
  <headerFooter differentFirst="1">
    <oddFooter>&amp;CAttachment B -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499984740745262"/>
    <pageSetUpPr fitToPage="1"/>
  </sheetPr>
  <dimension ref="A1:L30"/>
  <sheetViews>
    <sheetView showGridLines="0" zoomScaleNormal="100" workbookViewId="0">
      <pane xSplit="1" ySplit="5" topLeftCell="B6" activePane="bottomRight" state="frozen"/>
      <selection pane="topRight"/>
      <selection pane="bottomLeft"/>
      <selection pane="bottomRight"/>
    </sheetView>
  </sheetViews>
  <sheetFormatPr defaultColWidth="9" defaultRowHeight="16.5"/>
  <cols>
    <col min="1" max="1" width="55.85546875" style="2" customWidth="1"/>
    <col min="2" max="3" width="18.85546875" style="2" customWidth="1"/>
    <col min="4" max="7" width="15.85546875" style="2" customWidth="1"/>
    <col min="8" max="8" width="16.85546875" style="2" bestFit="1" customWidth="1"/>
    <col min="9" max="10" width="15.5703125" style="2" customWidth="1"/>
    <col min="11" max="11" width="13.28515625" style="2" bestFit="1" customWidth="1"/>
    <col min="12" max="16384" width="9" style="2"/>
  </cols>
  <sheetData>
    <row r="1" spans="1:10">
      <c r="A1" s="40" t="str">
        <f>+README!C1</f>
        <v>San Diego Gas &amp; Electric Company</v>
      </c>
      <c r="B1" s="40"/>
      <c r="C1" s="40"/>
      <c r="D1" s="40"/>
      <c r="E1" s="20"/>
    </row>
    <row r="2" spans="1:10">
      <c r="A2" s="40"/>
      <c r="B2" s="40"/>
      <c r="C2" s="40"/>
      <c r="D2" s="40"/>
      <c r="E2" s="20"/>
    </row>
    <row r="3" spans="1:10">
      <c r="A3" s="40"/>
      <c r="B3" s="40"/>
      <c r="C3" s="40"/>
      <c r="D3" s="40"/>
      <c r="E3" s="20"/>
    </row>
    <row r="4" spans="1:10" s="4" customFormat="1" ht="15.75" thickBot="1">
      <c r="A4" s="19" t="s">
        <v>540</v>
      </c>
      <c r="B4" s="19"/>
      <c r="C4" s="19"/>
      <c r="D4" s="19"/>
      <c r="E4" s="19"/>
    </row>
    <row r="5" spans="1:10" ht="45.75" thickBot="1">
      <c r="A5" s="331" t="s">
        <v>541</v>
      </c>
      <c r="B5" s="332" t="s">
        <v>33</v>
      </c>
      <c r="C5" s="332" t="s">
        <v>34</v>
      </c>
      <c r="D5" s="333" t="s">
        <v>35</v>
      </c>
      <c r="E5" s="333" t="s">
        <v>36</v>
      </c>
      <c r="F5" s="333" t="s">
        <v>37</v>
      </c>
      <c r="G5" s="333" t="s">
        <v>38</v>
      </c>
      <c r="H5" s="334" t="s">
        <v>542</v>
      </c>
    </row>
    <row r="6" spans="1:10">
      <c r="A6" s="330" t="s">
        <v>543</v>
      </c>
      <c r="B6" s="619">
        <v>3501185</v>
      </c>
      <c r="C6" s="619">
        <v>2519822.5574078159</v>
      </c>
      <c r="D6" s="620">
        <v>2716798</v>
      </c>
      <c r="E6" s="621">
        <v>2744039</v>
      </c>
      <c r="F6" s="620">
        <v>2771829</v>
      </c>
      <c r="G6" s="621">
        <v>2800180</v>
      </c>
      <c r="H6" s="622">
        <f t="shared" ref="H6:H17" si="0">SUM(D6:G6)</f>
        <v>11032846</v>
      </c>
      <c r="I6" s="246"/>
    </row>
    <row r="7" spans="1:10">
      <c r="A7" s="10" t="s">
        <v>544</v>
      </c>
      <c r="B7" s="623">
        <v>687401</v>
      </c>
      <c r="C7" s="623">
        <v>1635357.2621144836</v>
      </c>
      <c r="D7" s="624">
        <v>1953865</v>
      </c>
      <c r="E7" s="625">
        <v>2032196</v>
      </c>
      <c r="F7" s="624">
        <v>2113666</v>
      </c>
      <c r="G7" s="625">
        <v>2198400</v>
      </c>
      <c r="H7" s="626">
        <f t="shared" si="0"/>
        <v>8298127</v>
      </c>
      <c r="I7" s="246"/>
      <c r="J7" s="246"/>
    </row>
    <row r="8" spans="1:10">
      <c r="A8" s="10" t="s">
        <v>545</v>
      </c>
      <c r="B8" s="623">
        <v>533984</v>
      </c>
      <c r="C8" s="623">
        <v>533983.91637520003</v>
      </c>
      <c r="D8" s="624">
        <v>358757</v>
      </c>
      <c r="E8" s="625">
        <v>372051</v>
      </c>
      <c r="F8" s="624">
        <v>385845</v>
      </c>
      <c r="G8" s="625">
        <v>400157</v>
      </c>
      <c r="H8" s="626">
        <f t="shared" si="0"/>
        <v>1516810</v>
      </c>
      <c r="I8" s="246"/>
    </row>
    <row r="9" spans="1:10">
      <c r="A9" s="35" t="s">
        <v>546</v>
      </c>
      <c r="B9" s="623"/>
      <c r="C9" s="623"/>
      <c r="D9" s="624"/>
      <c r="E9" s="625"/>
      <c r="F9" s="624"/>
      <c r="G9" s="625"/>
      <c r="H9" s="626">
        <f t="shared" si="0"/>
        <v>0</v>
      </c>
      <c r="I9" s="246"/>
    </row>
    <row r="10" spans="1:10">
      <c r="A10" s="10" t="s">
        <v>547</v>
      </c>
      <c r="B10" s="623">
        <v>1202602</v>
      </c>
      <c r="C10" s="623">
        <v>1202602.1978332221</v>
      </c>
      <c r="D10" s="624">
        <v>1318617</v>
      </c>
      <c r="E10" s="625">
        <v>1333531</v>
      </c>
      <c r="F10" s="624">
        <v>1348892</v>
      </c>
      <c r="G10" s="625">
        <v>1364715</v>
      </c>
      <c r="H10" s="626">
        <f t="shared" si="0"/>
        <v>5365755</v>
      </c>
      <c r="I10" s="246"/>
    </row>
    <row r="11" spans="1:10" ht="14.25" customHeight="1">
      <c r="A11" s="10" t="s">
        <v>548</v>
      </c>
      <c r="B11" s="623">
        <v>0</v>
      </c>
      <c r="C11" s="623">
        <v>0</v>
      </c>
      <c r="D11" s="624">
        <v>38625</v>
      </c>
      <c r="E11" s="625">
        <v>30000</v>
      </c>
      <c r="F11" s="624">
        <v>30000</v>
      </c>
      <c r="G11" s="625">
        <v>38625</v>
      </c>
      <c r="H11" s="626">
        <f t="shared" si="0"/>
        <v>137250</v>
      </c>
      <c r="I11" s="246"/>
    </row>
    <row r="12" spans="1:10" ht="14.25" customHeight="1">
      <c r="A12" s="10" t="s">
        <v>549</v>
      </c>
      <c r="B12" s="623">
        <v>21538</v>
      </c>
      <c r="C12" s="623">
        <v>21538.00937246075</v>
      </c>
      <c r="D12" s="624">
        <v>84316</v>
      </c>
      <c r="E12" s="625">
        <v>85495</v>
      </c>
      <c r="F12" s="624">
        <v>86710</v>
      </c>
      <c r="G12" s="625">
        <v>87961</v>
      </c>
      <c r="H12" s="626">
        <f t="shared" si="0"/>
        <v>344482</v>
      </c>
      <c r="I12" s="246"/>
    </row>
    <row r="13" spans="1:10">
      <c r="A13" s="10" t="s">
        <v>117</v>
      </c>
      <c r="B13" s="623">
        <v>347761</v>
      </c>
      <c r="C13" s="623">
        <v>358193.71979072469</v>
      </c>
      <c r="D13" s="624">
        <v>350125</v>
      </c>
      <c r="E13" s="625">
        <v>359876</v>
      </c>
      <c r="F13" s="624">
        <v>369920</v>
      </c>
      <c r="G13" s="625">
        <v>380265</v>
      </c>
      <c r="H13" s="626">
        <f t="shared" si="0"/>
        <v>1460186</v>
      </c>
      <c r="I13" s="246"/>
    </row>
    <row r="14" spans="1:10">
      <c r="A14" s="10" t="s">
        <v>118</v>
      </c>
      <c r="B14" s="623">
        <v>765768</v>
      </c>
      <c r="C14" s="623">
        <v>788740.95069256984</v>
      </c>
      <c r="D14" s="624">
        <v>546519</v>
      </c>
      <c r="E14" s="625">
        <v>662660</v>
      </c>
      <c r="F14" s="624">
        <v>579286</v>
      </c>
      <c r="G14" s="625">
        <v>696411</v>
      </c>
      <c r="H14" s="626">
        <f t="shared" si="0"/>
        <v>2484876</v>
      </c>
      <c r="I14" s="246"/>
    </row>
    <row r="15" spans="1:10">
      <c r="A15" s="211" t="s">
        <v>550</v>
      </c>
      <c r="B15" s="243"/>
      <c r="C15" s="243"/>
      <c r="D15" s="627"/>
      <c r="E15" s="628"/>
      <c r="F15" s="627"/>
      <c r="G15" s="628"/>
      <c r="H15" s="626"/>
      <c r="I15" s="246"/>
    </row>
    <row r="16" spans="1:10">
      <c r="A16" s="10" t="s">
        <v>551</v>
      </c>
      <c r="B16" s="243">
        <v>76410</v>
      </c>
      <c r="C16" s="243">
        <v>76410</v>
      </c>
      <c r="D16" s="627">
        <v>78702</v>
      </c>
      <c r="E16" s="628">
        <v>81063</v>
      </c>
      <c r="F16" s="627">
        <v>83495</v>
      </c>
      <c r="G16" s="628">
        <v>86000</v>
      </c>
      <c r="H16" s="626">
        <f t="shared" si="0"/>
        <v>329260</v>
      </c>
      <c r="I16" s="246"/>
    </row>
    <row r="17" spans="1:12" ht="18.75" thickBot="1">
      <c r="A17" s="12" t="s">
        <v>552</v>
      </c>
      <c r="B17" s="629">
        <v>265000</v>
      </c>
      <c r="C17" s="629">
        <v>265000</v>
      </c>
      <c r="D17" s="627">
        <v>265000</v>
      </c>
      <c r="E17" s="628">
        <v>265000</v>
      </c>
      <c r="F17" s="627">
        <v>265000</v>
      </c>
      <c r="G17" s="628">
        <v>265000</v>
      </c>
      <c r="H17" s="626">
        <f t="shared" si="0"/>
        <v>1060000</v>
      </c>
      <c r="I17" s="246"/>
    </row>
    <row r="18" spans="1:12" s="21" customFormat="1" ht="17.25" thickBot="1">
      <c r="A18" s="147" t="s">
        <v>553</v>
      </c>
      <c r="B18" s="244">
        <f t="shared" ref="B18:H18" si="1">SUM(B6:B17)</f>
        <v>7401649</v>
      </c>
      <c r="C18" s="244">
        <f t="shared" si="1"/>
        <v>7401648.6135864779</v>
      </c>
      <c r="D18" s="244">
        <f t="shared" si="1"/>
        <v>7711324</v>
      </c>
      <c r="E18" s="244">
        <f t="shared" si="1"/>
        <v>7965911</v>
      </c>
      <c r="F18" s="244">
        <f t="shared" si="1"/>
        <v>8034643</v>
      </c>
      <c r="G18" s="244">
        <f t="shared" si="1"/>
        <v>8317714</v>
      </c>
      <c r="H18" s="245">
        <f t="shared" si="1"/>
        <v>32029592</v>
      </c>
      <c r="I18" s="350"/>
      <c r="K18" s="427"/>
      <c r="L18" s="429"/>
    </row>
    <row r="19" spans="1:12">
      <c r="A19" s="9"/>
      <c r="B19" s="630"/>
      <c r="C19" s="631"/>
      <c r="D19" s="630"/>
      <c r="E19" s="631"/>
      <c r="F19" s="630"/>
      <c r="G19" s="631"/>
      <c r="H19" s="632"/>
    </row>
    <row r="20" spans="1:12" ht="18">
      <c r="A20" s="523" t="s">
        <v>554</v>
      </c>
      <c r="B20" s="623">
        <v>126524206</v>
      </c>
      <c r="C20" s="633">
        <v>218878622</v>
      </c>
      <c r="D20" s="634">
        <v>213416309</v>
      </c>
      <c r="E20" s="634">
        <v>215550473</v>
      </c>
      <c r="F20" s="634">
        <v>217705977</v>
      </c>
      <c r="G20" s="634">
        <v>219883037</v>
      </c>
      <c r="H20" s="635">
        <f>SUM(D20:G20)</f>
        <v>866555796</v>
      </c>
      <c r="K20" s="428"/>
    </row>
    <row r="21" spans="1:12" ht="17.25" thickBot="1">
      <c r="A21" s="22"/>
      <c r="B21" s="636"/>
      <c r="C21" s="631"/>
      <c r="D21" s="636"/>
      <c r="E21" s="631"/>
      <c r="F21" s="636"/>
      <c r="G21" s="631"/>
      <c r="H21" s="632"/>
    </row>
    <row r="22" spans="1:12" s="21" customFormat="1" ht="17.100000000000001" customHeight="1">
      <c r="A22" s="11" t="s">
        <v>555</v>
      </c>
      <c r="B22" s="244">
        <f>B20+B18</f>
        <v>133925855</v>
      </c>
      <c r="C22" s="244">
        <f>C20+C18</f>
        <v>226280270.61358649</v>
      </c>
      <c r="D22" s="244">
        <f t="shared" ref="D22:H22" si="2">D20+D18</f>
        <v>221127633</v>
      </c>
      <c r="E22" s="244">
        <f t="shared" si="2"/>
        <v>223516384</v>
      </c>
      <c r="F22" s="244">
        <f t="shared" si="2"/>
        <v>225740620</v>
      </c>
      <c r="G22" s="244">
        <f t="shared" si="2"/>
        <v>228200751</v>
      </c>
      <c r="H22" s="245">
        <f t="shared" si="2"/>
        <v>898585388</v>
      </c>
    </row>
    <row r="23" spans="1:12" s="6" customFormat="1">
      <c r="A23" s="234"/>
      <c r="B23" s="234"/>
      <c r="C23" s="234"/>
      <c r="D23" s="234"/>
      <c r="E23" s="234"/>
    </row>
    <row r="24" spans="1:12">
      <c r="A24" s="149" t="s">
        <v>133</v>
      </c>
    </row>
    <row r="25" spans="1:12">
      <c r="A25" s="150" t="s">
        <v>556</v>
      </c>
    </row>
    <row r="26" spans="1:12">
      <c r="A26" s="150" t="s">
        <v>557</v>
      </c>
      <c r="E26" s="23"/>
    </row>
    <row r="27" spans="1:12">
      <c r="D27" s="359"/>
      <c r="E27" s="359"/>
      <c r="F27" s="359"/>
      <c r="G27" s="359"/>
      <c r="H27" s="359"/>
    </row>
    <row r="28" spans="1:12">
      <c r="D28" s="443"/>
      <c r="E28" s="443"/>
      <c r="F28" s="443"/>
      <c r="G28" s="443"/>
    </row>
    <row r="29" spans="1:12">
      <c r="D29" s="443"/>
      <c r="E29" s="443"/>
      <c r="F29" s="443"/>
      <c r="G29" s="443"/>
    </row>
    <row r="30" spans="1:12">
      <c r="D30" s="443"/>
    </row>
  </sheetData>
  <phoneticPr fontId="8" type="noConversion"/>
  <printOptions horizontalCentered="1" verticalCentered="1"/>
  <pageMargins left="0.7" right="0.7" top="0.75" bottom="0.75" header="0.3" footer="0.3"/>
  <pageSetup scale="71" orientation="landscape" r:id="rId1"/>
  <headerFooter differentFirst="1">
    <oddFooter>&amp;CAttachment B - &amp;P</oddFooter>
  </headerFooter>
  <ignoredErrors>
    <ignoredError sqref="H6:H14 H20 H16:H17" formulaRange="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499984740745262"/>
    <pageSetUpPr fitToPage="1"/>
  </sheetPr>
  <dimension ref="A1:AD38"/>
  <sheetViews>
    <sheetView showGridLines="0" zoomScale="85" zoomScaleNormal="85" workbookViewId="0"/>
  </sheetViews>
  <sheetFormatPr defaultColWidth="9" defaultRowHeight="16.5" customHeight="1"/>
  <cols>
    <col min="1" max="1" width="13" style="2" customWidth="1"/>
    <col min="2" max="30" width="15.5703125" style="2" customWidth="1"/>
    <col min="31" max="16384" width="9" style="2"/>
  </cols>
  <sheetData>
    <row r="1" spans="1:30" s="4" customFormat="1" ht="15">
      <c r="A1" s="40" t="str">
        <f>+README!C1</f>
        <v>San Diego Gas &amp; Electric Company</v>
      </c>
      <c r="B1" s="26"/>
      <c r="C1" s="26"/>
      <c r="D1" s="26"/>
      <c r="E1" s="26"/>
      <c r="F1" s="26"/>
      <c r="G1" s="26"/>
      <c r="H1" s="26"/>
      <c r="I1" s="26"/>
      <c r="J1" s="26"/>
      <c r="K1" s="26"/>
      <c r="L1" s="26"/>
      <c r="M1" s="26"/>
      <c r="N1" s="26"/>
    </row>
    <row r="2" spans="1:30" s="4" customFormat="1" ht="15">
      <c r="A2" s="40"/>
      <c r="B2" s="26"/>
      <c r="C2" s="26"/>
      <c r="D2" s="26"/>
      <c r="E2" s="26"/>
      <c r="F2" s="26"/>
      <c r="G2" s="26"/>
      <c r="H2" s="26"/>
      <c r="I2" s="26"/>
      <c r="J2" s="26"/>
      <c r="K2" s="26"/>
      <c r="L2" s="26"/>
      <c r="M2" s="26"/>
      <c r="N2" s="26"/>
    </row>
    <row r="3" spans="1:30" s="4" customFormat="1" ht="15">
      <c r="A3" s="40"/>
      <c r="B3" s="26"/>
      <c r="C3" s="26"/>
      <c r="D3" s="26"/>
      <c r="E3" s="26"/>
      <c r="F3" s="26"/>
      <c r="G3" s="26"/>
      <c r="H3" s="26"/>
      <c r="I3" s="26"/>
      <c r="J3" s="26"/>
      <c r="K3" s="26"/>
      <c r="L3" s="26"/>
      <c r="M3" s="26"/>
      <c r="N3" s="26"/>
    </row>
    <row r="4" spans="1:30">
      <c r="A4" s="26" t="s">
        <v>558</v>
      </c>
      <c r="B4" s="26"/>
      <c r="C4" s="26"/>
      <c r="D4" s="27"/>
      <c r="E4" s="27"/>
      <c r="F4" s="26"/>
      <c r="G4" s="27"/>
      <c r="H4" s="27"/>
      <c r="I4" s="27"/>
      <c r="J4" s="27"/>
      <c r="K4" s="27"/>
      <c r="L4" s="27"/>
      <c r="M4" s="27"/>
      <c r="N4" s="27"/>
    </row>
    <row r="5" spans="1:30" ht="75" customHeight="1">
      <c r="A5" s="547"/>
      <c r="B5" s="548" t="s">
        <v>559</v>
      </c>
      <c r="C5" s="549" t="s">
        <v>560</v>
      </c>
      <c r="D5" s="549" t="s">
        <v>561</v>
      </c>
      <c r="E5" s="549" t="s">
        <v>562</v>
      </c>
      <c r="F5" s="549" t="s">
        <v>563</v>
      </c>
      <c r="G5" s="548" t="s">
        <v>564</v>
      </c>
      <c r="H5" s="548" t="s">
        <v>565</v>
      </c>
      <c r="I5" s="548" t="s">
        <v>566</v>
      </c>
      <c r="J5" s="550" t="s">
        <v>567</v>
      </c>
      <c r="K5" s="549" t="s">
        <v>568</v>
      </c>
      <c r="L5" s="549" t="s">
        <v>569</v>
      </c>
      <c r="M5" s="551" t="s">
        <v>570</v>
      </c>
      <c r="N5" s="552" t="s">
        <v>571</v>
      </c>
    </row>
    <row r="6" spans="1:30">
      <c r="A6" s="553" t="s">
        <v>572</v>
      </c>
      <c r="B6" s="193" t="s">
        <v>573</v>
      </c>
      <c r="C6" s="197"/>
      <c r="D6" s="194" t="s">
        <v>574</v>
      </c>
      <c r="E6" s="195" t="s">
        <v>575</v>
      </c>
      <c r="F6" s="195" t="s">
        <v>576</v>
      </c>
      <c r="G6" s="196"/>
      <c r="H6" s="196" t="s">
        <v>575</v>
      </c>
      <c r="I6" s="196" t="s">
        <v>576</v>
      </c>
      <c r="J6" s="196"/>
      <c r="K6" s="195"/>
      <c r="L6" s="195" t="s">
        <v>575</v>
      </c>
      <c r="M6" s="198" t="s">
        <v>576</v>
      </c>
      <c r="N6" s="554"/>
    </row>
    <row r="7" spans="1:30" s="21" customFormat="1">
      <c r="A7" s="565"/>
      <c r="B7" s="555">
        <v>305902</v>
      </c>
      <c r="C7" s="556">
        <v>291660</v>
      </c>
      <c r="D7" s="556">
        <v>-7800</v>
      </c>
      <c r="E7" s="556">
        <v>298102</v>
      </c>
      <c r="F7" s="557">
        <v>1.04</v>
      </c>
      <c r="G7" s="555">
        <v>-7800</v>
      </c>
      <c r="H7" s="555">
        <v>290302</v>
      </c>
      <c r="I7" s="558">
        <v>1.01</v>
      </c>
      <c r="J7" s="558">
        <f>H7/E7-1</f>
        <v>-2.6165540653870112E-2</v>
      </c>
      <c r="K7" s="556">
        <v>-7800</v>
      </c>
      <c r="L7" s="556">
        <v>282502</v>
      </c>
      <c r="M7" s="559">
        <v>0.98</v>
      </c>
      <c r="N7" s="560">
        <f>L7/H7-1</f>
        <v>-2.6868571349835668E-2</v>
      </c>
    </row>
    <row r="8" spans="1:30">
      <c r="A8" s="28"/>
      <c r="B8" s="59"/>
      <c r="C8" s="28"/>
      <c r="D8" s="27"/>
      <c r="E8" s="27"/>
      <c r="F8" s="28"/>
      <c r="G8" s="27"/>
      <c r="H8" s="27"/>
      <c r="I8" s="27"/>
      <c r="J8" s="27"/>
      <c r="K8" s="27"/>
      <c r="L8" s="27"/>
      <c r="M8" s="27"/>
      <c r="N8" s="27"/>
    </row>
    <row r="9" spans="1:30" customFormat="1" ht="51">
      <c r="A9" s="561" t="s">
        <v>577</v>
      </c>
      <c r="B9" s="550" t="s">
        <v>578</v>
      </c>
      <c r="C9" s="550" t="s">
        <v>579</v>
      </c>
      <c r="D9" s="550" t="s">
        <v>580</v>
      </c>
      <c r="E9" s="549" t="s">
        <v>581</v>
      </c>
      <c r="F9" s="549" t="s">
        <v>582</v>
      </c>
      <c r="G9" s="549" t="s">
        <v>583</v>
      </c>
      <c r="H9" s="549" t="s">
        <v>584</v>
      </c>
      <c r="I9" s="550" t="s">
        <v>585</v>
      </c>
      <c r="J9" s="550" t="s">
        <v>586</v>
      </c>
      <c r="K9" s="550" t="s">
        <v>587</v>
      </c>
      <c r="L9" s="562" t="s">
        <v>588</v>
      </c>
      <c r="M9" s="57"/>
      <c r="N9" s="56"/>
      <c r="O9" s="57"/>
      <c r="P9" s="57"/>
      <c r="Q9" s="56"/>
      <c r="R9" s="57"/>
      <c r="S9" s="57"/>
      <c r="T9" s="56"/>
      <c r="U9" s="57"/>
      <c r="V9" s="57"/>
      <c r="W9" s="56"/>
      <c r="X9" s="57"/>
      <c r="Y9" s="57"/>
      <c r="Z9" s="56"/>
      <c r="AA9" s="57"/>
      <c r="AB9" s="57"/>
      <c r="AC9" s="56"/>
    </row>
    <row r="10" spans="1:30" customFormat="1" ht="12.75">
      <c r="A10" s="563"/>
      <c r="B10" s="196"/>
      <c r="C10" s="196" t="s">
        <v>576</v>
      </c>
      <c r="D10" s="196"/>
      <c r="E10" s="195"/>
      <c r="F10" s="195"/>
      <c r="G10" s="195" t="s">
        <v>576</v>
      </c>
      <c r="H10" s="195"/>
      <c r="I10" s="193"/>
      <c r="J10" s="193"/>
      <c r="K10" s="193" t="s">
        <v>576</v>
      </c>
      <c r="L10" s="564"/>
      <c r="M10" s="57"/>
      <c r="N10" s="56"/>
      <c r="O10" s="57"/>
      <c r="P10" s="57"/>
      <c r="Q10" s="56"/>
      <c r="R10" s="57"/>
      <c r="S10" s="57"/>
      <c r="T10" s="56"/>
      <c r="U10" s="57"/>
      <c r="V10" s="57"/>
      <c r="W10" s="56"/>
      <c r="X10" s="57"/>
      <c r="Y10" s="57"/>
      <c r="Z10" s="56"/>
      <c r="AA10" s="57"/>
      <c r="AB10" s="57"/>
      <c r="AC10" s="56"/>
    </row>
    <row r="11" spans="1:30" customFormat="1" ht="12.75">
      <c r="A11" s="565">
        <v>-5000</v>
      </c>
      <c r="B11" s="555">
        <v>277502</v>
      </c>
      <c r="C11" s="558">
        <v>0.96</v>
      </c>
      <c r="D11" s="558">
        <f>B11/L7-1</f>
        <v>-1.7698989741665505E-2</v>
      </c>
      <c r="E11" s="556">
        <v>-4500</v>
      </c>
      <c r="F11" s="556">
        <v>273002</v>
      </c>
      <c r="G11" s="557">
        <v>0.95</v>
      </c>
      <c r="H11" s="557">
        <f>F11/B11-1</f>
        <v>-1.6216099343428159E-2</v>
      </c>
      <c r="I11" s="555">
        <v>-4000</v>
      </c>
      <c r="J11" s="555">
        <v>269002</v>
      </c>
      <c r="K11" s="558">
        <v>0.93</v>
      </c>
      <c r="L11" s="568">
        <f>J11/F11-1</f>
        <v>-1.4651907312034362E-2</v>
      </c>
      <c r="M11" s="57"/>
      <c r="N11" s="56"/>
      <c r="O11" s="57"/>
      <c r="P11" s="57"/>
      <c r="Q11" s="56"/>
      <c r="R11" s="57"/>
      <c r="S11" s="57"/>
      <c r="T11" s="56"/>
      <c r="U11" s="57"/>
      <c r="V11" s="57"/>
      <c r="W11" s="56"/>
      <c r="X11" s="57"/>
      <c r="Y11" s="57"/>
      <c r="Z11" s="56"/>
      <c r="AA11" s="57"/>
      <c r="AB11" s="57"/>
      <c r="AC11" s="56"/>
    </row>
    <row r="12" spans="1:30" customFormat="1">
      <c r="A12" s="58"/>
      <c r="B12" s="57"/>
      <c r="C12" s="57"/>
      <c r="D12" s="57"/>
      <c r="E12" s="57"/>
      <c r="F12" s="57"/>
      <c r="G12" s="57"/>
      <c r="H12" s="57"/>
      <c r="I12" s="57"/>
      <c r="J12" s="57"/>
      <c r="K12" s="57"/>
      <c r="L12" s="57"/>
      <c r="M12" s="2"/>
      <c r="N12" s="57"/>
      <c r="O12" s="56"/>
      <c r="P12" s="57"/>
      <c r="Q12" s="57"/>
      <c r="R12" s="56"/>
      <c r="S12" s="57"/>
      <c r="T12" s="57"/>
      <c r="U12" s="56"/>
      <c r="V12" s="57"/>
      <c r="W12" s="57"/>
      <c r="X12" s="56"/>
      <c r="Y12" s="57"/>
      <c r="Z12" s="57"/>
      <c r="AA12" s="56"/>
      <c r="AB12" s="57"/>
      <c r="AC12" s="57"/>
      <c r="AD12" s="56"/>
    </row>
    <row r="13" spans="1:30" customFormat="1" ht="51">
      <c r="A13" s="569" t="s">
        <v>589</v>
      </c>
      <c r="B13" s="549" t="s">
        <v>590</v>
      </c>
      <c r="C13" s="549" t="s">
        <v>591</v>
      </c>
      <c r="D13" s="552" t="s">
        <v>592</v>
      </c>
      <c r="E13" s="543"/>
      <c r="F13" s="543"/>
      <c r="G13" s="543"/>
      <c r="H13" s="543"/>
      <c r="I13" s="543"/>
      <c r="J13" s="543"/>
      <c r="K13" s="543"/>
      <c r="L13" s="543"/>
      <c r="M13" s="57"/>
      <c r="N13" s="56"/>
      <c r="O13" s="57"/>
      <c r="P13" s="57"/>
      <c r="Q13" s="56"/>
      <c r="R13" s="57"/>
      <c r="S13" s="57"/>
      <c r="T13" s="56"/>
      <c r="U13" s="57"/>
      <c r="V13" s="57"/>
      <c r="W13" s="56"/>
      <c r="X13" s="57"/>
      <c r="Y13" s="57"/>
      <c r="Z13" s="56"/>
      <c r="AA13" s="57"/>
      <c r="AB13" s="57"/>
      <c r="AC13" s="56"/>
    </row>
    <row r="14" spans="1:30" customFormat="1" ht="12.75">
      <c r="A14" s="570"/>
      <c r="B14" s="195"/>
      <c r="C14" s="195" t="s">
        <v>576</v>
      </c>
      <c r="D14" s="554"/>
      <c r="E14" s="544"/>
      <c r="F14" s="544"/>
      <c r="G14" s="544"/>
      <c r="H14" s="544"/>
      <c r="I14" s="544"/>
      <c r="J14" s="544"/>
      <c r="K14" s="544"/>
      <c r="L14" s="544"/>
      <c r="M14" s="57"/>
      <c r="N14" s="56"/>
      <c r="O14" s="57"/>
      <c r="P14" s="57"/>
      <c r="Q14" s="56"/>
      <c r="R14" s="57"/>
      <c r="S14" s="57"/>
      <c r="T14" s="56"/>
      <c r="U14" s="57"/>
      <c r="V14" s="57"/>
      <c r="W14" s="56"/>
      <c r="X14" s="57"/>
      <c r="Y14" s="57"/>
      <c r="Z14" s="56"/>
      <c r="AA14" s="57"/>
      <c r="AB14" s="57"/>
      <c r="AC14" s="56"/>
    </row>
    <row r="15" spans="1:30" customFormat="1" ht="12.75">
      <c r="A15" s="571">
        <v>-3500</v>
      </c>
      <c r="B15" s="556">
        <v>265502</v>
      </c>
      <c r="C15" s="557">
        <v>0.92</v>
      </c>
      <c r="D15" s="560">
        <f>B15/J11-1</f>
        <v>-1.3011055679883476E-2</v>
      </c>
      <c r="E15" s="545"/>
      <c r="F15" s="545"/>
      <c r="G15" s="546"/>
      <c r="H15" s="546"/>
      <c r="I15" s="545"/>
      <c r="J15" s="545"/>
      <c r="K15" s="546"/>
      <c r="L15" s="56"/>
      <c r="M15" s="57"/>
      <c r="N15" s="56"/>
      <c r="O15" s="57"/>
      <c r="P15" s="57"/>
      <c r="Q15" s="56"/>
      <c r="R15" s="57"/>
      <c r="S15" s="57"/>
      <c r="T15" s="56"/>
      <c r="U15" s="57"/>
      <c r="V15" s="57"/>
      <c r="W15" s="56"/>
      <c r="X15" s="57"/>
      <c r="Y15" s="57"/>
      <c r="Z15" s="56"/>
      <c r="AA15" s="57"/>
      <c r="AB15" s="57"/>
      <c r="AC15" s="56"/>
    </row>
    <row r="16" spans="1:30" customFormat="1" ht="12.75">
      <c r="A16" s="58"/>
      <c r="B16" s="57"/>
      <c r="C16" s="57"/>
      <c r="D16" s="57"/>
      <c r="E16" s="57"/>
      <c r="F16" s="57"/>
      <c r="G16" s="57"/>
      <c r="H16" s="57"/>
      <c r="I16" s="57"/>
      <c r="J16" s="57"/>
      <c r="K16" s="57"/>
      <c r="L16" s="57"/>
      <c r="M16" s="56"/>
      <c r="N16" s="57"/>
      <c r="O16" s="57"/>
      <c r="P16" s="56"/>
      <c r="Q16" s="57"/>
      <c r="R16" s="57"/>
      <c r="S16" s="56"/>
      <c r="T16" s="57"/>
      <c r="U16" s="57"/>
      <c r="V16" s="56"/>
      <c r="W16" s="57"/>
      <c r="X16" s="57"/>
      <c r="Y16" s="56"/>
      <c r="Z16" s="57"/>
      <c r="AA16" s="57"/>
      <c r="AB16" s="56"/>
    </row>
    <row r="17" spans="1:28" customFormat="1" ht="12.75">
      <c r="A17" s="58"/>
      <c r="B17" s="57"/>
      <c r="C17" s="57"/>
      <c r="D17" s="57"/>
      <c r="E17" s="57"/>
      <c r="F17" s="57"/>
      <c r="G17" s="57"/>
      <c r="H17" s="57"/>
      <c r="I17" s="57"/>
      <c r="J17" s="57"/>
      <c r="K17" s="57"/>
      <c r="L17" s="57"/>
      <c r="M17" s="56"/>
      <c r="N17" s="57"/>
      <c r="O17" s="57"/>
      <c r="P17" s="56"/>
      <c r="Q17" s="57"/>
      <c r="R17" s="57"/>
      <c r="S17" s="56"/>
      <c r="T17" s="57"/>
      <c r="U17" s="57"/>
      <c r="V17" s="56"/>
      <c r="W17" s="57"/>
      <c r="X17" s="57"/>
      <c r="Y17" s="56"/>
      <c r="Z17" s="57"/>
      <c r="AA17" s="57"/>
      <c r="AB17" s="56"/>
    </row>
    <row r="18" spans="1:28">
      <c r="A18" s="713" t="s">
        <v>133</v>
      </c>
      <c r="B18" s="57"/>
      <c r="C18" s="57"/>
      <c r="D18" s="57"/>
      <c r="E18" s="57"/>
      <c r="F18" s="57"/>
      <c r="G18" s="57"/>
      <c r="H18" s="57"/>
      <c r="I18" s="57"/>
      <c r="J18" s="57"/>
      <c r="K18" s="57"/>
      <c r="L18" s="57"/>
      <c r="M18" s="56"/>
    </row>
    <row r="19" spans="1:28">
      <c r="A19" s="637" t="s">
        <v>670</v>
      </c>
      <c r="B19" s="28"/>
      <c r="C19" s="28"/>
      <c r="D19" s="27"/>
      <c r="E19" s="27"/>
      <c r="F19" s="28"/>
      <c r="G19" s="27"/>
      <c r="H19" s="27"/>
      <c r="I19" s="27"/>
      <c r="J19" s="27"/>
      <c r="K19" s="27"/>
      <c r="L19" s="27"/>
      <c r="M19" s="27"/>
    </row>
    <row r="20" spans="1:28">
      <c r="A20" s="637" t="s">
        <v>671</v>
      </c>
      <c r="B20" s="28"/>
      <c r="C20" s="28"/>
      <c r="D20" s="27"/>
      <c r="E20" s="27"/>
      <c r="F20" s="28"/>
      <c r="G20" s="27"/>
      <c r="H20" s="27"/>
      <c r="I20" s="27"/>
      <c r="J20" s="27"/>
      <c r="K20" s="27"/>
      <c r="L20" s="27"/>
      <c r="M20" s="27"/>
    </row>
    <row r="21" spans="1:28">
      <c r="A21" s="637" t="s">
        <v>672</v>
      </c>
      <c r="B21" s="28"/>
      <c r="C21" s="28"/>
      <c r="D21" s="27"/>
      <c r="E21" s="27"/>
      <c r="F21" s="28"/>
      <c r="G21" s="27"/>
      <c r="H21" s="27"/>
      <c r="I21" s="27"/>
      <c r="J21" s="27"/>
      <c r="K21" s="27"/>
      <c r="L21" s="27"/>
      <c r="M21" s="27"/>
    </row>
    <row r="22" spans="1:28">
      <c r="A22" s="638" t="s">
        <v>604</v>
      </c>
      <c r="B22" s="28"/>
      <c r="C22" s="28"/>
      <c r="D22" s="27"/>
      <c r="E22" s="27"/>
      <c r="F22" s="28"/>
      <c r="G22" s="27"/>
      <c r="H22" s="27"/>
      <c r="I22" s="27"/>
      <c r="J22" s="27"/>
      <c r="K22" s="27"/>
      <c r="L22" s="27"/>
      <c r="M22" s="27"/>
    </row>
    <row r="23" spans="1:28">
      <c r="A23" s="639" t="s">
        <v>673</v>
      </c>
    </row>
    <row r="24" spans="1:28">
      <c r="A24" s="150"/>
    </row>
    <row r="25" spans="1:28"/>
    <row r="26" spans="1:28"/>
    <row r="27" spans="1:28"/>
    <row r="28" spans="1:28"/>
    <row r="29" spans="1:28"/>
    <row r="30" spans="1:28"/>
    <row r="31" spans="1:28"/>
    <row r="32" spans="1:28"/>
    <row r="35" spans="3:3">
      <c r="C35"/>
    </row>
    <row r="36" spans="3:3"/>
    <row r="37" spans="3:3"/>
    <row r="38" spans="3:3"/>
  </sheetData>
  <phoneticPr fontId="8" type="noConversion"/>
  <printOptions horizontalCentered="1" verticalCentered="1"/>
  <pageMargins left="0.7" right="0.7" top="0.75" bottom="0.75" header="0.3" footer="0.3"/>
  <pageSetup scale="58" orientation="landscape" r:id="rId1"/>
  <headerFooter differentFirst="1">
    <oddFooter>&amp;CAttachment B - &amp;P</oddFooter>
  </headerFooter>
  <ignoredErrors>
    <ignoredError sqref="B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D00D8-8854-49CC-BBAC-C0843B4575E2}">
  <sheetPr>
    <tabColor rgb="FF7030A0"/>
    <pageSetUpPr fitToPage="1"/>
  </sheetPr>
  <dimension ref="A1:K26"/>
  <sheetViews>
    <sheetView showGridLines="0" zoomScaleNormal="100" workbookViewId="0">
      <pane xSplit="1" ySplit="5" topLeftCell="B6" activePane="bottomRight" state="frozen"/>
      <selection pane="topRight"/>
      <selection pane="bottomLeft"/>
      <selection pane="bottomRight"/>
    </sheetView>
  </sheetViews>
  <sheetFormatPr defaultColWidth="9" defaultRowHeight="16.5"/>
  <cols>
    <col min="1" max="1" width="52.28515625" style="37" customWidth="1"/>
    <col min="2" max="3" width="18.5703125" style="2" customWidth="1"/>
    <col min="4" max="9" width="15.5703125" style="37" customWidth="1"/>
    <col min="10" max="10" width="11" style="37" bestFit="1" customWidth="1"/>
    <col min="11" max="11" width="15" style="37" customWidth="1"/>
    <col min="12" max="16384" width="9" style="37"/>
  </cols>
  <sheetData>
    <row r="1" spans="1:11">
      <c r="A1" s="42" t="str">
        <f>+README!C1</f>
        <v>San Diego Gas &amp; Electric Company</v>
      </c>
      <c r="B1" s="40"/>
      <c r="C1" s="40"/>
      <c r="D1" s="36"/>
      <c r="F1" s="36"/>
    </row>
    <row r="2" spans="1:11">
      <c r="A2" s="42"/>
      <c r="B2" s="40"/>
      <c r="C2" s="40"/>
      <c r="D2" s="36"/>
      <c r="F2" s="36"/>
    </row>
    <row r="3" spans="1:11">
      <c r="A3" s="42"/>
      <c r="B3" s="40"/>
      <c r="C3" s="40"/>
      <c r="D3" s="36"/>
      <c r="F3" s="36"/>
    </row>
    <row r="4" spans="1:11" ht="15.6" customHeight="1" thickBot="1">
      <c r="A4" s="40" t="s">
        <v>593</v>
      </c>
      <c r="B4" s="19"/>
      <c r="C4" s="19"/>
      <c r="D4" s="36"/>
      <c r="F4" s="36"/>
    </row>
    <row r="5" spans="1:11" ht="45.75" thickBot="1">
      <c r="A5" s="331" t="s">
        <v>594</v>
      </c>
      <c r="B5" s="332" t="s">
        <v>33</v>
      </c>
      <c r="C5" s="332" t="s">
        <v>34</v>
      </c>
      <c r="D5" s="333" t="s">
        <v>35</v>
      </c>
      <c r="E5" s="333" t="s">
        <v>36</v>
      </c>
      <c r="F5" s="333" t="s">
        <v>37</v>
      </c>
      <c r="G5" s="333" t="s">
        <v>38</v>
      </c>
      <c r="H5" s="336" t="s">
        <v>660</v>
      </c>
    </row>
    <row r="6" spans="1:11">
      <c r="A6" s="335" t="s">
        <v>543</v>
      </c>
      <c r="B6" s="344">
        <v>375741</v>
      </c>
      <c r="C6" s="344">
        <v>625741</v>
      </c>
      <c r="D6" s="640">
        <v>1062396</v>
      </c>
      <c r="E6" s="640">
        <v>1072721</v>
      </c>
      <c r="F6" s="640">
        <v>1083245</v>
      </c>
      <c r="G6" s="640">
        <v>1093872</v>
      </c>
      <c r="H6" s="345">
        <f t="shared" ref="H6:H15" si="0">SUM(D6:G6)</f>
        <v>4312234</v>
      </c>
      <c r="J6" s="246"/>
      <c r="K6" s="247"/>
    </row>
    <row r="7" spans="1:11">
      <c r="A7" s="35" t="s">
        <v>544</v>
      </c>
      <c r="B7" s="243">
        <v>15061</v>
      </c>
      <c r="C7" s="243">
        <v>71114.95018605607</v>
      </c>
      <c r="D7" s="641">
        <v>24703</v>
      </c>
      <c r="E7" s="641">
        <v>25444</v>
      </c>
      <c r="F7" s="641">
        <v>26208</v>
      </c>
      <c r="G7" s="641">
        <v>26994</v>
      </c>
      <c r="H7" s="286">
        <f t="shared" si="0"/>
        <v>103349</v>
      </c>
      <c r="J7" s="246"/>
      <c r="K7" s="247"/>
    </row>
    <row r="8" spans="1:11">
      <c r="A8" s="35" t="s">
        <v>545</v>
      </c>
      <c r="B8" s="243">
        <v>1122</v>
      </c>
      <c r="C8" s="243">
        <v>34999.927083200004</v>
      </c>
      <c r="D8" s="641">
        <v>35773</v>
      </c>
      <c r="E8" s="642">
        <v>36846</v>
      </c>
      <c r="F8" s="641">
        <v>37952</v>
      </c>
      <c r="G8" s="641">
        <v>39090</v>
      </c>
      <c r="H8" s="286">
        <f t="shared" si="0"/>
        <v>149661</v>
      </c>
      <c r="J8" s="2"/>
      <c r="K8" s="2"/>
    </row>
    <row r="9" spans="1:11">
      <c r="A9" s="35" t="s">
        <v>546</v>
      </c>
      <c r="B9" s="243"/>
      <c r="C9" s="243"/>
      <c r="D9" s="641"/>
      <c r="E9" s="642"/>
      <c r="F9" s="641"/>
      <c r="G9" s="642"/>
      <c r="H9" s="286">
        <f t="shared" si="0"/>
        <v>0</v>
      </c>
      <c r="J9" s="2"/>
      <c r="K9" s="2"/>
    </row>
    <row r="10" spans="1:11">
      <c r="A10" s="35" t="s">
        <v>547</v>
      </c>
      <c r="B10" s="243">
        <v>57963</v>
      </c>
      <c r="C10" s="243">
        <v>57963.181790150848</v>
      </c>
      <c r="D10" s="641">
        <v>576160</v>
      </c>
      <c r="E10" s="642">
        <v>582045</v>
      </c>
      <c r="F10" s="641">
        <v>588106</v>
      </c>
      <c r="G10" s="642">
        <v>594349</v>
      </c>
      <c r="H10" s="286">
        <f t="shared" si="0"/>
        <v>2340660</v>
      </c>
      <c r="J10" s="246"/>
      <c r="K10" s="247"/>
    </row>
    <row r="11" spans="1:11">
      <c r="A11" s="35" t="s">
        <v>548</v>
      </c>
      <c r="B11" s="243">
        <v>0</v>
      </c>
      <c r="C11" s="243">
        <v>0</v>
      </c>
      <c r="D11" s="641">
        <v>30900</v>
      </c>
      <c r="E11" s="642">
        <v>30900</v>
      </c>
      <c r="F11" s="641">
        <v>30900</v>
      </c>
      <c r="G11" s="642">
        <v>30900</v>
      </c>
      <c r="H11" s="286">
        <f t="shared" si="0"/>
        <v>123600</v>
      </c>
    </row>
    <row r="12" spans="1:11">
      <c r="A12" s="35" t="s">
        <v>595</v>
      </c>
      <c r="B12" s="243">
        <v>50000</v>
      </c>
      <c r="C12" s="243">
        <v>50000</v>
      </c>
      <c r="D12" s="641">
        <v>55450</v>
      </c>
      <c r="E12" s="642">
        <v>45305</v>
      </c>
      <c r="F12" s="641">
        <v>45464</v>
      </c>
      <c r="G12" s="642">
        <v>55928</v>
      </c>
      <c r="H12" s="286">
        <f t="shared" si="0"/>
        <v>202147</v>
      </c>
    </row>
    <row r="13" spans="1:11">
      <c r="A13" s="35" t="s">
        <v>117</v>
      </c>
      <c r="B13" s="243">
        <v>48860</v>
      </c>
      <c r="C13" s="243">
        <v>50325.5839748035</v>
      </c>
      <c r="D13" s="641">
        <v>84491</v>
      </c>
      <c r="E13" s="642">
        <v>86849</v>
      </c>
      <c r="F13" s="641">
        <v>89277</v>
      </c>
      <c r="G13" s="642">
        <v>91778</v>
      </c>
      <c r="H13" s="286">
        <f t="shared" si="0"/>
        <v>352395</v>
      </c>
    </row>
    <row r="14" spans="1:11" s="2" customFormat="1">
      <c r="A14" s="10" t="s">
        <v>118</v>
      </c>
      <c r="B14" s="243">
        <v>80160</v>
      </c>
      <c r="C14" s="243">
        <v>82579.208217909327</v>
      </c>
      <c r="D14" s="641">
        <v>97692</v>
      </c>
      <c r="E14" s="642">
        <v>100620</v>
      </c>
      <c r="F14" s="641">
        <v>103636</v>
      </c>
      <c r="G14" s="642">
        <v>106742</v>
      </c>
      <c r="H14" s="286">
        <f t="shared" si="0"/>
        <v>408690</v>
      </c>
    </row>
    <row r="15" spans="1:11" s="2" customFormat="1" ht="17.25" thickBot="1">
      <c r="A15" s="850" t="s">
        <v>596</v>
      </c>
      <c r="B15" s="851">
        <v>11461</v>
      </c>
      <c r="C15" s="851">
        <v>11461</v>
      </c>
      <c r="D15" s="852">
        <v>11805</v>
      </c>
      <c r="E15" s="853">
        <v>12159</v>
      </c>
      <c r="F15" s="852">
        <v>12524</v>
      </c>
      <c r="G15" s="853">
        <v>12899</v>
      </c>
      <c r="H15" s="854">
        <f t="shared" si="0"/>
        <v>49387</v>
      </c>
    </row>
    <row r="16" spans="1:11" s="38" customFormat="1" ht="15.75" thickBot="1">
      <c r="A16" s="858" t="s">
        <v>597</v>
      </c>
      <c r="B16" s="859">
        <f t="shared" ref="B16:H16" si="1">SUM(B6:B15)</f>
        <v>640368</v>
      </c>
      <c r="C16" s="859">
        <f t="shared" si="1"/>
        <v>984184.85125211964</v>
      </c>
      <c r="D16" s="859">
        <f t="shared" si="1"/>
        <v>1979370</v>
      </c>
      <c r="E16" s="859">
        <f t="shared" si="1"/>
        <v>1992889</v>
      </c>
      <c r="F16" s="859">
        <f t="shared" si="1"/>
        <v>2017312</v>
      </c>
      <c r="G16" s="859">
        <f t="shared" si="1"/>
        <v>2052552</v>
      </c>
      <c r="H16" s="860">
        <f t="shared" si="1"/>
        <v>8042123</v>
      </c>
    </row>
    <row r="17" spans="1:8" s="38" customFormat="1" ht="15">
      <c r="A17" s="335"/>
      <c r="B17" s="855"/>
      <c r="C17" s="855"/>
      <c r="D17" s="856"/>
      <c r="E17" s="856"/>
      <c r="F17" s="856"/>
      <c r="G17" s="856"/>
      <c r="H17" s="857"/>
    </row>
    <row r="18" spans="1:8">
      <c r="A18" s="35" t="s">
        <v>62</v>
      </c>
      <c r="B18" s="348">
        <v>5388762</v>
      </c>
      <c r="C18" s="348">
        <v>5449903</v>
      </c>
      <c r="D18" s="641">
        <v>11254869</v>
      </c>
      <c r="E18" s="641">
        <v>12439592</v>
      </c>
      <c r="F18" s="641">
        <v>13624315</v>
      </c>
      <c r="G18" s="641">
        <v>14809038</v>
      </c>
      <c r="H18" s="347">
        <f>SUM(D18:G18)</f>
        <v>52127814</v>
      </c>
    </row>
    <row r="19" spans="1:8" ht="17.25" thickBot="1">
      <c r="A19" s="861"/>
      <c r="B19" s="862"/>
      <c r="C19" s="862"/>
      <c r="D19" s="863"/>
      <c r="E19" s="863"/>
      <c r="F19" s="863"/>
      <c r="G19" s="863"/>
      <c r="H19" s="864"/>
    </row>
    <row r="20" spans="1:8" ht="17.25" thickBot="1">
      <c r="A20" s="858" t="s">
        <v>598</v>
      </c>
      <c r="B20" s="859">
        <f t="shared" ref="B20:H20" si="2">SUM(B16,B18)</f>
        <v>6029130</v>
      </c>
      <c r="C20" s="859">
        <f t="shared" si="2"/>
        <v>6434087.85125212</v>
      </c>
      <c r="D20" s="859">
        <f t="shared" si="2"/>
        <v>13234239</v>
      </c>
      <c r="E20" s="859">
        <f t="shared" si="2"/>
        <v>14432481</v>
      </c>
      <c r="F20" s="859">
        <f t="shared" si="2"/>
        <v>15641627</v>
      </c>
      <c r="G20" s="859">
        <f t="shared" si="2"/>
        <v>16861590</v>
      </c>
      <c r="H20" s="860">
        <f t="shared" si="2"/>
        <v>60169937</v>
      </c>
    </row>
    <row r="21" spans="1:8">
      <c r="A21" s="36"/>
      <c r="B21" s="19"/>
      <c r="C21" s="19"/>
      <c r="D21" s="36"/>
      <c r="F21" s="36"/>
    </row>
    <row r="22" spans="1:8">
      <c r="A22" s="36"/>
      <c r="B22" s="19"/>
      <c r="C22" s="19"/>
      <c r="D22" s="36"/>
      <c r="E22" s="425"/>
      <c r="F22" s="36"/>
    </row>
    <row r="23" spans="1:8">
      <c r="B23" s="148"/>
      <c r="C23" s="148"/>
      <c r="E23" s="425"/>
    </row>
    <row r="24" spans="1:8">
      <c r="B24" s="37"/>
      <c r="C24" s="37"/>
    </row>
    <row r="25" spans="1:8">
      <c r="D25" s="444"/>
      <c r="E25" s="444"/>
      <c r="F25" s="444"/>
      <c r="G25" s="444"/>
    </row>
    <row r="26" spans="1:8">
      <c r="D26" s="444"/>
      <c r="E26" s="444"/>
      <c r="F26" s="444"/>
      <c r="G26" s="444"/>
    </row>
  </sheetData>
  <phoneticPr fontId="8" type="noConversion"/>
  <printOptions horizontalCentered="1" verticalCentered="1"/>
  <pageMargins left="0.7" right="0.7" top="0.75" bottom="0.75" header="0.3" footer="0.3"/>
  <pageSetup scale="74" orientation="landscape" r:id="rId1"/>
  <headerFooter differentFirst="1">
    <oddFooter>&amp;CAttachment B - &amp;P</oddFooter>
  </headerFooter>
  <ignoredErrors>
    <ignoredError sqref="H6:H15 H18"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B242D-EBD9-40DE-A16D-F3F919400826}">
  <sheetPr>
    <tabColor rgb="FF7030A0"/>
    <pageSetUpPr fitToPage="1"/>
  </sheetPr>
  <dimension ref="A1:AD24"/>
  <sheetViews>
    <sheetView showGridLines="0" zoomScaleNormal="100" workbookViewId="0"/>
  </sheetViews>
  <sheetFormatPr defaultColWidth="9" defaultRowHeight="16.5"/>
  <cols>
    <col min="1" max="1" width="13" style="2" customWidth="1"/>
    <col min="2" max="27" width="15.5703125" style="2" customWidth="1"/>
    <col min="28" max="16384" width="9" style="2"/>
  </cols>
  <sheetData>
    <row r="1" spans="1:30">
      <c r="A1" s="42" t="str">
        <f>+README!C1</f>
        <v>San Diego Gas &amp; Electric Company</v>
      </c>
      <c r="B1" s="26"/>
      <c r="C1" s="26"/>
      <c r="D1" s="27"/>
      <c r="E1" s="27"/>
      <c r="F1" s="27"/>
      <c r="G1" s="27"/>
      <c r="H1" s="27"/>
      <c r="I1" s="27"/>
      <c r="J1" s="27"/>
    </row>
    <row r="2" spans="1:30">
      <c r="A2" s="29"/>
      <c r="B2" s="27"/>
      <c r="C2" s="27"/>
      <c r="D2" s="27"/>
      <c r="E2" s="27"/>
      <c r="F2" s="27"/>
      <c r="G2" s="27"/>
      <c r="H2" s="27"/>
      <c r="I2" s="27"/>
      <c r="J2" s="27"/>
    </row>
    <row r="4" spans="1:30" ht="17.25" thickBot="1">
      <c r="A4" s="39" t="s">
        <v>599</v>
      </c>
      <c r="B4" s="26"/>
      <c r="C4" s="26"/>
      <c r="D4" s="27"/>
      <c r="E4" s="27"/>
      <c r="F4" s="27"/>
      <c r="G4" s="27"/>
      <c r="H4" s="27"/>
      <c r="I4" s="27"/>
      <c r="J4" s="27"/>
    </row>
    <row r="5" spans="1:30" ht="75" customHeight="1">
      <c r="A5" s="547"/>
      <c r="B5" s="548" t="s">
        <v>559</v>
      </c>
      <c r="C5" s="549" t="s">
        <v>560</v>
      </c>
      <c r="D5" s="549" t="s">
        <v>561</v>
      </c>
      <c r="E5" s="549" t="s">
        <v>562</v>
      </c>
      <c r="F5" s="549" t="s">
        <v>563</v>
      </c>
      <c r="G5" s="548" t="s">
        <v>564</v>
      </c>
      <c r="H5" s="548" t="s">
        <v>565</v>
      </c>
      <c r="I5" s="548" t="s">
        <v>566</v>
      </c>
      <c r="J5" s="550" t="s">
        <v>567</v>
      </c>
      <c r="K5" s="549" t="s">
        <v>568</v>
      </c>
      <c r="L5" s="549" t="s">
        <v>569</v>
      </c>
      <c r="M5" s="551" t="s">
        <v>570</v>
      </c>
      <c r="N5" s="552" t="s">
        <v>571</v>
      </c>
    </row>
    <row r="6" spans="1:30">
      <c r="A6" s="553" t="s">
        <v>572</v>
      </c>
      <c r="B6" s="193" t="s">
        <v>573</v>
      </c>
      <c r="C6" s="197"/>
      <c r="D6" s="194" t="s">
        <v>574</v>
      </c>
      <c r="E6" s="194" t="s">
        <v>574</v>
      </c>
      <c r="F6" s="194" t="s">
        <v>574</v>
      </c>
      <c r="G6" s="196" t="s">
        <v>574</v>
      </c>
      <c r="H6" s="196" t="s">
        <v>574</v>
      </c>
      <c r="I6" s="196" t="s">
        <v>574</v>
      </c>
      <c r="J6" s="196"/>
      <c r="K6" s="194" t="s">
        <v>574</v>
      </c>
      <c r="L6" s="194" t="s">
        <v>574</v>
      </c>
      <c r="M6" s="194" t="s">
        <v>574</v>
      </c>
      <c r="N6" s="554"/>
    </row>
    <row r="7" spans="1:30" s="21" customFormat="1">
      <c r="A7" s="565"/>
      <c r="B7" s="555">
        <v>12768</v>
      </c>
      <c r="C7" s="556">
        <v>16953</v>
      </c>
      <c r="D7" s="556">
        <v>7200</v>
      </c>
      <c r="E7" s="556">
        <v>19968</v>
      </c>
      <c r="F7" s="557">
        <v>0.25</v>
      </c>
      <c r="G7" s="555">
        <v>7075</v>
      </c>
      <c r="H7" s="555">
        <v>27043</v>
      </c>
      <c r="I7" s="558">
        <v>0.33</v>
      </c>
      <c r="J7" s="558">
        <f>H7/E7-1</f>
        <v>0.35431690705128216</v>
      </c>
      <c r="K7" s="556">
        <v>7075</v>
      </c>
      <c r="L7" s="556">
        <v>34118</v>
      </c>
      <c r="M7" s="559">
        <v>0.42</v>
      </c>
      <c r="N7" s="560">
        <f>L7/H7-1</f>
        <v>0.26162038235402885</v>
      </c>
    </row>
    <row r="8" spans="1:30">
      <c r="A8" s="28"/>
      <c r="B8" s="59"/>
      <c r="C8" s="28"/>
      <c r="D8" s="27"/>
      <c r="E8" s="27"/>
      <c r="F8" s="28"/>
      <c r="G8" s="27"/>
      <c r="H8" s="27"/>
      <c r="I8" s="27"/>
      <c r="J8" s="27"/>
      <c r="K8" s="27"/>
      <c r="L8" s="27"/>
      <c r="M8" s="27"/>
      <c r="N8" s="27"/>
    </row>
    <row r="9" spans="1:30" customFormat="1" ht="38.25">
      <c r="A9" s="561" t="s">
        <v>577</v>
      </c>
      <c r="B9" s="550" t="s">
        <v>578</v>
      </c>
      <c r="C9" s="550" t="s">
        <v>579</v>
      </c>
      <c r="D9" s="550" t="s">
        <v>580</v>
      </c>
      <c r="E9" s="549" t="s">
        <v>581</v>
      </c>
      <c r="F9" s="549" t="s">
        <v>582</v>
      </c>
      <c r="G9" s="549" t="s">
        <v>583</v>
      </c>
      <c r="H9" s="549" t="s">
        <v>584</v>
      </c>
      <c r="I9" s="550" t="s">
        <v>585</v>
      </c>
      <c r="J9" s="550" t="s">
        <v>586</v>
      </c>
      <c r="K9" s="550" t="s">
        <v>587</v>
      </c>
      <c r="L9" s="562" t="s">
        <v>588</v>
      </c>
      <c r="M9" s="57"/>
      <c r="N9" s="56"/>
      <c r="O9" s="57"/>
      <c r="P9" s="57"/>
      <c r="Q9" s="56"/>
      <c r="R9" s="57"/>
      <c r="S9" s="57"/>
      <c r="T9" s="56"/>
      <c r="U9" s="57"/>
      <c r="V9" s="57"/>
      <c r="W9" s="56"/>
      <c r="X9" s="57"/>
      <c r="Y9" s="57"/>
      <c r="Z9" s="56"/>
      <c r="AA9" s="57"/>
      <c r="AB9" s="57"/>
      <c r="AC9" s="56"/>
    </row>
    <row r="10" spans="1:30" customFormat="1" ht="12.75">
      <c r="A10" s="563"/>
      <c r="B10" s="196" t="s">
        <v>600</v>
      </c>
      <c r="C10" s="196" t="s">
        <v>576</v>
      </c>
      <c r="D10" s="196"/>
      <c r="E10" s="195"/>
      <c r="F10" s="195" t="s">
        <v>600</v>
      </c>
      <c r="G10" s="195" t="s">
        <v>576</v>
      </c>
      <c r="H10" s="195"/>
      <c r="I10" s="193"/>
      <c r="J10" s="193" t="s">
        <v>600</v>
      </c>
      <c r="K10" s="193" t="s">
        <v>576</v>
      </c>
      <c r="L10" s="564"/>
      <c r="M10" s="57"/>
      <c r="N10" s="56"/>
      <c r="O10" s="57"/>
      <c r="P10" s="57"/>
      <c r="Q10" s="56"/>
      <c r="R10" s="57"/>
      <c r="S10" s="57"/>
      <c r="T10" s="56"/>
      <c r="U10" s="57"/>
      <c r="V10" s="57"/>
      <c r="W10" s="56"/>
      <c r="X10" s="57"/>
      <c r="Y10" s="57"/>
      <c r="Z10" s="56"/>
      <c r="AA10" s="57"/>
      <c r="AB10" s="57"/>
      <c r="AC10" s="56"/>
    </row>
    <row r="11" spans="1:30" customFormat="1" ht="12.75">
      <c r="A11" s="565">
        <v>4366</v>
      </c>
      <c r="B11" s="555">
        <v>38484</v>
      </c>
      <c r="C11" s="566">
        <v>0.47499999999999998</v>
      </c>
      <c r="D11" s="558">
        <f>B11/L7-1</f>
        <v>0.12796764171405117</v>
      </c>
      <c r="E11" s="556">
        <v>4051</v>
      </c>
      <c r="F11" s="556">
        <v>42535</v>
      </c>
      <c r="G11" s="567">
        <v>0.52500000000000002</v>
      </c>
      <c r="H11" s="557">
        <f>F11/B11-1</f>
        <v>0.10526452551709808</v>
      </c>
      <c r="I11" s="555">
        <v>4051</v>
      </c>
      <c r="J11" s="555">
        <v>46586</v>
      </c>
      <c r="K11" s="566">
        <v>0.57499999999999996</v>
      </c>
      <c r="L11" s="568">
        <f>J11/F11-1</f>
        <v>9.5239214764311741E-2</v>
      </c>
      <c r="M11" s="57"/>
      <c r="N11" s="56"/>
      <c r="O11" s="57"/>
      <c r="P11" s="57"/>
      <c r="Q11" s="56"/>
      <c r="R11" s="57"/>
      <c r="S11" s="57"/>
      <c r="T11" s="56"/>
      <c r="U11" s="57"/>
      <c r="V11" s="57"/>
      <c r="W11" s="56"/>
      <c r="X11" s="57"/>
      <c r="Y11" s="57"/>
      <c r="Z11" s="56"/>
      <c r="AA11" s="57"/>
      <c r="AB11" s="57"/>
      <c r="AC11" s="56"/>
    </row>
    <row r="12" spans="1:30" customFormat="1">
      <c r="A12" s="58"/>
      <c r="B12" s="57"/>
      <c r="C12" s="57"/>
      <c r="D12" s="57"/>
      <c r="E12" s="57"/>
      <c r="F12" s="57"/>
      <c r="G12" s="57"/>
      <c r="H12" s="57"/>
      <c r="I12" s="57"/>
      <c r="J12" s="57"/>
      <c r="K12" s="57"/>
      <c r="L12" s="57"/>
      <c r="M12" s="2"/>
      <c r="N12" s="57"/>
      <c r="O12" s="56"/>
      <c r="P12" s="57"/>
      <c r="Q12" s="57"/>
      <c r="R12" s="56"/>
      <c r="S12" s="57"/>
      <c r="T12" s="57"/>
      <c r="U12" s="56"/>
      <c r="V12" s="57"/>
      <c r="W12" s="57"/>
      <c r="X12" s="56"/>
      <c r="Y12" s="57"/>
      <c r="Z12" s="57"/>
      <c r="AA12" s="56"/>
      <c r="AB12" s="57"/>
      <c r="AC12" s="57"/>
      <c r="AD12" s="56"/>
    </row>
    <row r="13" spans="1:30" customFormat="1" ht="38.25">
      <c r="A13" s="569" t="s">
        <v>589</v>
      </c>
      <c r="B13" s="549" t="s">
        <v>590</v>
      </c>
      <c r="C13" s="549" t="s">
        <v>591</v>
      </c>
      <c r="D13" s="552" t="s">
        <v>592</v>
      </c>
      <c r="E13" s="543"/>
      <c r="F13" s="543"/>
      <c r="G13" s="543"/>
      <c r="H13" s="543"/>
      <c r="I13" s="543"/>
      <c r="J13" s="543"/>
      <c r="K13" s="543"/>
      <c r="L13" s="543"/>
      <c r="M13" s="57"/>
      <c r="N13" s="56"/>
      <c r="O13" s="57"/>
      <c r="P13" s="57"/>
      <c r="Q13" s="56"/>
      <c r="R13" s="57"/>
      <c r="S13" s="57"/>
      <c r="T13" s="56"/>
      <c r="U13" s="57"/>
      <c r="V13" s="57"/>
      <c r="W13" s="56"/>
      <c r="X13" s="57"/>
      <c r="Y13" s="57"/>
      <c r="Z13" s="56"/>
      <c r="AA13" s="57"/>
      <c r="AB13" s="57"/>
      <c r="AC13" s="56"/>
    </row>
    <row r="14" spans="1:30" customFormat="1" ht="12.75">
      <c r="A14" s="570"/>
      <c r="B14" s="195" t="s">
        <v>600</v>
      </c>
      <c r="C14" s="195" t="s">
        <v>576</v>
      </c>
      <c r="D14" s="554"/>
      <c r="E14" s="544"/>
      <c r="F14" s="544"/>
      <c r="G14" s="544"/>
      <c r="H14" s="544"/>
      <c r="I14" s="544"/>
      <c r="J14" s="544"/>
      <c r="K14" s="544"/>
      <c r="L14" s="544"/>
      <c r="M14" s="57"/>
      <c r="N14" s="56"/>
      <c r="O14" s="57"/>
      <c r="P14" s="57"/>
      <c r="Q14" s="56"/>
      <c r="R14" s="57"/>
      <c r="S14" s="57"/>
      <c r="T14" s="56"/>
      <c r="U14" s="57"/>
      <c r="V14" s="57"/>
      <c r="W14" s="56"/>
      <c r="X14" s="57"/>
      <c r="Y14" s="57"/>
      <c r="Z14" s="56"/>
      <c r="AA14" s="57"/>
      <c r="AB14" s="57"/>
      <c r="AC14" s="56"/>
    </row>
    <row r="15" spans="1:30" customFormat="1" ht="12.75">
      <c r="A15" s="571">
        <v>4051</v>
      </c>
      <c r="B15" s="556">
        <v>50637</v>
      </c>
      <c r="C15" s="567">
        <v>0.625</v>
      </c>
      <c r="D15" s="560">
        <f>B15/J11-1</f>
        <v>8.6957455029407882E-2</v>
      </c>
      <c r="E15" s="545"/>
      <c r="F15" s="545"/>
      <c r="G15" s="546"/>
      <c r="H15" s="546"/>
      <c r="I15" s="545"/>
      <c r="J15" s="545"/>
      <c r="K15" s="546"/>
      <c r="L15" s="56"/>
      <c r="M15" s="57"/>
      <c r="N15" s="56"/>
      <c r="O15" s="57"/>
      <c r="P15" s="57"/>
      <c r="Q15" s="56"/>
      <c r="R15" s="57"/>
      <c r="S15" s="57"/>
      <c r="T15" s="56"/>
      <c r="U15" s="57"/>
      <c r="V15" s="57"/>
      <c r="W15" s="56"/>
      <c r="X15" s="57"/>
      <c r="Y15" s="57"/>
      <c r="Z15" s="56"/>
      <c r="AA15" s="57"/>
      <c r="AB15" s="57"/>
      <c r="AC15" s="56"/>
    </row>
    <row r="16" spans="1:30">
      <c r="A16" s="150"/>
      <c r="B16" s="150"/>
    </row>
    <row r="17" spans="1:2">
      <c r="A17" s="713" t="s">
        <v>133</v>
      </c>
      <c r="B17" s="150"/>
    </row>
    <row r="18" spans="1:2">
      <c r="A18" s="637" t="s">
        <v>601</v>
      </c>
      <c r="B18" s="150"/>
    </row>
    <row r="19" spans="1:2">
      <c r="A19" s="637" t="s">
        <v>602</v>
      </c>
      <c r="B19" s="150"/>
    </row>
    <row r="20" spans="1:2">
      <c r="A20" s="637" t="s">
        <v>603</v>
      </c>
      <c r="B20" s="150"/>
    </row>
    <row r="21" spans="1:2">
      <c r="A21" s="638" t="s">
        <v>604</v>
      </c>
      <c r="B21" s="150"/>
    </row>
    <row r="22" spans="1:2">
      <c r="A22" s="639" t="s">
        <v>605</v>
      </c>
      <c r="B22" s="150"/>
    </row>
    <row r="23" spans="1:2">
      <c r="A23" s="150"/>
      <c r="B23" s="150"/>
    </row>
    <row r="24" spans="1:2">
      <c r="A24" s="150"/>
      <c r="B24" s="150"/>
    </row>
  </sheetData>
  <printOptions horizontalCentered="1" verticalCentered="1"/>
  <pageMargins left="0.7" right="0.7" top="0.75" bottom="0.75" header="0.3" footer="0.3"/>
  <pageSetup scale="58" orientation="landscape" r:id="rId1"/>
  <headerFooter differentFirst="1">
    <oddFooter>&amp;CAttachment B -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DB605-D3DC-4D61-9FC4-E4D09BA890BC}">
  <sheetPr>
    <pageSetUpPr fitToPage="1"/>
  </sheetPr>
  <dimension ref="A1:O33"/>
  <sheetViews>
    <sheetView workbookViewId="0"/>
  </sheetViews>
  <sheetFormatPr defaultColWidth="8.7109375" defaultRowHeight="15.75"/>
  <cols>
    <col min="1" max="1" width="13" style="33" customWidth="1"/>
    <col min="2" max="2" width="30.85546875" style="33" customWidth="1"/>
    <col min="3" max="14" width="9" style="33" bestFit="1" customWidth="1"/>
    <col min="15" max="15" width="12.85546875" style="33" customWidth="1"/>
    <col min="16" max="16384" width="8.7109375" style="33"/>
  </cols>
  <sheetData>
    <row r="1" spans="1:15" ht="16.5">
      <c r="A1" s="659" t="s">
        <v>0</v>
      </c>
      <c r="B1" s="660"/>
      <c r="C1" s="661" t="s">
        <v>1</v>
      </c>
      <c r="D1" s="661"/>
      <c r="E1" s="661"/>
      <c r="F1" s="661"/>
      <c r="G1" s="660"/>
      <c r="H1" s="660"/>
      <c r="I1" s="660"/>
      <c r="J1" s="660"/>
      <c r="K1" s="660"/>
      <c r="L1" s="660"/>
      <c r="M1" s="660"/>
      <c r="N1" s="660"/>
      <c r="O1" s="662"/>
    </row>
    <row r="2" spans="1:15" ht="16.5">
      <c r="A2" s="663" t="s">
        <v>2</v>
      </c>
      <c r="C2" s="34" t="s">
        <v>3</v>
      </c>
      <c r="D2" s="34"/>
      <c r="E2" s="34"/>
      <c r="F2" s="34"/>
      <c r="O2" s="664"/>
    </row>
    <row r="3" spans="1:15">
      <c r="A3" s="665"/>
      <c r="O3" s="664"/>
    </row>
    <row r="4" spans="1:15" ht="16.5">
      <c r="A4" s="666" t="s">
        <v>4</v>
      </c>
      <c r="B4" s="47"/>
      <c r="C4" s="33" t="s">
        <v>5</v>
      </c>
      <c r="O4" s="664"/>
    </row>
    <row r="5" spans="1:15">
      <c r="A5" s="665"/>
      <c r="O5" s="664"/>
    </row>
    <row r="6" spans="1:15" ht="16.5">
      <c r="A6" s="663" t="s">
        <v>6</v>
      </c>
      <c r="O6" s="664"/>
    </row>
    <row r="7" spans="1:15">
      <c r="A7" s="667"/>
      <c r="B7" s="33" t="s">
        <v>7</v>
      </c>
      <c r="O7" s="664"/>
    </row>
    <row r="8" spans="1:15">
      <c r="A8" s="668"/>
      <c r="B8" s="33" t="s">
        <v>8</v>
      </c>
      <c r="O8" s="664"/>
    </row>
    <row r="9" spans="1:15">
      <c r="A9" s="669"/>
      <c r="B9" s="33" t="s">
        <v>9</v>
      </c>
      <c r="O9" s="664"/>
    </row>
    <row r="10" spans="1:15">
      <c r="A10" s="670"/>
      <c r="B10" s="33" t="s">
        <v>10</v>
      </c>
      <c r="O10" s="664"/>
    </row>
    <row r="11" spans="1:15">
      <c r="A11" s="671"/>
      <c r="B11" s="33" t="s">
        <v>11</v>
      </c>
      <c r="O11" s="664"/>
    </row>
    <row r="12" spans="1:15">
      <c r="A12" s="672"/>
      <c r="B12" s="33" t="s">
        <v>12</v>
      </c>
      <c r="O12" s="664"/>
    </row>
    <row r="13" spans="1:15">
      <c r="A13" s="665"/>
      <c r="O13" s="664"/>
    </row>
    <row r="14" spans="1:15">
      <c r="A14" s="665" t="s">
        <v>13</v>
      </c>
      <c r="O14" s="664"/>
    </row>
    <row r="15" spans="1:15">
      <c r="A15" s="865" t="s">
        <v>14</v>
      </c>
      <c r="B15" s="866"/>
      <c r="O15" s="664"/>
    </row>
    <row r="16" spans="1:15">
      <c r="A16" s="865" t="s">
        <v>15</v>
      </c>
      <c r="B16" s="866"/>
      <c r="O16" s="664"/>
    </row>
    <row r="17" spans="1:15">
      <c r="A17" s="865" t="s">
        <v>16</v>
      </c>
      <c r="B17" s="866"/>
      <c r="O17" s="664"/>
    </row>
    <row r="18" spans="1:15">
      <c r="A18" s="865" t="s">
        <v>665</v>
      </c>
      <c r="B18" s="866"/>
      <c r="O18" s="664"/>
    </row>
    <row r="19" spans="1:15">
      <c r="A19" s="865" t="s">
        <v>17</v>
      </c>
      <c r="B19" s="866"/>
      <c r="O19" s="664"/>
    </row>
    <row r="20" spans="1:15">
      <c r="A20" s="865" t="s">
        <v>18</v>
      </c>
      <c r="B20" s="866"/>
      <c r="O20" s="664"/>
    </row>
    <row r="21" spans="1:15">
      <c r="A21" s="668" t="s">
        <v>19</v>
      </c>
      <c r="B21" s="210"/>
      <c r="O21" s="664"/>
    </row>
    <row r="22" spans="1:15">
      <c r="A22" s="668" t="s">
        <v>20</v>
      </c>
      <c r="B22" s="210"/>
      <c r="O22" s="664"/>
    </row>
    <row r="23" spans="1:15">
      <c r="A23" s="668" t="s">
        <v>696</v>
      </c>
      <c r="B23" s="210"/>
      <c r="O23" s="664"/>
    </row>
    <row r="24" spans="1:15">
      <c r="A24" s="668" t="s">
        <v>21</v>
      </c>
      <c r="B24" s="210"/>
      <c r="O24" s="664"/>
    </row>
    <row r="25" spans="1:15">
      <c r="A25" s="668" t="s">
        <v>22</v>
      </c>
      <c r="B25" s="210"/>
      <c r="O25" s="664"/>
    </row>
    <row r="26" spans="1:15">
      <c r="A26" s="669" t="s">
        <v>23</v>
      </c>
      <c r="B26" s="206"/>
      <c r="O26" s="664"/>
    </row>
    <row r="27" spans="1:15">
      <c r="A27" s="869" t="s">
        <v>24</v>
      </c>
      <c r="B27" s="870"/>
      <c r="O27" s="664"/>
    </row>
    <row r="28" spans="1:15">
      <c r="A28" s="869" t="s">
        <v>25</v>
      </c>
      <c r="B28" s="870"/>
      <c r="O28" s="664"/>
    </row>
    <row r="29" spans="1:15">
      <c r="A29" s="867" t="s">
        <v>26</v>
      </c>
      <c r="B29" s="868"/>
      <c r="O29" s="664"/>
    </row>
    <row r="30" spans="1:15">
      <c r="A30" s="867" t="s">
        <v>27</v>
      </c>
      <c r="B30" s="868"/>
      <c r="O30" s="664"/>
    </row>
    <row r="31" spans="1:15">
      <c r="A31" s="672" t="s">
        <v>28</v>
      </c>
      <c r="B31" s="60"/>
      <c r="O31" s="664"/>
    </row>
    <row r="32" spans="1:15">
      <c r="A32" s="672" t="s">
        <v>29</v>
      </c>
      <c r="B32" s="60"/>
      <c r="O32" s="664"/>
    </row>
    <row r="33" spans="1:15" ht="16.5" thickBot="1">
      <c r="A33" s="673" t="s">
        <v>30</v>
      </c>
      <c r="B33" s="674"/>
      <c r="C33" s="674"/>
      <c r="D33" s="674"/>
      <c r="E33" s="674"/>
      <c r="F33" s="674"/>
      <c r="G33" s="674"/>
      <c r="H33" s="674"/>
      <c r="I33" s="674"/>
      <c r="J33" s="674"/>
      <c r="K33" s="674"/>
      <c r="L33" s="674"/>
      <c r="M33" s="674"/>
      <c r="N33" s="674"/>
      <c r="O33" s="675"/>
    </row>
  </sheetData>
  <printOptions horizontalCentered="1" verticalCentered="1"/>
  <pageMargins left="0.7" right="0.7" top="0.75" bottom="0.75" header="0.3" footer="0.3"/>
  <pageSetup scale="75" orientation="landscape" r:id="rId1"/>
  <headerFooter differentFirst="1">
    <oddFooter>&amp;CAttachment B -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D52E9-2402-4B69-AAC3-F4EB970E44EA}">
  <sheetPr>
    <tabColor rgb="FF00B050"/>
    <pageSetUpPr fitToPage="1"/>
  </sheetPr>
  <dimension ref="A1:I63"/>
  <sheetViews>
    <sheetView showGridLines="0" zoomScaleNormal="100" workbookViewId="0"/>
  </sheetViews>
  <sheetFormatPr defaultRowHeight="16.5"/>
  <cols>
    <col min="1" max="1" width="40.85546875" style="18" customWidth="1"/>
    <col min="2" max="8" width="15.5703125" style="7" customWidth="1"/>
    <col min="9" max="9" width="18.5703125" style="7" customWidth="1"/>
    <col min="10" max="254" width="9" style="7"/>
    <col min="255" max="255" width="21.5703125" style="7" customWidth="1"/>
    <col min="256" max="256" width="13.5703125" style="7" customWidth="1"/>
    <col min="257" max="257" width="12.5703125" style="7" customWidth="1"/>
    <col min="258" max="258" width="14" style="7" customWidth="1"/>
    <col min="259" max="259" width="11.28515625" style="7" customWidth="1"/>
    <col min="260" max="260" width="14" style="7" customWidth="1"/>
    <col min="261" max="261" width="11.28515625" style="7" customWidth="1"/>
    <col min="262" max="262" width="13.5703125" style="7" customWidth="1"/>
    <col min="263" max="510" width="9" style="7"/>
    <col min="511" max="511" width="21.5703125" style="7" customWidth="1"/>
    <col min="512" max="512" width="13.5703125" style="7" customWidth="1"/>
    <col min="513" max="513" width="12.5703125" style="7" customWidth="1"/>
    <col min="514" max="514" width="14" style="7" customWidth="1"/>
    <col min="515" max="515" width="11.28515625" style="7" customWidth="1"/>
    <col min="516" max="516" width="14" style="7" customWidth="1"/>
    <col min="517" max="517" width="11.28515625" style="7" customWidth="1"/>
    <col min="518" max="518" width="13.5703125" style="7" customWidth="1"/>
    <col min="519" max="766" width="9" style="7"/>
    <col min="767" max="767" width="21.5703125" style="7" customWidth="1"/>
    <col min="768" max="768" width="13.5703125" style="7" customWidth="1"/>
    <col min="769" max="769" width="12.5703125" style="7" customWidth="1"/>
    <col min="770" max="770" width="14" style="7" customWidth="1"/>
    <col min="771" max="771" width="11.28515625" style="7" customWidth="1"/>
    <col min="772" max="772" width="14" style="7" customWidth="1"/>
    <col min="773" max="773" width="11.28515625" style="7" customWidth="1"/>
    <col min="774" max="774" width="13.5703125" style="7" customWidth="1"/>
    <col min="775" max="1022" width="9" style="7"/>
    <col min="1023" max="1023" width="21.5703125" style="7" customWidth="1"/>
    <col min="1024" max="1024" width="13.5703125" style="7" customWidth="1"/>
    <col min="1025" max="1025" width="12.5703125" style="7" customWidth="1"/>
    <col min="1026" max="1026" width="14" style="7" customWidth="1"/>
    <col min="1027" max="1027" width="11.28515625" style="7" customWidth="1"/>
    <col min="1028" max="1028" width="14" style="7" customWidth="1"/>
    <col min="1029" max="1029" width="11.28515625" style="7" customWidth="1"/>
    <col min="1030" max="1030" width="13.5703125" style="7" customWidth="1"/>
    <col min="1031" max="1278" width="9" style="7"/>
    <col min="1279" max="1279" width="21.5703125" style="7" customWidth="1"/>
    <col min="1280" max="1280" width="13.5703125" style="7" customWidth="1"/>
    <col min="1281" max="1281" width="12.5703125" style="7" customWidth="1"/>
    <col min="1282" max="1282" width="14" style="7" customWidth="1"/>
    <col min="1283" max="1283" width="11.28515625" style="7" customWidth="1"/>
    <col min="1284" max="1284" width="14" style="7" customWidth="1"/>
    <col min="1285" max="1285" width="11.28515625" style="7" customWidth="1"/>
    <col min="1286" max="1286" width="13.5703125" style="7" customWidth="1"/>
    <col min="1287" max="1534" width="9" style="7"/>
    <col min="1535" max="1535" width="21.5703125" style="7" customWidth="1"/>
    <col min="1536" max="1536" width="13.5703125" style="7" customWidth="1"/>
    <col min="1537" max="1537" width="12.5703125" style="7" customWidth="1"/>
    <col min="1538" max="1538" width="14" style="7" customWidth="1"/>
    <col min="1539" max="1539" width="11.28515625" style="7" customWidth="1"/>
    <col min="1540" max="1540" width="14" style="7" customWidth="1"/>
    <col min="1541" max="1541" width="11.28515625" style="7" customWidth="1"/>
    <col min="1542" max="1542" width="13.5703125" style="7" customWidth="1"/>
    <col min="1543" max="1790" width="9" style="7"/>
    <col min="1791" max="1791" width="21.5703125" style="7" customWidth="1"/>
    <col min="1792" max="1792" width="13.5703125" style="7" customWidth="1"/>
    <col min="1793" max="1793" width="12.5703125" style="7" customWidth="1"/>
    <col min="1794" max="1794" width="14" style="7" customWidth="1"/>
    <col min="1795" max="1795" width="11.28515625" style="7" customWidth="1"/>
    <col min="1796" max="1796" width="14" style="7" customWidth="1"/>
    <col min="1797" max="1797" width="11.28515625" style="7" customWidth="1"/>
    <col min="1798" max="1798" width="13.5703125" style="7" customWidth="1"/>
    <col min="1799" max="2046" width="9" style="7"/>
    <col min="2047" max="2047" width="21.5703125" style="7" customWidth="1"/>
    <col min="2048" max="2048" width="13.5703125" style="7" customWidth="1"/>
    <col min="2049" max="2049" width="12.5703125" style="7" customWidth="1"/>
    <col min="2050" max="2050" width="14" style="7" customWidth="1"/>
    <col min="2051" max="2051" width="11.28515625" style="7" customWidth="1"/>
    <col min="2052" max="2052" width="14" style="7" customWidth="1"/>
    <col min="2053" max="2053" width="11.28515625" style="7" customWidth="1"/>
    <col min="2054" max="2054" width="13.5703125" style="7" customWidth="1"/>
    <col min="2055" max="2302" width="9" style="7"/>
    <col min="2303" max="2303" width="21.5703125" style="7" customWidth="1"/>
    <col min="2304" max="2304" width="13.5703125" style="7" customWidth="1"/>
    <col min="2305" max="2305" width="12.5703125" style="7" customWidth="1"/>
    <col min="2306" max="2306" width="14" style="7" customWidth="1"/>
    <col min="2307" max="2307" width="11.28515625" style="7" customWidth="1"/>
    <col min="2308" max="2308" width="14" style="7" customWidth="1"/>
    <col min="2309" max="2309" width="11.28515625" style="7" customWidth="1"/>
    <col min="2310" max="2310" width="13.5703125" style="7" customWidth="1"/>
    <col min="2311" max="2558" width="9" style="7"/>
    <col min="2559" max="2559" width="21.5703125" style="7" customWidth="1"/>
    <col min="2560" max="2560" width="13.5703125" style="7" customWidth="1"/>
    <col min="2561" max="2561" width="12.5703125" style="7" customWidth="1"/>
    <col min="2562" max="2562" width="14" style="7" customWidth="1"/>
    <col min="2563" max="2563" width="11.28515625" style="7" customWidth="1"/>
    <col min="2564" max="2564" width="14" style="7" customWidth="1"/>
    <col min="2565" max="2565" width="11.28515625" style="7" customWidth="1"/>
    <col min="2566" max="2566" width="13.5703125" style="7" customWidth="1"/>
    <col min="2567" max="2814" width="9" style="7"/>
    <col min="2815" max="2815" width="21.5703125" style="7" customWidth="1"/>
    <col min="2816" max="2816" width="13.5703125" style="7" customWidth="1"/>
    <col min="2817" max="2817" width="12.5703125" style="7" customWidth="1"/>
    <col min="2818" max="2818" width="14" style="7" customWidth="1"/>
    <col min="2819" max="2819" width="11.28515625" style="7" customWidth="1"/>
    <col min="2820" max="2820" width="14" style="7" customWidth="1"/>
    <col min="2821" max="2821" width="11.28515625" style="7" customWidth="1"/>
    <col min="2822" max="2822" width="13.5703125" style="7" customWidth="1"/>
    <col min="2823" max="3070" width="9" style="7"/>
    <col min="3071" max="3071" width="21.5703125" style="7" customWidth="1"/>
    <col min="3072" max="3072" width="13.5703125" style="7" customWidth="1"/>
    <col min="3073" max="3073" width="12.5703125" style="7" customWidth="1"/>
    <col min="3074" max="3074" width="14" style="7" customWidth="1"/>
    <col min="3075" max="3075" width="11.28515625" style="7" customWidth="1"/>
    <col min="3076" max="3076" width="14" style="7" customWidth="1"/>
    <col min="3077" max="3077" width="11.28515625" style="7" customWidth="1"/>
    <col min="3078" max="3078" width="13.5703125" style="7" customWidth="1"/>
    <col min="3079" max="3326" width="9" style="7"/>
    <col min="3327" max="3327" width="21.5703125" style="7" customWidth="1"/>
    <col min="3328" max="3328" width="13.5703125" style="7" customWidth="1"/>
    <col min="3329" max="3329" width="12.5703125" style="7" customWidth="1"/>
    <col min="3330" max="3330" width="14" style="7" customWidth="1"/>
    <col min="3331" max="3331" width="11.28515625" style="7" customWidth="1"/>
    <col min="3332" max="3332" width="14" style="7" customWidth="1"/>
    <col min="3333" max="3333" width="11.28515625" style="7" customWidth="1"/>
    <col min="3334" max="3334" width="13.5703125" style="7" customWidth="1"/>
    <col min="3335" max="3582" width="9" style="7"/>
    <col min="3583" max="3583" width="21.5703125" style="7" customWidth="1"/>
    <col min="3584" max="3584" width="13.5703125" style="7" customWidth="1"/>
    <col min="3585" max="3585" width="12.5703125" style="7" customWidth="1"/>
    <col min="3586" max="3586" width="14" style="7" customWidth="1"/>
    <col min="3587" max="3587" width="11.28515625" style="7" customWidth="1"/>
    <col min="3588" max="3588" width="14" style="7" customWidth="1"/>
    <col min="3589" max="3589" width="11.28515625" style="7" customWidth="1"/>
    <col min="3590" max="3590" width="13.5703125" style="7" customWidth="1"/>
    <col min="3591" max="3838" width="9" style="7"/>
    <col min="3839" max="3839" width="21.5703125" style="7" customWidth="1"/>
    <col min="3840" max="3840" width="13.5703125" style="7" customWidth="1"/>
    <col min="3841" max="3841" width="12.5703125" style="7" customWidth="1"/>
    <col min="3842" max="3842" width="14" style="7" customWidth="1"/>
    <col min="3843" max="3843" width="11.28515625" style="7" customWidth="1"/>
    <col min="3844" max="3844" width="14" style="7" customWidth="1"/>
    <col min="3845" max="3845" width="11.28515625" style="7" customWidth="1"/>
    <col min="3846" max="3846" width="13.5703125" style="7" customWidth="1"/>
    <col min="3847" max="4094" width="9" style="7"/>
    <col min="4095" max="4095" width="21.5703125" style="7" customWidth="1"/>
    <col min="4096" max="4096" width="13.5703125" style="7" customWidth="1"/>
    <col min="4097" max="4097" width="12.5703125" style="7" customWidth="1"/>
    <col min="4098" max="4098" width="14" style="7" customWidth="1"/>
    <col min="4099" max="4099" width="11.28515625" style="7" customWidth="1"/>
    <col min="4100" max="4100" width="14" style="7" customWidth="1"/>
    <col min="4101" max="4101" width="11.28515625" style="7" customWidth="1"/>
    <col min="4102" max="4102" width="13.5703125" style="7" customWidth="1"/>
    <col min="4103" max="4350" width="9" style="7"/>
    <col min="4351" max="4351" width="21.5703125" style="7" customWidth="1"/>
    <col min="4352" max="4352" width="13.5703125" style="7" customWidth="1"/>
    <col min="4353" max="4353" width="12.5703125" style="7" customWidth="1"/>
    <col min="4354" max="4354" width="14" style="7" customWidth="1"/>
    <col min="4355" max="4355" width="11.28515625" style="7" customWidth="1"/>
    <col min="4356" max="4356" width="14" style="7" customWidth="1"/>
    <col min="4357" max="4357" width="11.28515625" style="7" customWidth="1"/>
    <col min="4358" max="4358" width="13.5703125" style="7" customWidth="1"/>
    <col min="4359" max="4606" width="9" style="7"/>
    <col min="4607" max="4607" width="21.5703125" style="7" customWidth="1"/>
    <col min="4608" max="4608" width="13.5703125" style="7" customWidth="1"/>
    <col min="4609" max="4609" width="12.5703125" style="7" customWidth="1"/>
    <col min="4610" max="4610" width="14" style="7" customWidth="1"/>
    <col min="4611" max="4611" width="11.28515625" style="7" customWidth="1"/>
    <col min="4612" max="4612" width="14" style="7" customWidth="1"/>
    <col min="4613" max="4613" width="11.28515625" style="7" customWidth="1"/>
    <col min="4614" max="4614" width="13.5703125" style="7" customWidth="1"/>
    <col min="4615" max="4862" width="9" style="7"/>
    <col min="4863" max="4863" width="21.5703125" style="7" customWidth="1"/>
    <col min="4864" max="4864" width="13.5703125" style="7" customWidth="1"/>
    <col min="4865" max="4865" width="12.5703125" style="7" customWidth="1"/>
    <col min="4866" max="4866" width="14" style="7" customWidth="1"/>
    <col min="4867" max="4867" width="11.28515625" style="7" customWidth="1"/>
    <col min="4868" max="4868" width="14" style="7" customWidth="1"/>
    <col min="4869" max="4869" width="11.28515625" style="7" customWidth="1"/>
    <col min="4870" max="4870" width="13.5703125" style="7" customWidth="1"/>
    <col min="4871" max="5118" width="9" style="7"/>
    <col min="5119" max="5119" width="21.5703125" style="7" customWidth="1"/>
    <col min="5120" max="5120" width="13.5703125" style="7" customWidth="1"/>
    <col min="5121" max="5121" width="12.5703125" style="7" customWidth="1"/>
    <col min="5122" max="5122" width="14" style="7" customWidth="1"/>
    <col min="5123" max="5123" width="11.28515625" style="7" customWidth="1"/>
    <col min="5124" max="5124" width="14" style="7" customWidth="1"/>
    <col min="5125" max="5125" width="11.28515625" style="7" customWidth="1"/>
    <col min="5126" max="5126" width="13.5703125" style="7" customWidth="1"/>
    <col min="5127" max="5374" width="9" style="7"/>
    <col min="5375" max="5375" width="21.5703125" style="7" customWidth="1"/>
    <col min="5376" max="5376" width="13.5703125" style="7" customWidth="1"/>
    <col min="5377" max="5377" width="12.5703125" style="7" customWidth="1"/>
    <col min="5378" max="5378" width="14" style="7" customWidth="1"/>
    <col min="5379" max="5379" width="11.28515625" style="7" customWidth="1"/>
    <col min="5380" max="5380" width="14" style="7" customWidth="1"/>
    <col min="5381" max="5381" width="11.28515625" style="7" customWidth="1"/>
    <col min="5382" max="5382" width="13.5703125" style="7" customWidth="1"/>
    <col min="5383" max="5630" width="9" style="7"/>
    <col min="5631" max="5631" width="21.5703125" style="7" customWidth="1"/>
    <col min="5632" max="5632" width="13.5703125" style="7" customWidth="1"/>
    <col min="5633" max="5633" width="12.5703125" style="7" customWidth="1"/>
    <col min="5634" max="5634" width="14" style="7" customWidth="1"/>
    <col min="5635" max="5635" width="11.28515625" style="7" customWidth="1"/>
    <col min="5636" max="5636" width="14" style="7" customWidth="1"/>
    <col min="5637" max="5637" width="11.28515625" style="7" customWidth="1"/>
    <col min="5638" max="5638" width="13.5703125" style="7" customWidth="1"/>
    <col min="5639" max="5886" width="9" style="7"/>
    <col min="5887" max="5887" width="21.5703125" style="7" customWidth="1"/>
    <col min="5888" max="5888" width="13.5703125" style="7" customWidth="1"/>
    <col min="5889" max="5889" width="12.5703125" style="7" customWidth="1"/>
    <col min="5890" max="5890" width="14" style="7" customWidth="1"/>
    <col min="5891" max="5891" width="11.28515625" style="7" customWidth="1"/>
    <col min="5892" max="5892" width="14" style="7" customWidth="1"/>
    <col min="5893" max="5893" width="11.28515625" style="7" customWidth="1"/>
    <col min="5894" max="5894" width="13.5703125" style="7" customWidth="1"/>
    <col min="5895" max="6142" width="9" style="7"/>
    <col min="6143" max="6143" width="21.5703125" style="7" customWidth="1"/>
    <col min="6144" max="6144" width="13.5703125" style="7" customWidth="1"/>
    <col min="6145" max="6145" width="12.5703125" style="7" customWidth="1"/>
    <col min="6146" max="6146" width="14" style="7" customWidth="1"/>
    <col min="6147" max="6147" width="11.28515625" style="7" customWidth="1"/>
    <col min="6148" max="6148" width="14" style="7" customWidth="1"/>
    <col min="6149" max="6149" width="11.28515625" style="7" customWidth="1"/>
    <col min="6150" max="6150" width="13.5703125" style="7" customWidth="1"/>
    <col min="6151" max="6398" width="9" style="7"/>
    <col min="6399" max="6399" width="21.5703125" style="7" customWidth="1"/>
    <col min="6400" max="6400" width="13.5703125" style="7" customWidth="1"/>
    <col min="6401" max="6401" width="12.5703125" style="7" customWidth="1"/>
    <col min="6402" max="6402" width="14" style="7" customWidth="1"/>
    <col min="6403" max="6403" width="11.28515625" style="7" customWidth="1"/>
    <col min="6404" max="6404" width="14" style="7" customWidth="1"/>
    <col min="6405" max="6405" width="11.28515625" style="7" customWidth="1"/>
    <col min="6406" max="6406" width="13.5703125" style="7" customWidth="1"/>
    <col min="6407" max="6654" width="9" style="7"/>
    <col min="6655" max="6655" width="21.5703125" style="7" customWidth="1"/>
    <col min="6656" max="6656" width="13.5703125" style="7" customWidth="1"/>
    <col min="6657" max="6657" width="12.5703125" style="7" customWidth="1"/>
    <col min="6658" max="6658" width="14" style="7" customWidth="1"/>
    <col min="6659" max="6659" width="11.28515625" style="7" customWidth="1"/>
    <col min="6660" max="6660" width="14" style="7" customWidth="1"/>
    <col min="6661" max="6661" width="11.28515625" style="7" customWidth="1"/>
    <col min="6662" max="6662" width="13.5703125" style="7" customWidth="1"/>
    <col min="6663" max="6910" width="9" style="7"/>
    <col min="6911" max="6911" width="21.5703125" style="7" customWidth="1"/>
    <col min="6912" max="6912" width="13.5703125" style="7" customWidth="1"/>
    <col min="6913" max="6913" width="12.5703125" style="7" customWidth="1"/>
    <col min="6914" max="6914" width="14" style="7" customWidth="1"/>
    <col min="6915" max="6915" width="11.28515625" style="7" customWidth="1"/>
    <col min="6916" max="6916" width="14" style="7" customWidth="1"/>
    <col min="6917" max="6917" width="11.28515625" style="7" customWidth="1"/>
    <col min="6918" max="6918" width="13.5703125" style="7" customWidth="1"/>
    <col min="6919" max="7166" width="9" style="7"/>
    <col min="7167" max="7167" width="21.5703125" style="7" customWidth="1"/>
    <col min="7168" max="7168" width="13.5703125" style="7" customWidth="1"/>
    <col min="7169" max="7169" width="12.5703125" style="7" customWidth="1"/>
    <col min="7170" max="7170" width="14" style="7" customWidth="1"/>
    <col min="7171" max="7171" width="11.28515625" style="7" customWidth="1"/>
    <col min="7172" max="7172" width="14" style="7" customWidth="1"/>
    <col min="7173" max="7173" width="11.28515625" style="7" customWidth="1"/>
    <col min="7174" max="7174" width="13.5703125" style="7" customWidth="1"/>
    <col min="7175" max="7422" width="9" style="7"/>
    <col min="7423" max="7423" width="21.5703125" style="7" customWidth="1"/>
    <col min="7424" max="7424" width="13.5703125" style="7" customWidth="1"/>
    <col min="7425" max="7425" width="12.5703125" style="7" customWidth="1"/>
    <col min="7426" max="7426" width="14" style="7" customWidth="1"/>
    <col min="7427" max="7427" width="11.28515625" style="7" customWidth="1"/>
    <col min="7428" max="7428" width="14" style="7" customWidth="1"/>
    <col min="7429" max="7429" width="11.28515625" style="7" customWidth="1"/>
    <col min="7430" max="7430" width="13.5703125" style="7" customWidth="1"/>
    <col min="7431" max="7678" width="9" style="7"/>
    <col min="7679" max="7679" width="21.5703125" style="7" customWidth="1"/>
    <col min="7680" max="7680" width="13.5703125" style="7" customWidth="1"/>
    <col min="7681" max="7681" width="12.5703125" style="7" customWidth="1"/>
    <col min="7682" max="7682" width="14" style="7" customWidth="1"/>
    <col min="7683" max="7683" width="11.28515625" style="7" customWidth="1"/>
    <col min="7684" max="7684" width="14" style="7" customWidth="1"/>
    <col min="7685" max="7685" width="11.28515625" style="7" customWidth="1"/>
    <col min="7686" max="7686" width="13.5703125" style="7" customWidth="1"/>
    <col min="7687" max="7934" width="9" style="7"/>
    <col min="7935" max="7935" width="21.5703125" style="7" customWidth="1"/>
    <col min="7936" max="7936" width="13.5703125" style="7" customWidth="1"/>
    <col min="7937" max="7937" width="12.5703125" style="7" customWidth="1"/>
    <col min="7938" max="7938" width="14" style="7" customWidth="1"/>
    <col min="7939" max="7939" width="11.28515625" style="7" customWidth="1"/>
    <col min="7940" max="7940" width="14" style="7" customWidth="1"/>
    <col min="7941" max="7941" width="11.28515625" style="7" customWidth="1"/>
    <col min="7942" max="7942" width="13.5703125" style="7" customWidth="1"/>
    <col min="7943" max="8190" width="9" style="7"/>
    <col min="8191" max="8191" width="21.5703125" style="7" customWidth="1"/>
    <col min="8192" max="8192" width="13.5703125" style="7" customWidth="1"/>
    <col min="8193" max="8193" width="12.5703125" style="7" customWidth="1"/>
    <col min="8194" max="8194" width="14" style="7" customWidth="1"/>
    <col min="8195" max="8195" width="11.28515625" style="7" customWidth="1"/>
    <col min="8196" max="8196" width="14" style="7" customWidth="1"/>
    <col min="8197" max="8197" width="11.28515625" style="7" customWidth="1"/>
    <col min="8198" max="8198" width="13.5703125" style="7" customWidth="1"/>
    <col min="8199" max="8446" width="9" style="7"/>
    <col min="8447" max="8447" width="21.5703125" style="7" customWidth="1"/>
    <col min="8448" max="8448" width="13.5703125" style="7" customWidth="1"/>
    <col min="8449" max="8449" width="12.5703125" style="7" customWidth="1"/>
    <col min="8450" max="8450" width="14" style="7" customWidth="1"/>
    <col min="8451" max="8451" width="11.28515625" style="7" customWidth="1"/>
    <col min="8452" max="8452" width="14" style="7" customWidth="1"/>
    <col min="8453" max="8453" width="11.28515625" style="7" customWidth="1"/>
    <col min="8454" max="8454" width="13.5703125" style="7" customWidth="1"/>
    <col min="8455" max="8702" width="9" style="7"/>
    <col min="8703" max="8703" width="21.5703125" style="7" customWidth="1"/>
    <col min="8704" max="8704" width="13.5703125" style="7" customWidth="1"/>
    <col min="8705" max="8705" width="12.5703125" style="7" customWidth="1"/>
    <col min="8706" max="8706" width="14" style="7" customWidth="1"/>
    <col min="8707" max="8707" width="11.28515625" style="7" customWidth="1"/>
    <col min="8708" max="8708" width="14" style="7" customWidth="1"/>
    <col min="8709" max="8709" width="11.28515625" style="7" customWidth="1"/>
    <col min="8710" max="8710" width="13.5703125" style="7" customWidth="1"/>
    <col min="8711" max="8958" width="9" style="7"/>
    <col min="8959" max="8959" width="21.5703125" style="7" customWidth="1"/>
    <col min="8960" max="8960" width="13.5703125" style="7" customWidth="1"/>
    <col min="8961" max="8961" width="12.5703125" style="7" customWidth="1"/>
    <col min="8962" max="8962" width="14" style="7" customWidth="1"/>
    <col min="8963" max="8963" width="11.28515625" style="7" customWidth="1"/>
    <col min="8964" max="8964" width="14" style="7" customWidth="1"/>
    <col min="8965" max="8965" width="11.28515625" style="7" customWidth="1"/>
    <col min="8966" max="8966" width="13.5703125" style="7" customWidth="1"/>
    <col min="8967" max="9214" width="9" style="7"/>
    <col min="9215" max="9215" width="21.5703125" style="7" customWidth="1"/>
    <col min="9216" max="9216" width="13.5703125" style="7" customWidth="1"/>
    <col min="9217" max="9217" width="12.5703125" style="7" customWidth="1"/>
    <col min="9218" max="9218" width="14" style="7" customWidth="1"/>
    <col min="9219" max="9219" width="11.28515625" style="7" customWidth="1"/>
    <col min="9220" max="9220" width="14" style="7" customWidth="1"/>
    <col min="9221" max="9221" width="11.28515625" style="7" customWidth="1"/>
    <col min="9222" max="9222" width="13.5703125" style="7" customWidth="1"/>
    <col min="9223" max="9470" width="9" style="7"/>
    <col min="9471" max="9471" width="21.5703125" style="7" customWidth="1"/>
    <col min="9472" max="9472" width="13.5703125" style="7" customWidth="1"/>
    <col min="9473" max="9473" width="12.5703125" style="7" customWidth="1"/>
    <col min="9474" max="9474" width="14" style="7" customWidth="1"/>
    <col min="9475" max="9475" width="11.28515625" style="7" customWidth="1"/>
    <col min="9476" max="9476" width="14" style="7" customWidth="1"/>
    <col min="9477" max="9477" width="11.28515625" style="7" customWidth="1"/>
    <col min="9478" max="9478" width="13.5703125" style="7" customWidth="1"/>
    <col min="9479" max="9726" width="9" style="7"/>
    <col min="9727" max="9727" width="21.5703125" style="7" customWidth="1"/>
    <col min="9728" max="9728" width="13.5703125" style="7" customWidth="1"/>
    <col min="9729" max="9729" width="12.5703125" style="7" customWidth="1"/>
    <col min="9730" max="9730" width="14" style="7" customWidth="1"/>
    <col min="9731" max="9731" width="11.28515625" style="7" customWidth="1"/>
    <col min="9732" max="9732" width="14" style="7" customWidth="1"/>
    <col min="9733" max="9733" width="11.28515625" style="7" customWidth="1"/>
    <col min="9734" max="9734" width="13.5703125" style="7" customWidth="1"/>
    <col min="9735" max="9982" width="9" style="7"/>
    <col min="9983" max="9983" width="21.5703125" style="7" customWidth="1"/>
    <col min="9984" max="9984" width="13.5703125" style="7" customWidth="1"/>
    <col min="9985" max="9985" width="12.5703125" style="7" customWidth="1"/>
    <col min="9986" max="9986" width="14" style="7" customWidth="1"/>
    <col min="9987" max="9987" width="11.28515625" style="7" customWidth="1"/>
    <col min="9988" max="9988" width="14" style="7" customWidth="1"/>
    <col min="9989" max="9989" width="11.28515625" style="7" customWidth="1"/>
    <col min="9990" max="9990" width="13.5703125" style="7" customWidth="1"/>
    <col min="9991" max="10238" width="9" style="7"/>
    <col min="10239" max="10239" width="21.5703125" style="7" customWidth="1"/>
    <col min="10240" max="10240" width="13.5703125" style="7" customWidth="1"/>
    <col min="10241" max="10241" width="12.5703125" style="7" customWidth="1"/>
    <col min="10242" max="10242" width="14" style="7" customWidth="1"/>
    <col min="10243" max="10243" width="11.28515625" style="7" customWidth="1"/>
    <col min="10244" max="10244" width="14" style="7" customWidth="1"/>
    <col min="10245" max="10245" width="11.28515625" style="7" customWidth="1"/>
    <col min="10246" max="10246" width="13.5703125" style="7" customWidth="1"/>
    <col min="10247" max="10494" width="9" style="7"/>
    <col min="10495" max="10495" width="21.5703125" style="7" customWidth="1"/>
    <col min="10496" max="10496" width="13.5703125" style="7" customWidth="1"/>
    <col min="10497" max="10497" width="12.5703125" style="7" customWidth="1"/>
    <col min="10498" max="10498" width="14" style="7" customWidth="1"/>
    <col min="10499" max="10499" width="11.28515625" style="7" customWidth="1"/>
    <col min="10500" max="10500" width="14" style="7" customWidth="1"/>
    <col min="10501" max="10501" width="11.28515625" style="7" customWidth="1"/>
    <col min="10502" max="10502" width="13.5703125" style="7" customWidth="1"/>
    <col min="10503" max="10750" width="9" style="7"/>
    <col min="10751" max="10751" width="21.5703125" style="7" customWidth="1"/>
    <col min="10752" max="10752" width="13.5703125" style="7" customWidth="1"/>
    <col min="10753" max="10753" width="12.5703125" style="7" customWidth="1"/>
    <col min="10754" max="10754" width="14" style="7" customWidth="1"/>
    <col min="10755" max="10755" width="11.28515625" style="7" customWidth="1"/>
    <col min="10756" max="10756" width="14" style="7" customWidth="1"/>
    <col min="10757" max="10757" width="11.28515625" style="7" customWidth="1"/>
    <col min="10758" max="10758" width="13.5703125" style="7" customWidth="1"/>
    <col min="10759" max="11006" width="9" style="7"/>
    <col min="11007" max="11007" width="21.5703125" style="7" customWidth="1"/>
    <col min="11008" max="11008" width="13.5703125" style="7" customWidth="1"/>
    <col min="11009" max="11009" width="12.5703125" style="7" customWidth="1"/>
    <col min="11010" max="11010" width="14" style="7" customWidth="1"/>
    <col min="11011" max="11011" width="11.28515625" style="7" customWidth="1"/>
    <col min="11012" max="11012" width="14" style="7" customWidth="1"/>
    <col min="11013" max="11013" width="11.28515625" style="7" customWidth="1"/>
    <col min="11014" max="11014" width="13.5703125" style="7" customWidth="1"/>
    <col min="11015" max="11262" width="9" style="7"/>
    <col min="11263" max="11263" width="21.5703125" style="7" customWidth="1"/>
    <col min="11264" max="11264" width="13.5703125" style="7" customWidth="1"/>
    <col min="11265" max="11265" width="12.5703125" style="7" customWidth="1"/>
    <col min="11266" max="11266" width="14" style="7" customWidth="1"/>
    <col min="11267" max="11267" width="11.28515625" style="7" customWidth="1"/>
    <col min="11268" max="11268" width="14" style="7" customWidth="1"/>
    <col min="11269" max="11269" width="11.28515625" style="7" customWidth="1"/>
    <col min="11270" max="11270" width="13.5703125" style="7" customWidth="1"/>
    <col min="11271" max="11518" width="9" style="7"/>
    <col min="11519" max="11519" width="21.5703125" style="7" customWidth="1"/>
    <col min="11520" max="11520" width="13.5703125" style="7" customWidth="1"/>
    <col min="11521" max="11521" width="12.5703125" style="7" customWidth="1"/>
    <col min="11522" max="11522" width="14" style="7" customWidth="1"/>
    <col min="11523" max="11523" width="11.28515625" style="7" customWidth="1"/>
    <col min="11524" max="11524" width="14" style="7" customWidth="1"/>
    <col min="11525" max="11525" width="11.28515625" style="7" customWidth="1"/>
    <col min="11526" max="11526" width="13.5703125" style="7" customWidth="1"/>
    <col min="11527" max="11774" width="9" style="7"/>
    <col min="11775" max="11775" width="21.5703125" style="7" customWidth="1"/>
    <col min="11776" max="11776" width="13.5703125" style="7" customWidth="1"/>
    <col min="11777" max="11777" width="12.5703125" style="7" customWidth="1"/>
    <col min="11778" max="11778" width="14" style="7" customWidth="1"/>
    <col min="11779" max="11779" width="11.28515625" style="7" customWidth="1"/>
    <col min="11780" max="11780" width="14" style="7" customWidth="1"/>
    <col min="11781" max="11781" width="11.28515625" style="7" customWidth="1"/>
    <col min="11782" max="11782" width="13.5703125" style="7" customWidth="1"/>
    <col min="11783" max="12030" width="9" style="7"/>
    <col min="12031" max="12031" width="21.5703125" style="7" customWidth="1"/>
    <col min="12032" max="12032" width="13.5703125" style="7" customWidth="1"/>
    <col min="12033" max="12033" width="12.5703125" style="7" customWidth="1"/>
    <col min="12034" max="12034" width="14" style="7" customWidth="1"/>
    <col min="12035" max="12035" width="11.28515625" style="7" customWidth="1"/>
    <col min="12036" max="12036" width="14" style="7" customWidth="1"/>
    <col min="12037" max="12037" width="11.28515625" style="7" customWidth="1"/>
    <col min="12038" max="12038" width="13.5703125" style="7" customWidth="1"/>
    <col min="12039" max="12286" width="9" style="7"/>
    <col min="12287" max="12287" width="21.5703125" style="7" customWidth="1"/>
    <col min="12288" max="12288" width="13.5703125" style="7" customWidth="1"/>
    <col min="12289" max="12289" width="12.5703125" style="7" customWidth="1"/>
    <col min="12290" max="12290" width="14" style="7" customWidth="1"/>
    <col min="12291" max="12291" width="11.28515625" style="7" customWidth="1"/>
    <col min="12292" max="12292" width="14" style="7" customWidth="1"/>
    <col min="12293" max="12293" width="11.28515625" style="7" customWidth="1"/>
    <col min="12294" max="12294" width="13.5703125" style="7" customWidth="1"/>
    <col min="12295" max="12542" width="9" style="7"/>
    <col min="12543" max="12543" width="21.5703125" style="7" customWidth="1"/>
    <col min="12544" max="12544" width="13.5703125" style="7" customWidth="1"/>
    <col min="12545" max="12545" width="12.5703125" style="7" customWidth="1"/>
    <col min="12546" max="12546" width="14" style="7" customWidth="1"/>
    <col min="12547" max="12547" width="11.28515625" style="7" customWidth="1"/>
    <col min="12548" max="12548" width="14" style="7" customWidth="1"/>
    <col min="12549" max="12549" width="11.28515625" style="7" customWidth="1"/>
    <col min="12550" max="12550" width="13.5703125" style="7" customWidth="1"/>
    <col min="12551" max="12798" width="9" style="7"/>
    <col min="12799" max="12799" width="21.5703125" style="7" customWidth="1"/>
    <col min="12800" max="12800" width="13.5703125" style="7" customWidth="1"/>
    <col min="12801" max="12801" width="12.5703125" style="7" customWidth="1"/>
    <col min="12802" max="12802" width="14" style="7" customWidth="1"/>
    <col min="12803" max="12803" width="11.28515625" style="7" customWidth="1"/>
    <col min="12804" max="12804" width="14" style="7" customWidth="1"/>
    <col min="12805" max="12805" width="11.28515625" style="7" customWidth="1"/>
    <col min="12806" max="12806" width="13.5703125" style="7" customWidth="1"/>
    <col min="12807" max="13054" width="9" style="7"/>
    <col min="13055" max="13055" width="21.5703125" style="7" customWidth="1"/>
    <col min="13056" max="13056" width="13.5703125" style="7" customWidth="1"/>
    <col min="13057" max="13057" width="12.5703125" style="7" customWidth="1"/>
    <col min="13058" max="13058" width="14" style="7" customWidth="1"/>
    <col min="13059" max="13059" width="11.28515625" style="7" customWidth="1"/>
    <col min="13060" max="13060" width="14" style="7" customWidth="1"/>
    <col min="13061" max="13061" width="11.28515625" style="7" customWidth="1"/>
    <col min="13062" max="13062" width="13.5703125" style="7" customWidth="1"/>
    <col min="13063" max="13310" width="9" style="7"/>
    <col min="13311" max="13311" width="21.5703125" style="7" customWidth="1"/>
    <col min="13312" max="13312" width="13.5703125" style="7" customWidth="1"/>
    <col min="13313" max="13313" width="12.5703125" style="7" customWidth="1"/>
    <col min="13314" max="13314" width="14" style="7" customWidth="1"/>
    <col min="13315" max="13315" width="11.28515625" style="7" customWidth="1"/>
    <col min="13316" max="13316" width="14" style="7" customWidth="1"/>
    <col min="13317" max="13317" width="11.28515625" style="7" customWidth="1"/>
    <col min="13318" max="13318" width="13.5703125" style="7" customWidth="1"/>
    <col min="13319" max="13566" width="9" style="7"/>
    <col min="13567" max="13567" width="21.5703125" style="7" customWidth="1"/>
    <col min="13568" max="13568" width="13.5703125" style="7" customWidth="1"/>
    <col min="13569" max="13569" width="12.5703125" style="7" customWidth="1"/>
    <col min="13570" max="13570" width="14" style="7" customWidth="1"/>
    <col min="13571" max="13571" width="11.28515625" style="7" customWidth="1"/>
    <col min="13572" max="13572" width="14" style="7" customWidth="1"/>
    <col min="13573" max="13573" width="11.28515625" style="7" customWidth="1"/>
    <col min="13574" max="13574" width="13.5703125" style="7" customWidth="1"/>
    <col min="13575" max="13822" width="9" style="7"/>
    <col min="13823" max="13823" width="21.5703125" style="7" customWidth="1"/>
    <col min="13824" max="13824" width="13.5703125" style="7" customWidth="1"/>
    <col min="13825" max="13825" width="12.5703125" style="7" customWidth="1"/>
    <col min="13826" max="13826" width="14" style="7" customWidth="1"/>
    <col min="13827" max="13827" width="11.28515625" style="7" customWidth="1"/>
    <col min="13828" max="13828" width="14" style="7" customWidth="1"/>
    <col min="13829" max="13829" width="11.28515625" style="7" customWidth="1"/>
    <col min="13830" max="13830" width="13.5703125" style="7" customWidth="1"/>
    <col min="13831" max="14078" width="9" style="7"/>
    <col min="14079" max="14079" width="21.5703125" style="7" customWidth="1"/>
    <col min="14080" max="14080" width="13.5703125" style="7" customWidth="1"/>
    <col min="14081" max="14081" width="12.5703125" style="7" customWidth="1"/>
    <col min="14082" max="14082" width="14" style="7" customWidth="1"/>
    <col min="14083" max="14083" width="11.28515625" style="7" customWidth="1"/>
    <col min="14084" max="14084" width="14" style="7" customWidth="1"/>
    <col min="14085" max="14085" width="11.28515625" style="7" customWidth="1"/>
    <col min="14086" max="14086" width="13.5703125" style="7" customWidth="1"/>
    <col min="14087" max="14334" width="9" style="7"/>
    <col min="14335" max="14335" width="21.5703125" style="7" customWidth="1"/>
    <col min="14336" max="14336" width="13.5703125" style="7" customWidth="1"/>
    <col min="14337" max="14337" width="12.5703125" style="7" customWidth="1"/>
    <col min="14338" max="14338" width="14" style="7" customWidth="1"/>
    <col min="14339" max="14339" width="11.28515625" style="7" customWidth="1"/>
    <col min="14340" max="14340" width="14" style="7" customWidth="1"/>
    <col min="14341" max="14341" width="11.28515625" style="7" customWidth="1"/>
    <col min="14342" max="14342" width="13.5703125" style="7" customWidth="1"/>
    <col min="14343" max="14590" width="9" style="7"/>
    <col min="14591" max="14591" width="21.5703125" style="7" customWidth="1"/>
    <col min="14592" max="14592" width="13.5703125" style="7" customWidth="1"/>
    <col min="14593" max="14593" width="12.5703125" style="7" customWidth="1"/>
    <col min="14594" max="14594" width="14" style="7" customWidth="1"/>
    <col min="14595" max="14595" width="11.28515625" style="7" customWidth="1"/>
    <col min="14596" max="14596" width="14" style="7" customWidth="1"/>
    <col min="14597" max="14597" width="11.28515625" style="7" customWidth="1"/>
    <col min="14598" max="14598" width="13.5703125" style="7" customWidth="1"/>
    <col min="14599" max="14846" width="9" style="7"/>
    <col min="14847" max="14847" width="21.5703125" style="7" customWidth="1"/>
    <col min="14848" max="14848" width="13.5703125" style="7" customWidth="1"/>
    <col min="14849" max="14849" width="12.5703125" style="7" customWidth="1"/>
    <col min="14850" max="14850" width="14" style="7" customWidth="1"/>
    <col min="14851" max="14851" width="11.28515625" style="7" customWidth="1"/>
    <col min="14852" max="14852" width="14" style="7" customWidth="1"/>
    <col min="14853" max="14853" width="11.28515625" style="7" customWidth="1"/>
    <col min="14854" max="14854" width="13.5703125" style="7" customWidth="1"/>
    <col min="14855" max="15102" width="9" style="7"/>
    <col min="15103" max="15103" width="21.5703125" style="7" customWidth="1"/>
    <col min="15104" max="15104" width="13.5703125" style="7" customWidth="1"/>
    <col min="15105" max="15105" width="12.5703125" style="7" customWidth="1"/>
    <col min="15106" max="15106" width="14" style="7" customWidth="1"/>
    <col min="15107" max="15107" width="11.28515625" style="7" customWidth="1"/>
    <col min="15108" max="15108" width="14" style="7" customWidth="1"/>
    <col min="15109" max="15109" width="11.28515625" style="7" customWidth="1"/>
    <col min="15110" max="15110" width="13.5703125" style="7" customWidth="1"/>
    <col min="15111" max="15358" width="9" style="7"/>
    <col min="15359" max="15359" width="21.5703125" style="7" customWidth="1"/>
    <col min="15360" max="15360" width="13.5703125" style="7" customWidth="1"/>
    <col min="15361" max="15361" width="12.5703125" style="7" customWidth="1"/>
    <col min="15362" max="15362" width="14" style="7" customWidth="1"/>
    <col min="15363" max="15363" width="11.28515625" style="7" customWidth="1"/>
    <col min="15364" max="15364" width="14" style="7" customWidth="1"/>
    <col min="15365" max="15365" width="11.28515625" style="7" customWidth="1"/>
    <col min="15366" max="15366" width="13.5703125" style="7" customWidth="1"/>
    <col min="15367" max="15614" width="9" style="7"/>
    <col min="15615" max="15615" width="21.5703125" style="7" customWidth="1"/>
    <col min="15616" max="15616" width="13.5703125" style="7" customWidth="1"/>
    <col min="15617" max="15617" width="12.5703125" style="7" customWidth="1"/>
    <col min="15618" max="15618" width="14" style="7" customWidth="1"/>
    <col min="15619" max="15619" width="11.28515625" style="7" customWidth="1"/>
    <col min="15620" max="15620" width="14" style="7" customWidth="1"/>
    <col min="15621" max="15621" width="11.28515625" style="7" customWidth="1"/>
    <col min="15622" max="15622" width="13.5703125" style="7" customWidth="1"/>
    <col min="15623" max="15870" width="9" style="7"/>
    <col min="15871" max="15871" width="21.5703125" style="7" customWidth="1"/>
    <col min="15872" max="15872" width="13.5703125" style="7" customWidth="1"/>
    <col min="15873" max="15873" width="12.5703125" style="7" customWidth="1"/>
    <col min="15874" max="15874" width="14" style="7" customWidth="1"/>
    <col min="15875" max="15875" width="11.28515625" style="7" customWidth="1"/>
    <col min="15876" max="15876" width="14" style="7" customWidth="1"/>
    <col min="15877" max="15877" width="11.28515625" style="7" customWidth="1"/>
    <col min="15878" max="15878" width="13.5703125" style="7" customWidth="1"/>
    <col min="15879" max="16126" width="9" style="7"/>
    <col min="16127" max="16127" width="21.5703125" style="7" customWidth="1"/>
    <col min="16128" max="16128" width="13.5703125" style="7" customWidth="1"/>
    <col min="16129" max="16129" width="12.5703125" style="7" customWidth="1"/>
    <col min="16130" max="16130" width="14" style="7" customWidth="1"/>
    <col min="16131" max="16131" width="11.28515625" style="7" customWidth="1"/>
    <col min="16132" max="16132" width="14" style="7" customWidth="1"/>
    <col min="16133" max="16133" width="11.28515625" style="7" customWidth="1"/>
    <col min="16134" max="16134" width="13.5703125" style="7" customWidth="1"/>
    <col min="16135" max="16384" width="9" style="7"/>
  </cols>
  <sheetData>
    <row r="1" spans="1:9">
      <c r="A1" s="41" t="str">
        <f>+README!C1</f>
        <v>San Diego Gas &amp; Electric Company</v>
      </c>
    </row>
    <row r="2" spans="1:9">
      <c r="A2" s="41"/>
    </row>
    <row r="4" spans="1:9" s="31" customFormat="1" ht="18" thickBot="1">
      <c r="A4" s="4" t="s">
        <v>606</v>
      </c>
    </row>
    <row r="5" spans="1:9" ht="16.5" customHeight="1">
      <c r="A5" s="45" t="s">
        <v>607</v>
      </c>
      <c r="B5" s="935" t="s">
        <v>608</v>
      </c>
      <c r="C5" s="935" t="s">
        <v>609</v>
      </c>
      <c r="D5" s="935" t="s">
        <v>610</v>
      </c>
      <c r="E5" s="935" t="s">
        <v>611</v>
      </c>
      <c r="F5" s="935" t="s">
        <v>612</v>
      </c>
      <c r="G5" s="935" t="s">
        <v>613</v>
      </c>
      <c r="H5" s="935" t="s">
        <v>614</v>
      </c>
      <c r="I5" s="938" t="s">
        <v>615</v>
      </c>
    </row>
    <row r="6" spans="1:9">
      <c r="A6" s="53">
        <v>2028</v>
      </c>
      <c r="B6" s="936"/>
      <c r="C6" s="936"/>
      <c r="D6" s="936"/>
      <c r="E6" s="936"/>
      <c r="F6" s="936"/>
      <c r="G6" s="936"/>
      <c r="H6" s="936"/>
      <c r="I6" s="939"/>
    </row>
    <row r="7" spans="1:9">
      <c r="A7" s="8"/>
      <c r="B7" s="936"/>
      <c r="C7" s="936"/>
      <c r="D7" s="936"/>
      <c r="E7" s="936"/>
      <c r="F7" s="936"/>
      <c r="G7" s="936"/>
      <c r="H7" s="936"/>
      <c r="I7" s="939"/>
    </row>
    <row r="8" spans="1:9" ht="30" customHeight="1">
      <c r="A8" s="13" t="s">
        <v>616</v>
      </c>
      <c r="B8" s="937"/>
      <c r="C8" s="937"/>
      <c r="D8" s="937"/>
      <c r="E8" s="937"/>
      <c r="F8" s="937"/>
      <c r="G8" s="937"/>
      <c r="H8" s="937"/>
      <c r="I8" s="940"/>
    </row>
    <row r="9" spans="1:9">
      <c r="A9" s="14" t="s">
        <v>617</v>
      </c>
      <c r="B9" s="502">
        <v>4.9896908002494744E-2</v>
      </c>
      <c r="C9" s="502">
        <v>4.6223104506348367E-2</v>
      </c>
      <c r="D9" s="502">
        <v>1.6701691387643206E-3</v>
      </c>
      <c r="E9" s="502">
        <v>4.7556064223681353E-2</v>
      </c>
      <c r="F9" s="502">
        <v>4.296543398927241E-3</v>
      </c>
      <c r="G9" s="51" t="s">
        <v>618</v>
      </c>
      <c r="H9" s="651">
        <f>SUM(C9:G9)</f>
        <v>9.974588126772127E-2</v>
      </c>
      <c r="I9" s="652">
        <f>B9+H9</f>
        <v>0.14964278927021601</v>
      </c>
    </row>
    <row r="10" spans="1:9">
      <c r="A10" s="15" t="s">
        <v>619</v>
      </c>
      <c r="B10" s="502">
        <v>4.9896908002494751E-2</v>
      </c>
      <c r="C10" s="502">
        <v>0</v>
      </c>
      <c r="D10" s="502">
        <v>0</v>
      </c>
      <c r="E10" s="502">
        <v>4.7556064223681353E-2</v>
      </c>
      <c r="F10" s="502">
        <v>4.296543398927241E-3</v>
      </c>
      <c r="G10" s="51" t="s">
        <v>618</v>
      </c>
      <c r="H10" s="651">
        <f>SUM(C10:G10)</f>
        <v>5.1852607622608592E-2</v>
      </c>
      <c r="I10" s="652">
        <f>B10+H10</f>
        <v>0.10174951562510334</v>
      </c>
    </row>
    <row r="11" spans="1:9" ht="17.25">
      <c r="A11" s="15" t="s">
        <v>620</v>
      </c>
      <c r="B11" s="502">
        <v>0.16060730435059473</v>
      </c>
      <c r="C11" s="502">
        <v>4.6223104506348367E-2</v>
      </c>
      <c r="D11" s="502">
        <v>1.6701691387643206E-3</v>
      </c>
      <c r="E11" s="502">
        <v>1.3838335305621523E-2</v>
      </c>
      <c r="F11" s="502">
        <v>1.2502508182731888E-3</v>
      </c>
      <c r="G11" s="51" t="s">
        <v>618</v>
      </c>
      <c r="H11" s="651">
        <f>SUM(C11:G11)</f>
        <v>6.2981859769007401E-2</v>
      </c>
      <c r="I11" s="652">
        <f>B11+H11</f>
        <v>0.22358916411960211</v>
      </c>
    </row>
    <row r="12" spans="1:9" ht="17.25">
      <c r="A12" s="15" t="s">
        <v>621</v>
      </c>
      <c r="B12" s="502">
        <v>0.15594871560647772</v>
      </c>
      <c r="C12" s="502">
        <v>4.6223104506348367E-2</v>
      </c>
      <c r="D12" s="502">
        <v>1.6701691387643206E-3</v>
      </c>
      <c r="E12" s="502">
        <v>3.6678054147623465E-3</v>
      </c>
      <c r="F12" s="502">
        <v>3.313748814288829E-4</v>
      </c>
      <c r="G12" s="51" t="s">
        <v>618</v>
      </c>
      <c r="H12" s="651">
        <f>SUM(C12:G12)</f>
        <v>5.1892453941303915E-2</v>
      </c>
      <c r="I12" s="652">
        <f>B12+H12</f>
        <v>0.20784116954778165</v>
      </c>
    </row>
    <row r="13" spans="1:9">
      <c r="A13" s="15" t="s">
        <v>622</v>
      </c>
      <c r="B13" s="502" t="s">
        <v>618</v>
      </c>
      <c r="C13" s="502" t="s">
        <v>618</v>
      </c>
      <c r="D13" s="502" t="s">
        <v>618</v>
      </c>
      <c r="E13" s="502" t="s">
        <v>618</v>
      </c>
      <c r="F13" s="502" t="s">
        <v>618</v>
      </c>
      <c r="G13" s="51" t="s">
        <v>618</v>
      </c>
      <c r="H13" s="651" t="s">
        <v>618</v>
      </c>
      <c r="I13" s="653" t="s">
        <v>618</v>
      </c>
    </row>
    <row r="14" spans="1:9">
      <c r="A14" s="15" t="s">
        <v>231</v>
      </c>
      <c r="B14" s="502" t="s">
        <v>618</v>
      </c>
      <c r="C14" s="502" t="s">
        <v>618</v>
      </c>
      <c r="D14" s="502" t="s">
        <v>618</v>
      </c>
      <c r="E14" s="502" t="s">
        <v>618</v>
      </c>
      <c r="F14" s="502" t="s">
        <v>618</v>
      </c>
      <c r="G14" s="51" t="s">
        <v>618</v>
      </c>
      <c r="H14" s="651" t="s">
        <v>618</v>
      </c>
      <c r="I14" s="653" t="s">
        <v>618</v>
      </c>
    </row>
    <row r="15" spans="1:9" ht="17.25" thickBot="1">
      <c r="A15" s="16" t="s">
        <v>623</v>
      </c>
      <c r="B15" s="503">
        <v>8.951524731843441E-2</v>
      </c>
      <c r="C15" s="503">
        <v>4.6223104506348367E-2</v>
      </c>
      <c r="D15" s="503">
        <v>1.6701691387643206E-3</v>
      </c>
      <c r="E15" s="503">
        <v>3.0604501656015668E-2</v>
      </c>
      <c r="F15" s="503">
        <v>2.7650221210302021E-3</v>
      </c>
      <c r="G15" s="52" t="s">
        <v>618</v>
      </c>
      <c r="H15" s="654">
        <f>SUM(C15:G15)</f>
        <v>8.1262797422158556E-2</v>
      </c>
      <c r="I15" s="655">
        <f>B15+H15</f>
        <v>0.17077804474059297</v>
      </c>
    </row>
    <row r="16" spans="1:9">
      <c r="A16" s="17"/>
    </row>
    <row r="17" spans="1:9" ht="17.25" thickBot="1">
      <c r="A17" s="17"/>
    </row>
    <row r="18" spans="1:9" ht="16.5" customHeight="1">
      <c r="A18" s="45" t="s">
        <v>607</v>
      </c>
      <c r="B18" s="935" t="s">
        <v>608</v>
      </c>
      <c r="C18" s="935" t="s">
        <v>609</v>
      </c>
      <c r="D18" s="935" t="s">
        <v>610</v>
      </c>
      <c r="E18" s="935" t="s">
        <v>611</v>
      </c>
      <c r="F18" s="935" t="s">
        <v>612</v>
      </c>
      <c r="G18" s="935" t="s">
        <v>613</v>
      </c>
      <c r="H18" s="935" t="s">
        <v>614</v>
      </c>
      <c r="I18" s="938" t="s">
        <v>615</v>
      </c>
    </row>
    <row r="19" spans="1:9">
      <c r="A19" s="53">
        <v>2029</v>
      </c>
      <c r="B19" s="936"/>
      <c r="C19" s="936"/>
      <c r="D19" s="936"/>
      <c r="E19" s="936"/>
      <c r="F19" s="936"/>
      <c r="G19" s="936"/>
      <c r="H19" s="936"/>
      <c r="I19" s="939"/>
    </row>
    <row r="20" spans="1:9">
      <c r="A20" s="8"/>
      <c r="B20" s="936"/>
      <c r="C20" s="936"/>
      <c r="D20" s="936"/>
      <c r="E20" s="936"/>
      <c r="F20" s="936"/>
      <c r="G20" s="936"/>
      <c r="H20" s="936"/>
      <c r="I20" s="939"/>
    </row>
    <row r="21" spans="1:9" ht="30" customHeight="1">
      <c r="A21" s="13" t="s">
        <v>616</v>
      </c>
      <c r="B21" s="937"/>
      <c r="C21" s="937"/>
      <c r="D21" s="937"/>
      <c r="E21" s="937"/>
      <c r="F21" s="937"/>
      <c r="G21" s="937"/>
      <c r="H21" s="937"/>
      <c r="I21" s="940"/>
    </row>
    <row r="22" spans="1:9">
      <c r="A22" s="14" t="s">
        <v>617</v>
      </c>
      <c r="B22" s="502">
        <v>4.9841767879925558E-2</v>
      </c>
      <c r="C22" s="502">
        <v>4.6740475627080814E-2</v>
      </c>
      <c r="D22" s="502">
        <v>1.7253092613334919E-3</v>
      </c>
      <c r="E22" s="502">
        <v>5.4952757749747713E-2</v>
      </c>
      <c r="F22" s="502">
        <v>5.7168152175930652E-3</v>
      </c>
      <c r="G22" s="51" t="s">
        <v>618</v>
      </c>
      <c r="H22" s="651">
        <f>SUM(C22:G22)</f>
        <v>0.10913535785575509</v>
      </c>
      <c r="I22" s="652">
        <f>B22+H22</f>
        <v>0.15897712573568065</v>
      </c>
    </row>
    <row r="23" spans="1:9">
      <c r="A23" s="15" t="s">
        <v>619</v>
      </c>
      <c r="B23" s="502">
        <v>4.9896908002494744E-2</v>
      </c>
      <c r="C23" s="502">
        <v>0</v>
      </c>
      <c r="D23" s="502">
        <v>0</v>
      </c>
      <c r="E23" s="502">
        <v>5.4952757749747713E-2</v>
      </c>
      <c r="F23" s="502">
        <v>5.7168152175930652E-3</v>
      </c>
      <c r="G23" s="51" t="s">
        <v>618</v>
      </c>
      <c r="H23" s="651">
        <f>SUM(C23:G23)</f>
        <v>6.0669572967340782E-2</v>
      </c>
      <c r="I23" s="652">
        <f>B23+H23</f>
        <v>0.11056648096983553</v>
      </c>
    </row>
    <row r="24" spans="1:9" ht="17.25">
      <c r="A24" s="15" t="s">
        <v>620</v>
      </c>
      <c r="B24" s="502">
        <v>0.16055216422802554</v>
      </c>
      <c r="C24" s="502">
        <v>4.6740475627080814E-2</v>
      </c>
      <c r="D24" s="502">
        <v>1.7253092613334919E-3</v>
      </c>
      <c r="E24" s="502">
        <v>1.5990698560183186E-2</v>
      </c>
      <c r="F24" s="502">
        <v>1.6635356006172125E-3</v>
      </c>
      <c r="G24" s="51" t="s">
        <v>618</v>
      </c>
      <c r="H24" s="651">
        <f>SUM(C24:G24)</f>
        <v>6.6120019049214704E-2</v>
      </c>
      <c r="I24" s="652">
        <f>B24+H24</f>
        <v>0.22667218327724026</v>
      </c>
    </row>
    <row r="25" spans="1:9" ht="17.25">
      <c r="A25" s="15" t="s">
        <v>621</v>
      </c>
      <c r="B25" s="502">
        <v>0.15589357548390856</v>
      </c>
      <c r="C25" s="502">
        <v>4.6740475627080814E-2</v>
      </c>
      <c r="D25" s="502">
        <v>1.7253092613334919E-3</v>
      </c>
      <c r="E25" s="502">
        <v>4.2382822405702758E-3</v>
      </c>
      <c r="F25" s="502">
        <v>4.4091465836321609E-4</v>
      </c>
      <c r="G25" s="51" t="s">
        <v>618</v>
      </c>
      <c r="H25" s="651">
        <f>SUM(C25:G25)</f>
        <v>5.3144981787347799E-2</v>
      </c>
      <c r="I25" s="652">
        <f>B25+H25</f>
        <v>0.20903855727125636</v>
      </c>
    </row>
    <row r="26" spans="1:9">
      <c r="A26" s="15" t="s">
        <v>622</v>
      </c>
      <c r="B26" s="502" t="s">
        <v>618</v>
      </c>
      <c r="C26" s="502" t="s">
        <v>618</v>
      </c>
      <c r="D26" s="502" t="s">
        <v>618</v>
      </c>
      <c r="E26" s="502" t="s">
        <v>618</v>
      </c>
      <c r="F26" s="502" t="s">
        <v>618</v>
      </c>
      <c r="G26" s="51" t="s">
        <v>618</v>
      </c>
      <c r="H26" s="651" t="s">
        <v>618</v>
      </c>
      <c r="I26" s="653" t="s">
        <v>618</v>
      </c>
    </row>
    <row r="27" spans="1:9">
      <c r="A27" s="15" t="s">
        <v>231</v>
      </c>
      <c r="B27" s="502" t="s">
        <v>618</v>
      </c>
      <c r="C27" s="502" t="s">
        <v>618</v>
      </c>
      <c r="D27" s="502" t="s">
        <v>618</v>
      </c>
      <c r="E27" s="502" t="s">
        <v>618</v>
      </c>
      <c r="F27" s="502" t="s">
        <v>618</v>
      </c>
      <c r="G27" s="51" t="s">
        <v>618</v>
      </c>
      <c r="H27" s="651" t="s">
        <v>618</v>
      </c>
      <c r="I27" s="653" t="s">
        <v>618</v>
      </c>
    </row>
    <row r="28" spans="1:9" ht="17.25" thickBot="1">
      <c r="A28" s="16" t="s">
        <v>623</v>
      </c>
      <c r="B28" s="503">
        <v>8.9416200292679965E-2</v>
      </c>
      <c r="C28" s="503">
        <v>4.6740475627080814E-2</v>
      </c>
      <c r="D28" s="503">
        <v>1.7253092613334919E-3</v>
      </c>
      <c r="E28" s="503">
        <v>3.5364612126949309E-2</v>
      </c>
      <c r="F28" s="503">
        <v>3.6790319731050845E-3</v>
      </c>
      <c r="G28" s="52" t="s">
        <v>618</v>
      </c>
      <c r="H28" s="654">
        <f>SUM(C28:G28)</f>
        <v>8.7509428988468696E-2</v>
      </c>
      <c r="I28" s="655">
        <f>B28+H28</f>
        <v>0.17692562928114866</v>
      </c>
    </row>
    <row r="29" spans="1:9">
      <c r="A29" s="17"/>
    </row>
    <row r="30" spans="1:9" ht="17.25" thickBot="1">
      <c r="A30" s="17"/>
    </row>
    <row r="31" spans="1:9" ht="16.5" customHeight="1">
      <c r="A31" s="45" t="s">
        <v>607</v>
      </c>
      <c r="B31" s="935" t="s">
        <v>608</v>
      </c>
      <c r="C31" s="935" t="s">
        <v>609</v>
      </c>
      <c r="D31" s="935" t="s">
        <v>610</v>
      </c>
      <c r="E31" s="935" t="s">
        <v>611</v>
      </c>
      <c r="F31" s="935" t="s">
        <v>612</v>
      </c>
      <c r="G31" s="935" t="s">
        <v>613</v>
      </c>
      <c r="H31" s="935" t="s">
        <v>614</v>
      </c>
      <c r="I31" s="938" t="s">
        <v>615</v>
      </c>
    </row>
    <row r="32" spans="1:9">
      <c r="A32" s="53">
        <v>2030</v>
      </c>
      <c r="B32" s="936"/>
      <c r="C32" s="936"/>
      <c r="D32" s="936"/>
      <c r="E32" s="936"/>
      <c r="F32" s="936"/>
      <c r="G32" s="936"/>
      <c r="H32" s="936"/>
      <c r="I32" s="939"/>
    </row>
    <row r="33" spans="1:9">
      <c r="A33" s="8"/>
      <c r="B33" s="936"/>
      <c r="C33" s="936"/>
      <c r="D33" s="936"/>
      <c r="E33" s="936"/>
      <c r="F33" s="936"/>
      <c r="G33" s="936"/>
      <c r="H33" s="936"/>
      <c r="I33" s="939"/>
    </row>
    <row r="34" spans="1:9" ht="30" customHeight="1">
      <c r="A34" s="13" t="s">
        <v>616</v>
      </c>
      <c r="B34" s="937"/>
      <c r="C34" s="937"/>
      <c r="D34" s="937"/>
      <c r="E34" s="937"/>
      <c r="F34" s="937"/>
      <c r="G34" s="937"/>
      <c r="H34" s="937"/>
      <c r="I34" s="940"/>
    </row>
    <row r="35" spans="1:9">
      <c r="A35" s="14" t="s">
        <v>617</v>
      </c>
      <c r="B35" s="502">
        <v>4.9826881452478655E-2</v>
      </c>
      <c r="C35" s="502">
        <v>4.7222215159710965E-2</v>
      </c>
      <c r="D35" s="502">
        <v>1.7401956887803931E-3</v>
      </c>
      <c r="E35" s="502">
        <v>5.6906795561540525E-2</v>
      </c>
      <c r="F35" s="502">
        <v>5.7177152024487582E-3</v>
      </c>
      <c r="G35" s="51" t="s">
        <v>618</v>
      </c>
      <c r="H35" s="651">
        <f>SUM(C35:G35)</f>
        <v>0.11158692161248066</v>
      </c>
      <c r="I35" s="652">
        <f>B35+H35</f>
        <v>0.16141380306495931</v>
      </c>
    </row>
    <row r="36" spans="1:9">
      <c r="A36" s="15" t="s">
        <v>619</v>
      </c>
      <c r="B36" s="502">
        <v>4.9896908002494744E-2</v>
      </c>
      <c r="C36" s="502">
        <v>0</v>
      </c>
      <c r="D36" s="502">
        <v>0</v>
      </c>
      <c r="E36" s="502">
        <v>5.6906795561540525E-2</v>
      </c>
      <c r="F36" s="502">
        <v>5.7177152024487582E-3</v>
      </c>
      <c r="G36" s="51" t="s">
        <v>618</v>
      </c>
      <c r="H36" s="651">
        <f>SUM(C36:G36)</f>
        <v>6.2624510763989283E-2</v>
      </c>
      <c r="I36" s="652">
        <f>B36+H36</f>
        <v>0.11252141876648403</v>
      </c>
    </row>
    <row r="37" spans="1:9" ht="17.25">
      <c r="A37" s="15" t="s">
        <v>620</v>
      </c>
      <c r="B37" s="502">
        <v>0.16053727780057864</v>
      </c>
      <c r="C37" s="502">
        <v>4.7222215159710965E-2</v>
      </c>
      <c r="D37" s="502">
        <v>1.7401956887803931E-3</v>
      </c>
      <c r="E37" s="502">
        <v>1.6559303865960079E-2</v>
      </c>
      <c r="F37" s="502">
        <v>1.6637974871380249E-3</v>
      </c>
      <c r="G37" s="51" t="s">
        <v>618</v>
      </c>
      <c r="H37" s="651">
        <f>SUM(C37:G37)</f>
        <v>6.7185512201589456E-2</v>
      </c>
      <c r="I37" s="652">
        <f>B37+H37</f>
        <v>0.22772279000216811</v>
      </c>
    </row>
    <row r="38" spans="1:9" ht="17.25">
      <c r="A38" s="15" t="s">
        <v>621</v>
      </c>
      <c r="B38" s="502">
        <v>0.15587868905646166</v>
      </c>
      <c r="C38" s="502">
        <v>4.7222215159710965E-2</v>
      </c>
      <c r="D38" s="502">
        <v>1.7401956887803931E-3</v>
      </c>
      <c r="E38" s="502">
        <v>4.3889892131455024E-3</v>
      </c>
      <c r="F38" s="502">
        <v>4.4098407052717037E-4</v>
      </c>
      <c r="G38" s="51" t="s">
        <v>618</v>
      </c>
      <c r="H38" s="651">
        <f>SUM(C38:G38)</f>
        <v>5.3792384132164035E-2</v>
      </c>
      <c r="I38" s="652">
        <f>B38+H38</f>
        <v>0.20967107318862568</v>
      </c>
    </row>
    <row r="39" spans="1:9">
      <c r="A39" s="15" t="s">
        <v>622</v>
      </c>
      <c r="B39" s="502" t="s">
        <v>618</v>
      </c>
      <c r="C39" s="502" t="s">
        <v>618</v>
      </c>
      <c r="D39" s="502" t="s">
        <v>618</v>
      </c>
      <c r="E39" s="502" t="s">
        <v>618</v>
      </c>
      <c r="F39" s="502" t="s">
        <v>618</v>
      </c>
      <c r="G39" s="51" t="s">
        <v>618</v>
      </c>
      <c r="H39" s="651" t="s">
        <v>618</v>
      </c>
      <c r="I39" s="653" t="s">
        <v>618</v>
      </c>
    </row>
    <row r="40" spans="1:9">
      <c r="A40" s="15" t="s">
        <v>231</v>
      </c>
      <c r="B40" s="502" t="s">
        <v>618</v>
      </c>
      <c r="C40" s="502" t="s">
        <v>618</v>
      </c>
      <c r="D40" s="502" t="s">
        <v>618</v>
      </c>
      <c r="E40" s="502" t="s">
        <v>618</v>
      </c>
      <c r="F40" s="502" t="s">
        <v>618</v>
      </c>
      <c r="G40" s="51" t="s">
        <v>618</v>
      </c>
      <c r="H40" s="651" t="s">
        <v>618</v>
      </c>
      <c r="I40" s="653" t="s">
        <v>618</v>
      </c>
    </row>
    <row r="41" spans="1:9" ht="17.25" thickBot="1">
      <c r="A41" s="16" t="s">
        <v>623</v>
      </c>
      <c r="B41" s="503">
        <v>8.9360430850754499E-2</v>
      </c>
      <c r="C41" s="503">
        <v>4.7222215159710965E-2</v>
      </c>
      <c r="D41" s="503">
        <v>1.7401956887803931E-3</v>
      </c>
      <c r="E41" s="503">
        <v>3.6622124800110144E-2</v>
      </c>
      <c r="F41" s="503">
        <v>3.6796111545082575E-3</v>
      </c>
      <c r="G41" s="52" t="s">
        <v>618</v>
      </c>
      <c r="H41" s="654">
        <f>SUM(C41:G41)</f>
        <v>8.9264146803109748E-2</v>
      </c>
      <c r="I41" s="655">
        <f>B41+H41</f>
        <v>0.17862457765386425</v>
      </c>
    </row>
    <row r="42" spans="1:9">
      <c r="A42" s="17"/>
    </row>
    <row r="43" spans="1:9" ht="17.25" thickBot="1">
      <c r="A43" s="17"/>
    </row>
    <row r="44" spans="1:9" ht="16.5" customHeight="1">
      <c r="A44" s="45" t="s">
        <v>607</v>
      </c>
      <c r="B44" s="935" t="s">
        <v>608</v>
      </c>
      <c r="C44" s="935" t="s">
        <v>609</v>
      </c>
      <c r="D44" s="935" t="s">
        <v>610</v>
      </c>
      <c r="E44" s="935" t="s">
        <v>611</v>
      </c>
      <c r="F44" s="935" t="s">
        <v>612</v>
      </c>
      <c r="G44" s="935" t="s">
        <v>613</v>
      </c>
      <c r="H44" s="935" t="s">
        <v>614</v>
      </c>
      <c r="I44" s="938" t="s">
        <v>615</v>
      </c>
    </row>
    <row r="45" spans="1:9">
      <c r="A45" s="53">
        <v>2031</v>
      </c>
      <c r="B45" s="936"/>
      <c r="C45" s="936"/>
      <c r="D45" s="936"/>
      <c r="E45" s="936"/>
      <c r="F45" s="936"/>
      <c r="G45" s="936"/>
      <c r="H45" s="936"/>
      <c r="I45" s="939"/>
    </row>
    <row r="46" spans="1:9">
      <c r="A46" s="8"/>
      <c r="B46" s="936"/>
      <c r="C46" s="936"/>
      <c r="D46" s="936"/>
      <c r="E46" s="936"/>
      <c r="F46" s="936"/>
      <c r="G46" s="936"/>
      <c r="H46" s="936"/>
      <c r="I46" s="939"/>
    </row>
    <row r="47" spans="1:9" ht="30" customHeight="1">
      <c r="A47" s="13" t="s">
        <v>616</v>
      </c>
      <c r="B47" s="937"/>
      <c r="C47" s="937"/>
      <c r="D47" s="937"/>
      <c r="E47" s="937"/>
      <c r="F47" s="937"/>
      <c r="G47" s="937"/>
      <c r="H47" s="937"/>
      <c r="I47" s="940"/>
    </row>
    <row r="48" spans="1:9">
      <c r="A48" s="14" t="s">
        <v>617</v>
      </c>
      <c r="B48" s="502">
        <v>4.9765572078332404E-2</v>
      </c>
      <c r="C48" s="502">
        <v>4.7755046491520722E-2</v>
      </c>
      <c r="D48" s="502">
        <v>1.801505062926669E-3</v>
      </c>
      <c r="E48" s="502">
        <v>5.9065581231389386E-2</v>
      </c>
      <c r="F48" s="502">
        <v>5.9744453027874827E-3</v>
      </c>
      <c r="G48" s="51" t="s">
        <v>618</v>
      </c>
      <c r="H48" s="651">
        <f>SUM(C48:G48)</f>
        <v>0.11459657808862425</v>
      </c>
      <c r="I48" s="652">
        <f>B48+H48</f>
        <v>0.16436215016695666</v>
      </c>
    </row>
    <row r="49" spans="1:9">
      <c r="A49" s="15" t="s">
        <v>619</v>
      </c>
      <c r="B49" s="502">
        <v>4.9896908002494744E-2</v>
      </c>
      <c r="C49" s="502">
        <v>0</v>
      </c>
      <c r="D49" s="502">
        <v>0</v>
      </c>
      <c r="E49" s="502">
        <v>5.9065581231389386E-2</v>
      </c>
      <c r="F49" s="502">
        <v>5.9744453027874827E-3</v>
      </c>
      <c r="G49" s="51" t="s">
        <v>618</v>
      </c>
      <c r="H49" s="651">
        <f>SUM(C49:G49)</f>
        <v>6.504002653417687E-2</v>
      </c>
      <c r="I49" s="652">
        <f>B49+H49</f>
        <v>0.11493693453667161</v>
      </c>
    </row>
    <row r="50" spans="1:9" ht="17.25">
      <c r="A50" s="15" t="s">
        <v>620</v>
      </c>
      <c r="B50" s="502">
        <v>0.16047596842643236</v>
      </c>
      <c r="C50" s="502">
        <v>4.7755046491520722E-2</v>
      </c>
      <c r="D50" s="502">
        <v>1.801505062926669E-3</v>
      </c>
      <c r="E50" s="502">
        <v>1.71874887344939E-2</v>
      </c>
      <c r="F50" s="502">
        <v>1.7385033583981616E-3</v>
      </c>
      <c r="G50" s="51" t="s">
        <v>618</v>
      </c>
      <c r="H50" s="651">
        <f>SUM(C50:G50)</f>
        <v>6.8482543647339453E-2</v>
      </c>
      <c r="I50" s="652">
        <f>B50+H50</f>
        <v>0.22895851207377182</v>
      </c>
    </row>
    <row r="51" spans="1:9" ht="17.25">
      <c r="A51" s="15" t="s">
        <v>621</v>
      </c>
      <c r="B51" s="502">
        <v>0.15581737968231538</v>
      </c>
      <c r="C51" s="502">
        <v>4.7755046491520722E-2</v>
      </c>
      <c r="D51" s="502">
        <v>1.801505062926669E-3</v>
      </c>
      <c r="E51" s="502">
        <v>4.5554875535451711E-3</v>
      </c>
      <c r="F51" s="502">
        <v>4.6078461684079806E-4</v>
      </c>
      <c r="G51" s="51" t="s">
        <v>618</v>
      </c>
      <c r="H51" s="651">
        <f>SUM(C51:G51)</f>
        <v>5.4572823724833359E-2</v>
      </c>
      <c r="I51" s="652">
        <f>B51+H51</f>
        <v>0.21039020340714873</v>
      </c>
    </row>
    <row r="52" spans="1:9">
      <c r="A52" s="15" t="s">
        <v>622</v>
      </c>
      <c r="B52" s="502" t="s">
        <v>618</v>
      </c>
      <c r="C52" s="502" t="s">
        <v>618</v>
      </c>
      <c r="D52" s="502" t="s">
        <v>618</v>
      </c>
      <c r="E52" s="502" t="s">
        <v>618</v>
      </c>
      <c r="F52" s="502" t="s">
        <v>618</v>
      </c>
      <c r="G52" s="51" t="s">
        <v>618</v>
      </c>
      <c r="H52" s="651" t="s">
        <v>618</v>
      </c>
      <c r="I52" s="653" t="s">
        <v>618</v>
      </c>
    </row>
    <row r="53" spans="1:9">
      <c r="A53" s="15" t="s">
        <v>231</v>
      </c>
      <c r="B53" s="502" t="s">
        <v>618</v>
      </c>
      <c r="C53" s="502" t="s">
        <v>618</v>
      </c>
      <c r="D53" s="502" t="s">
        <v>618</v>
      </c>
      <c r="E53" s="502" t="s">
        <v>618</v>
      </c>
      <c r="F53" s="502" t="s">
        <v>618</v>
      </c>
      <c r="G53" s="51" t="s">
        <v>618</v>
      </c>
      <c r="H53" s="651" t="s">
        <v>618</v>
      </c>
      <c r="I53" s="653" t="s">
        <v>618</v>
      </c>
    </row>
    <row r="54" spans="1:9" ht="17.25" thickBot="1">
      <c r="A54" s="16" t="s">
        <v>623</v>
      </c>
      <c r="B54" s="503">
        <v>8.9253902536543001E-2</v>
      </c>
      <c r="C54" s="503">
        <v>4.7755046491520722E-2</v>
      </c>
      <c r="D54" s="503">
        <v>1.801505062926669E-3</v>
      </c>
      <c r="E54" s="503">
        <v>3.8011402081281211E-2</v>
      </c>
      <c r="F54" s="503">
        <v>3.8448287121263455E-3</v>
      </c>
      <c r="G54" s="52" t="s">
        <v>618</v>
      </c>
      <c r="H54" s="654">
        <f>SUM(C54:G54)</f>
        <v>9.1412782347854937E-2</v>
      </c>
      <c r="I54" s="655">
        <f>B54+H54</f>
        <v>0.18066668488439794</v>
      </c>
    </row>
    <row r="55" spans="1:9">
      <c r="A55" s="17"/>
    </row>
    <row r="56" spans="1:9">
      <c r="A56" s="17"/>
    </row>
    <row r="57" spans="1:9">
      <c r="A57" s="31" t="s">
        <v>133</v>
      </c>
    </row>
    <row r="58" spans="1:9">
      <c r="A58" s="2" t="s">
        <v>624</v>
      </c>
    </row>
    <row r="59" spans="1:9">
      <c r="A59" s="2" t="s">
        <v>625</v>
      </c>
    </row>
    <row r="60" spans="1:9">
      <c r="A60" s="2" t="s">
        <v>626</v>
      </c>
    </row>
    <row r="61" spans="1:9">
      <c r="A61" s="2" t="s">
        <v>627</v>
      </c>
    </row>
    <row r="62" spans="1:9">
      <c r="A62" s="2" t="s">
        <v>628</v>
      </c>
    </row>
    <row r="63" spans="1:9">
      <c r="A63" s="2" t="s">
        <v>629</v>
      </c>
    </row>
  </sheetData>
  <mergeCells count="32">
    <mergeCell ref="H5:H8"/>
    <mergeCell ref="I5:I8"/>
    <mergeCell ref="B18:B21"/>
    <mergeCell ref="C18:C21"/>
    <mergeCell ref="D18:D21"/>
    <mergeCell ref="E18:E21"/>
    <mergeCell ref="F18:F21"/>
    <mergeCell ref="H18:H21"/>
    <mergeCell ref="I18:I21"/>
    <mergeCell ref="B5:B8"/>
    <mergeCell ref="C5:C8"/>
    <mergeCell ref="D5:D8"/>
    <mergeCell ref="E5:E8"/>
    <mergeCell ref="F5:F8"/>
    <mergeCell ref="G5:G8"/>
    <mergeCell ref="G18:G21"/>
    <mergeCell ref="H31:H34"/>
    <mergeCell ref="I31:I34"/>
    <mergeCell ref="B44:B47"/>
    <mergeCell ref="C44:C47"/>
    <mergeCell ref="D44:D47"/>
    <mergeCell ref="E44:E47"/>
    <mergeCell ref="F44:F47"/>
    <mergeCell ref="H44:H47"/>
    <mergeCell ref="I44:I47"/>
    <mergeCell ref="B31:B34"/>
    <mergeCell ref="C31:C34"/>
    <mergeCell ref="D31:D34"/>
    <mergeCell ref="E31:E34"/>
    <mergeCell ref="F31:F34"/>
    <mergeCell ref="G31:G34"/>
    <mergeCell ref="G44:G47"/>
  </mergeCells>
  <printOptions horizontalCentered="1" verticalCentered="1"/>
  <pageMargins left="0.7" right="0.7" top="0.75" bottom="0.75" header="0.3" footer="0.3"/>
  <pageSetup scale="46" orientation="landscape" r:id="rId1"/>
  <headerFooter differentFirst="1">
    <oddFooter>&amp;CAttachment B -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8BD7F-C0B8-4816-AC78-206DF466FE3F}">
  <sheetPr>
    <tabColor rgb="FF00B050"/>
    <pageSetUpPr fitToPage="1"/>
  </sheetPr>
  <dimension ref="A1:K62"/>
  <sheetViews>
    <sheetView showGridLines="0" zoomScaleNormal="100" workbookViewId="0">
      <pane xSplit="1" topLeftCell="B1" activePane="topRight" state="frozen"/>
      <selection pane="topRight"/>
    </sheetView>
  </sheetViews>
  <sheetFormatPr defaultColWidth="9" defaultRowHeight="16.5"/>
  <cols>
    <col min="1" max="1" width="40.5703125" style="2" customWidth="1"/>
    <col min="2" max="2" width="18.28515625" style="2" customWidth="1"/>
    <col min="3" max="9" width="15.5703125" style="2" customWidth="1"/>
    <col min="10" max="10" width="18.28515625" style="2" customWidth="1"/>
    <col min="11" max="11" width="15.5703125" style="2" customWidth="1"/>
    <col min="12" max="16384" width="9" style="2"/>
  </cols>
  <sheetData>
    <row r="1" spans="1:11">
      <c r="A1" s="4" t="str">
        <f>+README!C1</f>
        <v>San Diego Gas &amp; Electric Company</v>
      </c>
      <c r="B1" s="4"/>
      <c r="C1" s="4"/>
      <c r="D1" s="4"/>
      <c r="E1" s="4"/>
      <c r="F1" s="4"/>
      <c r="G1" s="4"/>
      <c r="H1" s="4"/>
      <c r="I1" s="4"/>
      <c r="J1" s="4"/>
      <c r="K1" s="4"/>
    </row>
    <row r="2" spans="1:11">
      <c r="A2" s="4"/>
      <c r="B2" s="4"/>
      <c r="C2" s="4"/>
      <c r="D2" s="4"/>
      <c r="E2" s="4"/>
      <c r="F2" s="4"/>
      <c r="G2" s="4"/>
      <c r="H2" s="4"/>
      <c r="I2" s="4"/>
      <c r="J2" s="4"/>
      <c r="K2" s="4"/>
    </row>
    <row r="4" spans="1:11" s="4" customFormat="1" ht="18" thickBot="1">
      <c r="A4" s="4" t="s">
        <v>630</v>
      </c>
    </row>
    <row r="5" spans="1:11" ht="19.5" customHeight="1">
      <c r="A5" s="44" t="s">
        <v>631</v>
      </c>
      <c r="B5" s="941" t="s">
        <v>632</v>
      </c>
      <c r="C5" s="941" t="s">
        <v>633</v>
      </c>
      <c r="D5" s="941" t="s">
        <v>634</v>
      </c>
      <c r="E5" s="941" t="s">
        <v>635</v>
      </c>
      <c r="F5" s="941" t="s">
        <v>636</v>
      </c>
      <c r="G5" s="941" t="s">
        <v>637</v>
      </c>
      <c r="H5" s="941" t="s">
        <v>638</v>
      </c>
      <c r="I5" s="941" t="s">
        <v>639</v>
      </c>
      <c r="J5" s="943" t="s">
        <v>640</v>
      </c>
      <c r="K5" s="946" t="s">
        <v>641</v>
      </c>
    </row>
    <row r="6" spans="1:11" ht="12.75" customHeight="1">
      <c r="A6" s="43"/>
      <c r="B6" s="942"/>
      <c r="C6" s="942"/>
      <c r="D6" s="942"/>
      <c r="E6" s="942"/>
      <c r="F6" s="942"/>
      <c r="G6" s="942"/>
      <c r="H6" s="942"/>
      <c r="I6" s="942"/>
      <c r="J6" s="944"/>
      <c r="K6" s="947"/>
    </row>
    <row r="7" spans="1:11" ht="12.75" customHeight="1">
      <c r="A7" s="43"/>
      <c r="B7" s="942"/>
      <c r="C7" s="942"/>
      <c r="D7" s="942"/>
      <c r="E7" s="942"/>
      <c r="F7" s="942"/>
      <c r="G7" s="942"/>
      <c r="H7" s="942"/>
      <c r="I7" s="942" t="s">
        <v>642</v>
      </c>
      <c r="J7" s="944"/>
      <c r="K7" s="947"/>
    </row>
    <row r="8" spans="1:11" ht="37.5" customHeight="1">
      <c r="A8" s="521">
        <v>2028</v>
      </c>
      <c r="B8" s="942"/>
      <c r="C8" s="942"/>
      <c r="D8" s="942"/>
      <c r="E8" s="942"/>
      <c r="F8" s="942"/>
      <c r="G8" s="942"/>
      <c r="H8" s="942"/>
      <c r="I8" s="942"/>
      <c r="J8" s="945"/>
      <c r="K8" s="947"/>
    </row>
    <row r="9" spans="1:11" ht="17.100000000000001" customHeight="1">
      <c r="A9" s="5" t="s">
        <v>643</v>
      </c>
      <c r="B9" s="496">
        <v>47.351999999999997</v>
      </c>
      <c r="C9" s="497">
        <v>1.0699999999999998</v>
      </c>
      <c r="D9" s="497">
        <v>3.9E-2</v>
      </c>
      <c r="E9" s="497">
        <v>6.3E-2</v>
      </c>
      <c r="F9" s="497">
        <v>1.1000000000000001E-2</v>
      </c>
      <c r="G9" s="497">
        <v>5.1000000000000004E-2</v>
      </c>
      <c r="H9" s="498">
        <v>5.0000000000000001E-3</v>
      </c>
      <c r="I9" s="498">
        <v>1E-3</v>
      </c>
      <c r="J9" s="645">
        <f>SUM(C9:I9)</f>
        <v>1.2399999999999993</v>
      </c>
      <c r="K9" s="646">
        <f>+J9+B9</f>
        <v>48.591999999999999</v>
      </c>
    </row>
    <row r="10" spans="1:11" ht="17.100000000000001" customHeight="1">
      <c r="A10" s="5" t="s">
        <v>644</v>
      </c>
      <c r="B10" s="496">
        <v>28.489000000000001</v>
      </c>
      <c r="C10" s="497" t="s">
        <v>165</v>
      </c>
      <c r="D10" s="497" t="s">
        <v>165</v>
      </c>
      <c r="E10" s="497" t="s">
        <v>165</v>
      </c>
      <c r="F10" s="497" t="s">
        <v>165</v>
      </c>
      <c r="G10" s="497">
        <v>5.1000000000000004E-2</v>
      </c>
      <c r="H10" s="498">
        <v>5.0000000000000001E-3</v>
      </c>
      <c r="I10" s="498">
        <v>1E-3</v>
      </c>
      <c r="J10" s="645">
        <f>SUM(C10:I10)</f>
        <v>5.7000000000000002E-2</v>
      </c>
      <c r="K10" s="646">
        <f>+J10+B10</f>
        <v>28.545999999999999</v>
      </c>
    </row>
    <row r="11" spans="1:11" ht="17.100000000000001" customHeight="1">
      <c r="A11" s="5" t="s">
        <v>645</v>
      </c>
      <c r="B11" s="496">
        <v>38.058999999999997</v>
      </c>
      <c r="C11" s="497">
        <v>1.0699999999999998</v>
      </c>
      <c r="D11" s="497">
        <v>3.9E-2</v>
      </c>
      <c r="E11" s="497">
        <v>6.3E-2</v>
      </c>
      <c r="F11" s="497">
        <v>1.1000000000000001E-2</v>
      </c>
      <c r="G11" s="497">
        <v>5.1000000000000004E-2</v>
      </c>
      <c r="H11" s="498">
        <v>5.0000000000000001E-3</v>
      </c>
      <c r="I11" s="498">
        <v>1E-3</v>
      </c>
      <c r="J11" s="645">
        <f>SUM(C11:I11)</f>
        <v>1.2399999999999993</v>
      </c>
      <c r="K11" s="646">
        <f>+J11+B11</f>
        <v>39.298999999999999</v>
      </c>
    </row>
    <row r="12" spans="1:11" ht="17.100000000000001" customHeight="1">
      <c r="A12" s="5" t="s">
        <v>646</v>
      </c>
      <c r="B12" s="496">
        <v>36.963999999999999</v>
      </c>
      <c r="C12" s="497">
        <v>1.0699999999999998</v>
      </c>
      <c r="D12" s="497">
        <v>3.9E-2</v>
      </c>
      <c r="E12" s="497">
        <v>6.3E-2</v>
      </c>
      <c r="F12" s="497">
        <v>1.1000000000000001E-2</v>
      </c>
      <c r="G12" s="497">
        <v>5.1000000000000004E-2</v>
      </c>
      <c r="H12" s="498">
        <v>5.0000000000000001E-3</v>
      </c>
      <c r="I12" s="498">
        <v>1E-3</v>
      </c>
      <c r="J12" s="645">
        <f>SUM(C12:I12)</f>
        <v>1.2399999999999993</v>
      </c>
      <c r="K12" s="647">
        <f>+J12+B12</f>
        <v>38.204000000000001</v>
      </c>
    </row>
    <row r="13" spans="1:11" ht="17.100000000000001" customHeight="1">
      <c r="A13" s="5" t="s">
        <v>647</v>
      </c>
      <c r="B13" s="496">
        <v>26.175000000000001</v>
      </c>
      <c r="C13" s="497">
        <v>1.0699999999999998</v>
      </c>
      <c r="D13" s="497">
        <v>3.9E-2</v>
      </c>
      <c r="E13" s="497">
        <v>6.3E-2</v>
      </c>
      <c r="F13" s="497">
        <v>1.1000000000000001E-2</v>
      </c>
      <c r="G13" s="497">
        <v>5.1000000000000004E-2</v>
      </c>
      <c r="H13" s="498">
        <v>5.0000000000000001E-3</v>
      </c>
      <c r="I13" s="498">
        <v>1E-3</v>
      </c>
      <c r="J13" s="645">
        <f>SUM(C13:I13)</f>
        <v>1.2399999999999993</v>
      </c>
      <c r="K13" s="646">
        <f>+J13+B13</f>
        <v>27.414999999999999</v>
      </c>
    </row>
    <row r="14" spans="1:11" ht="17.100000000000001" customHeight="1">
      <c r="A14" s="5" t="s">
        <v>349</v>
      </c>
      <c r="B14" s="496">
        <v>34.935000000000002</v>
      </c>
      <c r="C14" s="497" t="s">
        <v>165</v>
      </c>
      <c r="D14" s="497" t="s">
        <v>165</v>
      </c>
      <c r="E14" s="497" t="s">
        <v>165</v>
      </c>
      <c r="F14" s="497" t="s">
        <v>165</v>
      </c>
      <c r="G14" s="497" t="s">
        <v>165</v>
      </c>
      <c r="H14" s="498" t="s">
        <v>165</v>
      </c>
      <c r="I14" s="498" t="s">
        <v>165</v>
      </c>
      <c r="J14" s="645" t="s">
        <v>165</v>
      </c>
      <c r="K14" s="648">
        <f>+B14</f>
        <v>34.935000000000002</v>
      </c>
    </row>
    <row r="15" spans="1:11" ht="17.100000000000001" customHeight="1" thickBot="1">
      <c r="A15" s="12" t="s">
        <v>623</v>
      </c>
      <c r="B15" s="499">
        <v>38.106999999999992</v>
      </c>
      <c r="C15" s="500">
        <v>1.0699999999999998</v>
      </c>
      <c r="D15" s="500">
        <v>3.9E-2</v>
      </c>
      <c r="E15" s="500">
        <v>6.3E-2</v>
      </c>
      <c r="F15" s="500">
        <v>1.1000000000000001E-2</v>
      </c>
      <c r="G15" s="500">
        <v>5.1000000000000004E-2</v>
      </c>
      <c r="H15" s="501">
        <v>5.0000000000000001E-3</v>
      </c>
      <c r="I15" s="501">
        <v>1E-3</v>
      </c>
      <c r="J15" s="649">
        <f>SUM(C15:I15)</f>
        <v>1.2399999999999993</v>
      </c>
      <c r="K15" s="650">
        <f>+J15+B15</f>
        <v>39.346999999999994</v>
      </c>
    </row>
    <row r="16" spans="1:11">
      <c r="A16" s="4"/>
      <c r="B16" s="49"/>
      <c r="C16" s="50"/>
      <c r="D16" s="50"/>
      <c r="E16" s="50"/>
      <c r="F16" s="50"/>
      <c r="G16" s="50"/>
      <c r="H16" s="50"/>
      <c r="I16" s="50"/>
      <c r="J16" s="50"/>
      <c r="K16" s="24"/>
    </row>
    <row r="17" spans="1:11" ht="17.25" thickBot="1">
      <c r="A17" s="4"/>
      <c r="B17" s="49"/>
      <c r="C17" s="50"/>
      <c r="D17" s="50"/>
      <c r="E17" s="50"/>
      <c r="F17" s="50"/>
      <c r="G17" s="50"/>
      <c r="H17" s="50"/>
      <c r="I17" s="50"/>
      <c r="J17" s="50"/>
      <c r="K17" s="24"/>
    </row>
    <row r="18" spans="1:11" ht="16.5" customHeight="1">
      <c r="A18" s="44" t="s">
        <v>631</v>
      </c>
      <c r="B18" s="941" t="s">
        <v>632</v>
      </c>
      <c r="C18" s="941" t="s">
        <v>633</v>
      </c>
      <c r="D18" s="941" t="s">
        <v>634</v>
      </c>
      <c r="E18" s="941" t="s">
        <v>635</v>
      </c>
      <c r="F18" s="941" t="s">
        <v>636</v>
      </c>
      <c r="G18" s="941" t="s">
        <v>637</v>
      </c>
      <c r="H18" s="941" t="s">
        <v>638</v>
      </c>
      <c r="I18" s="941" t="s">
        <v>639</v>
      </c>
      <c r="J18" s="943" t="s">
        <v>640</v>
      </c>
      <c r="K18" s="946" t="s">
        <v>641</v>
      </c>
    </row>
    <row r="19" spans="1:11">
      <c r="A19" s="43"/>
      <c r="B19" s="942"/>
      <c r="C19" s="942"/>
      <c r="D19" s="942"/>
      <c r="E19" s="942"/>
      <c r="F19" s="942"/>
      <c r="G19" s="942"/>
      <c r="H19" s="942"/>
      <c r="I19" s="942"/>
      <c r="J19" s="944"/>
      <c r="K19" s="947"/>
    </row>
    <row r="20" spans="1:11">
      <c r="A20" s="43"/>
      <c r="B20" s="942"/>
      <c r="C20" s="942"/>
      <c r="D20" s="942"/>
      <c r="E20" s="942"/>
      <c r="F20" s="942"/>
      <c r="G20" s="942"/>
      <c r="H20" s="942"/>
      <c r="I20" s="942" t="s">
        <v>642</v>
      </c>
      <c r="J20" s="944"/>
      <c r="K20" s="947"/>
    </row>
    <row r="21" spans="1:11" ht="37.5" customHeight="1">
      <c r="A21" s="521">
        <f>+A8+1</f>
        <v>2029</v>
      </c>
      <c r="B21" s="942"/>
      <c r="C21" s="942"/>
      <c r="D21" s="942"/>
      <c r="E21" s="942"/>
      <c r="F21" s="942"/>
      <c r="G21" s="942"/>
      <c r="H21" s="942"/>
      <c r="I21" s="942"/>
      <c r="J21" s="945"/>
      <c r="K21" s="947"/>
    </row>
    <row r="22" spans="1:11" ht="17.100000000000001" customHeight="1">
      <c r="A22" s="5" t="s">
        <v>643</v>
      </c>
      <c r="B22" s="496">
        <v>47.354999999999997</v>
      </c>
      <c r="C22" s="497">
        <v>1.081</v>
      </c>
      <c r="D22" s="497">
        <v>0.04</v>
      </c>
      <c r="E22" s="497">
        <v>6.8999999999999992E-2</v>
      </c>
      <c r="F22" s="497">
        <v>1.1000000000000001E-2</v>
      </c>
      <c r="G22" s="497">
        <v>5.9000000000000004E-2</v>
      </c>
      <c r="H22" s="498">
        <v>6.0000000000000001E-3</v>
      </c>
      <c r="I22" s="498">
        <v>1E-3</v>
      </c>
      <c r="J22" s="645">
        <f>SUM(C22:I22)</f>
        <v>1.2669999999999997</v>
      </c>
      <c r="K22" s="646">
        <f>+J22+B22</f>
        <v>48.622</v>
      </c>
    </row>
    <row r="23" spans="1:11" ht="17.100000000000001" customHeight="1">
      <c r="A23" s="5" t="s">
        <v>644</v>
      </c>
      <c r="B23" s="496">
        <v>28.509</v>
      </c>
      <c r="C23" s="497" t="s">
        <v>165</v>
      </c>
      <c r="D23" s="497" t="s">
        <v>165</v>
      </c>
      <c r="E23" s="497" t="s">
        <v>165</v>
      </c>
      <c r="F23" s="497" t="s">
        <v>165</v>
      </c>
      <c r="G23" s="497">
        <v>5.9000000000000004E-2</v>
      </c>
      <c r="H23" s="498">
        <v>6.0000000000000001E-3</v>
      </c>
      <c r="I23" s="498">
        <v>1E-3</v>
      </c>
      <c r="J23" s="645">
        <f>SUM(C23:I23)</f>
        <v>6.6000000000000003E-2</v>
      </c>
      <c r="K23" s="646">
        <f>+J23+B23</f>
        <v>28.574999999999999</v>
      </c>
    </row>
    <row r="24" spans="1:11" ht="17.100000000000001" customHeight="1">
      <c r="A24" s="5" t="s">
        <v>645</v>
      </c>
      <c r="B24" s="496">
        <v>38.061999999999998</v>
      </c>
      <c r="C24" s="497">
        <v>1.081</v>
      </c>
      <c r="D24" s="497">
        <v>0.04</v>
      </c>
      <c r="E24" s="497">
        <v>6.8999999999999992E-2</v>
      </c>
      <c r="F24" s="497">
        <v>1.1000000000000001E-2</v>
      </c>
      <c r="G24" s="497">
        <v>5.9000000000000004E-2</v>
      </c>
      <c r="H24" s="498">
        <v>6.0000000000000001E-3</v>
      </c>
      <c r="I24" s="498">
        <v>1E-3</v>
      </c>
      <c r="J24" s="645">
        <f>SUM(C24:I24)</f>
        <v>1.2669999999999997</v>
      </c>
      <c r="K24" s="646">
        <f>+J24+B24</f>
        <v>39.329000000000001</v>
      </c>
    </row>
    <row r="25" spans="1:11" ht="17.100000000000001" customHeight="1">
      <c r="A25" s="5" t="s">
        <v>646</v>
      </c>
      <c r="B25" s="496">
        <v>36.966000000000001</v>
      </c>
      <c r="C25" s="497">
        <v>1.081</v>
      </c>
      <c r="D25" s="497">
        <v>0.04</v>
      </c>
      <c r="E25" s="497">
        <v>6.8999999999999992E-2</v>
      </c>
      <c r="F25" s="497">
        <v>1.1000000000000001E-2</v>
      </c>
      <c r="G25" s="497">
        <v>5.9000000000000004E-2</v>
      </c>
      <c r="H25" s="498">
        <v>6.0000000000000001E-3</v>
      </c>
      <c r="I25" s="498">
        <v>1E-3</v>
      </c>
      <c r="J25" s="645">
        <f>SUM(C25:I25)</f>
        <v>1.2669999999999997</v>
      </c>
      <c r="K25" s="647">
        <f>+J25+B25</f>
        <v>38.233000000000004</v>
      </c>
    </row>
    <row r="26" spans="1:11" ht="17.100000000000001" customHeight="1">
      <c r="A26" s="5" t="s">
        <v>647</v>
      </c>
      <c r="B26" s="496">
        <v>26.175999999999998</v>
      </c>
      <c r="C26" s="497">
        <v>1.081</v>
      </c>
      <c r="D26" s="497">
        <v>0.04</v>
      </c>
      <c r="E26" s="497">
        <v>6.8999999999999992E-2</v>
      </c>
      <c r="F26" s="497">
        <v>1.1000000000000001E-2</v>
      </c>
      <c r="G26" s="497">
        <v>5.9000000000000004E-2</v>
      </c>
      <c r="H26" s="498">
        <v>6.0000000000000001E-3</v>
      </c>
      <c r="I26" s="498">
        <v>1E-3</v>
      </c>
      <c r="J26" s="645">
        <f>SUM(C26:I26)</f>
        <v>1.2669999999999997</v>
      </c>
      <c r="K26" s="646">
        <f>+J26+B26</f>
        <v>27.442999999999998</v>
      </c>
    </row>
    <row r="27" spans="1:11" ht="17.100000000000001" customHeight="1">
      <c r="A27" s="5" t="s">
        <v>349</v>
      </c>
      <c r="B27" s="496">
        <v>34.936999999999998</v>
      </c>
      <c r="C27" s="497" t="s">
        <v>165</v>
      </c>
      <c r="D27" s="497" t="s">
        <v>165</v>
      </c>
      <c r="E27" s="497" t="s">
        <v>165</v>
      </c>
      <c r="F27" s="497" t="s">
        <v>165</v>
      </c>
      <c r="G27" s="497" t="s">
        <v>165</v>
      </c>
      <c r="H27" s="498" t="s">
        <v>165</v>
      </c>
      <c r="I27" s="498" t="s">
        <v>165</v>
      </c>
      <c r="J27" s="645" t="s">
        <v>165</v>
      </c>
      <c r="K27" s="648">
        <f>+B27</f>
        <v>34.936999999999998</v>
      </c>
    </row>
    <row r="28" spans="1:11" ht="17.100000000000001" customHeight="1" thickBot="1">
      <c r="A28" s="12" t="s">
        <v>623</v>
      </c>
      <c r="B28" s="499">
        <v>38.107999999999997</v>
      </c>
      <c r="C28" s="500">
        <v>1.081</v>
      </c>
      <c r="D28" s="500">
        <v>0.04</v>
      </c>
      <c r="E28" s="500">
        <v>6.8999999999999992E-2</v>
      </c>
      <c r="F28" s="500">
        <v>1.1000000000000001E-2</v>
      </c>
      <c r="G28" s="500">
        <v>5.9000000000000004E-2</v>
      </c>
      <c r="H28" s="501">
        <v>6.0000000000000001E-3</v>
      </c>
      <c r="I28" s="501">
        <v>1E-3</v>
      </c>
      <c r="J28" s="649">
        <f>SUM(C28:I28)</f>
        <v>1.2669999999999997</v>
      </c>
      <c r="K28" s="650">
        <f>+J28+B28</f>
        <v>39.375</v>
      </c>
    </row>
    <row r="29" spans="1:11">
      <c r="A29" s="4"/>
      <c r="B29" s="49"/>
      <c r="C29" s="50"/>
      <c r="D29" s="50"/>
      <c r="E29" s="50"/>
      <c r="F29" s="50"/>
      <c r="G29" s="50"/>
      <c r="H29" s="50"/>
      <c r="I29" s="50"/>
      <c r="J29" s="50"/>
      <c r="K29" s="24"/>
    </row>
    <row r="30" spans="1:11" ht="17.25" thickBot="1">
      <c r="A30" s="4"/>
      <c r="B30" s="49"/>
      <c r="C30" s="50"/>
      <c r="D30" s="50"/>
      <c r="E30" s="50"/>
      <c r="F30" s="50"/>
      <c r="G30" s="50"/>
      <c r="H30" s="50"/>
      <c r="I30" s="50"/>
      <c r="J30" s="50"/>
      <c r="K30" s="24"/>
    </row>
    <row r="31" spans="1:11" ht="16.5" customHeight="1">
      <c r="A31" s="44" t="s">
        <v>631</v>
      </c>
      <c r="B31" s="941" t="s">
        <v>632</v>
      </c>
      <c r="C31" s="941" t="s">
        <v>633</v>
      </c>
      <c r="D31" s="941" t="s">
        <v>634</v>
      </c>
      <c r="E31" s="941" t="s">
        <v>635</v>
      </c>
      <c r="F31" s="941" t="s">
        <v>636</v>
      </c>
      <c r="G31" s="941" t="s">
        <v>637</v>
      </c>
      <c r="H31" s="941" t="s">
        <v>638</v>
      </c>
      <c r="I31" s="941" t="s">
        <v>639</v>
      </c>
      <c r="J31" s="943" t="s">
        <v>640</v>
      </c>
      <c r="K31" s="946" t="s">
        <v>641</v>
      </c>
    </row>
    <row r="32" spans="1:11">
      <c r="A32" s="43"/>
      <c r="B32" s="942"/>
      <c r="C32" s="942"/>
      <c r="D32" s="942"/>
      <c r="E32" s="942"/>
      <c r="F32" s="942"/>
      <c r="G32" s="942"/>
      <c r="H32" s="942"/>
      <c r="I32" s="942"/>
      <c r="J32" s="944"/>
      <c r="K32" s="947"/>
    </row>
    <row r="33" spans="1:11">
      <c r="A33" s="43"/>
      <c r="B33" s="942"/>
      <c r="C33" s="942"/>
      <c r="D33" s="942"/>
      <c r="E33" s="942"/>
      <c r="F33" s="942"/>
      <c r="G33" s="942"/>
      <c r="H33" s="942"/>
      <c r="I33" s="942" t="s">
        <v>642</v>
      </c>
      <c r="J33" s="944"/>
      <c r="K33" s="947"/>
    </row>
    <row r="34" spans="1:11" ht="37.5" customHeight="1">
      <c r="A34" s="521">
        <f>+A21+1</f>
        <v>2030</v>
      </c>
      <c r="B34" s="942"/>
      <c r="C34" s="942"/>
      <c r="D34" s="942"/>
      <c r="E34" s="942"/>
      <c r="F34" s="942"/>
      <c r="G34" s="942"/>
      <c r="H34" s="942"/>
      <c r="I34" s="942"/>
      <c r="J34" s="945"/>
      <c r="K34" s="947"/>
    </row>
    <row r="35" spans="1:11" ht="17.100000000000001" customHeight="1">
      <c r="A35" s="5" t="s">
        <v>643</v>
      </c>
      <c r="B35" s="496">
        <v>47.356999999999999</v>
      </c>
      <c r="C35" s="497">
        <v>1.091</v>
      </c>
      <c r="D35" s="497">
        <v>0.04</v>
      </c>
      <c r="E35" s="497">
        <v>7.5999999999999998E-2</v>
      </c>
      <c r="F35" s="497">
        <v>1.1000000000000001E-2</v>
      </c>
      <c r="G35" s="497">
        <v>6.0999999999999999E-2</v>
      </c>
      <c r="H35" s="498">
        <v>6.0000000000000001E-3</v>
      </c>
      <c r="I35" s="498">
        <v>1E-3</v>
      </c>
      <c r="J35" s="645">
        <f>SUM(C35:I35)</f>
        <v>1.2859999999999998</v>
      </c>
      <c r="K35" s="646">
        <f>+J35+B35</f>
        <v>48.643000000000001</v>
      </c>
    </row>
    <row r="36" spans="1:11" ht="17.100000000000001" customHeight="1">
      <c r="A36" s="5" t="s">
        <v>644</v>
      </c>
      <c r="B36" s="496">
        <v>28.527999999999999</v>
      </c>
      <c r="C36" s="497" t="s">
        <v>165</v>
      </c>
      <c r="D36" s="497" t="s">
        <v>165</v>
      </c>
      <c r="E36" s="497" t="s">
        <v>165</v>
      </c>
      <c r="F36" s="497" t="s">
        <v>165</v>
      </c>
      <c r="G36" s="497">
        <v>6.0999999999999999E-2</v>
      </c>
      <c r="H36" s="498">
        <v>6.0000000000000001E-3</v>
      </c>
      <c r="I36" s="498">
        <v>1E-3</v>
      </c>
      <c r="J36" s="645">
        <f>SUM(C36:I36)</f>
        <v>6.8000000000000005E-2</v>
      </c>
      <c r="K36" s="646">
        <f>+J36+B36</f>
        <v>28.596</v>
      </c>
    </row>
    <row r="37" spans="1:11" ht="17.100000000000001" customHeight="1">
      <c r="A37" s="5" t="s">
        <v>645</v>
      </c>
      <c r="B37" s="496">
        <v>38.064</v>
      </c>
      <c r="C37" s="497">
        <v>1.091</v>
      </c>
      <c r="D37" s="497">
        <v>0.04</v>
      </c>
      <c r="E37" s="497">
        <v>7.5999999999999998E-2</v>
      </c>
      <c r="F37" s="497">
        <v>1.1000000000000001E-2</v>
      </c>
      <c r="G37" s="497">
        <v>6.0999999999999999E-2</v>
      </c>
      <c r="H37" s="498">
        <v>6.0000000000000001E-3</v>
      </c>
      <c r="I37" s="498">
        <v>1E-3</v>
      </c>
      <c r="J37" s="645">
        <f>SUM(C37:I37)</f>
        <v>1.2859999999999998</v>
      </c>
      <c r="K37" s="646">
        <f>+J37+B37</f>
        <v>39.35</v>
      </c>
    </row>
    <row r="38" spans="1:11" ht="17.100000000000001" customHeight="1">
      <c r="A38" s="5" t="s">
        <v>646</v>
      </c>
      <c r="B38" s="496">
        <v>36.968000000000004</v>
      </c>
      <c r="C38" s="497">
        <v>1.091</v>
      </c>
      <c r="D38" s="497">
        <v>0.04</v>
      </c>
      <c r="E38" s="497">
        <v>7.5999999999999998E-2</v>
      </c>
      <c r="F38" s="497">
        <v>1.1000000000000001E-2</v>
      </c>
      <c r="G38" s="497">
        <v>6.0999999999999999E-2</v>
      </c>
      <c r="H38" s="498">
        <v>6.0000000000000001E-3</v>
      </c>
      <c r="I38" s="498">
        <v>1E-3</v>
      </c>
      <c r="J38" s="645">
        <f>SUM(C38:I38)</f>
        <v>1.2859999999999998</v>
      </c>
      <c r="K38" s="647">
        <f>+J38+B38</f>
        <v>38.254000000000005</v>
      </c>
    </row>
    <row r="39" spans="1:11" ht="17.100000000000001" customHeight="1">
      <c r="A39" s="5" t="s">
        <v>647</v>
      </c>
      <c r="B39" s="496">
        <v>26.177999999999997</v>
      </c>
      <c r="C39" s="497">
        <v>1.091</v>
      </c>
      <c r="D39" s="497">
        <v>0.04</v>
      </c>
      <c r="E39" s="497">
        <v>7.5999999999999998E-2</v>
      </c>
      <c r="F39" s="497">
        <v>1.1000000000000001E-2</v>
      </c>
      <c r="G39" s="497">
        <v>6.0999999999999999E-2</v>
      </c>
      <c r="H39" s="498">
        <v>6.0000000000000001E-3</v>
      </c>
      <c r="I39" s="498">
        <v>1E-3</v>
      </c>
      <c r="J39" s="645">
        <f>SUM(C39:I39)</f>
        <v>1.2859999999999998</v>
      </c>
      <c r="K39" s="646">
        <f>+J39+B39</f>
        <v>27.463999999999999</v>
      </c>
    </row>
    <row r="40" spans="1:11" ht="17.100000000000001" customHeight="1">
      <c r="A40" s="5" t="s">
        <v>349</v>
      </c>
      <c r="B40" s="496">
        <v>34.938000000000002</v>
      </c>
      <c r="C40" s="497" t="s">
        <v>165</v>
      </c>
      <c r="D40" s="497" t="s">
        <v>165</v>
      </c>
      <c r="E40" s="497" t="s">
        <v>165</v>
      </c>
      <c r="F40" s="497" t="s">
        <v>165</v>
      </c>
      <c r="G40" s="497" t="s">
        <v>165</v>
      </c>
      <c r="H40" s="498" t="s">
        <v>165</v>
      </c>
      <c r="I40" s="498" t="s">
        <v>165</v>
      </c>
      <c r="J40" s="645" t="s">
        <v>165</v>
      </c>
      <c r="K40" s="648">
        <f>+B40</f>
        <v>34.938000000000002</v>
      </c>
    </row>
    <row r="41" spans="1:11" ht="17.100000000000001" customHeight="1" thickBot="1">
      <c r="A41" s="12" t="s">
        <v>623</v>
      </c>
      <c r="B41" s="499">
        <v>38.11</v>
      </c>
      <c r="C41" s="500">
        <v>1.091</v>
      </c>
      <c r="D41" s="500">
        <v>0.04</v>
      </c>
      <c r="E41" s="500">
        <v>7.5999999999999998E-2</v>
      </c>
      <c r="F41" s="500">
        <v>1.1000000000000001E-2</v>
      </c>
      <c r="G41" s="500">
        <v>6.0999999999999999E-2</v>
      </c>
      <c r="H41" s="501">
        <v>6.0000000000000001E-3</v>
      </c>
      <c r="I41" s="501">
        <v>1E-3</v>
      </c>
      <c r="J41" s="649">
        <f>SUM(C41:I41)</f>
        <v>1.2859999999999998</v>
      </c>
      <c r="K41" s="650">
        <f>+J41+B41</f>
        <v>39.396000000000001</v>
      </c>
    </row>
    <row r="42" spans="1:11">
      <c r="A42" s="4"/>
      <c r="B42" s="49"/>
      <c r="C42" s="50"/>
      <c r="D42" s="50"/>
      <c r="E42" s="50"/>
      <c r="F42" s="50"/>
      <c r="G42" s="50"/>
      <c r="H42" s="50"/>
      <c r="I42" s="50"/>
      <c r="J42" s="50"/>
      <c r="K42" s="24"/>
    </row>
    <row r="43" spans="1:11" ht="17.25" thickBot="1">
      <c r="A43" s="4"/>
      <c r="B43" s="49"/>
      <c r="C43" s="50"/>
      <c r="D43" s="50"/>
      <c r="E43" s="50"/>
      <c r="F43" s="50"/>
      <c r="G43" s="50"/>
      <c r="H43" s="50"/>
      <c r="I43" s="50"/>
      <c r="J43" s="50"/>
      <c r="K43" s="24"/>
    </row>
    <row r="44" spans="1:11" ht="16.5" customHeight="1">
      <c r="A44" s="44" t="s">
        <v>631</v>
      </c>
      <c r="B44" s="941" t="s">
        <v>632</v>
      </c>
      <c r="C44" s="941" t="s">
        <v>633</v>
      </c>
      <c r="D44" s="941" t="s">
        <v>634</v>
      </c>
      <c r="E44" s="941" t="s">
        <v>635</v>
      </c>
      <c r="F44" s="941" t="s">
        <v>636</v>
      </c>
      <c r="G44" s="941" t="s">
        <v>637</v>
      </c>
      <c r="H44" s="941" t="s">
        <v>638</v>
      </c>
      <c r="I44" s="941" t="s">
        <v>639</v>
      </c>
      <c r="J44" s="943" t="s">
        <v>640</v>
      </c>
      <c r="K44" s="946" t="s">
        <v>641</v>
      </c>
    </row>
    <row r="45" spans="1:11">
      <c r="A45" s="43"/>
      <c r="B45" s="942"/>
      <c r="C45" s="942"/>
      <c r="D45" s="942"/>
      <c r="E45" s="942"/>
      <c r="F45" s="942"/>
      <c r="G45" s="942"/>
      <c r="H45" s="942"/>
      <c r="I45" s="942"/>
      <c r="J45" s="944"/>
      <c r="K45" s="947"/>
    </row>
    <row r="46" spans="1:11">
      <c r="A46" s="43"/>
      <c r="B46" s="942"/>
      <c r="C46" s="942"/>
      <c r="D46" s="942"/>
      <c r="E46" s="942"/>
      <c r="F46" s="942"/>
      <c r="G46" s="942"/>
      <c r="H46" s="942"/>
      <c r="I46" s="942" t="s">
        <v>642</v>
      </c>
      <c r="J46" s="944"/>
      <c r="K46" s="947"/>
    </row>
    <row r="47" spans="1:11" ht="37.5" customHeight="1">
      <c r="A47" s="521">
        <f>+A34+1</f>
        <v>2031</v>
      </c>
      <c r="B47" s="942"/>
      <c r="C47" s="942"/>
      <c r="D47" s="942"/>
      <c r="E47" s="942"/>
      <c r="F47" s="942"/>
      <c r="G47" s="942"/>
      <c r="H47" s="942"/>
      <c r="I47" s="942"/>
      <c r="J47" s="945"/>
      <c r="K47" s="947"/>
    </row>
    <row r="48" spans="1:11" ht="17.100000000000001" customHeight="1">
      <c r="A48" s="5" t="s">
        <v>643</v>
      </c>
      <c r="B48" s="496">
        <v>47.36</v>
      </c>
      <c r="C48" s="497">
        <v>1.1020000000000001</v>
      </c>
      <c r="D48" s="497">
        <v>4.2000000000000003E-2</v>
      </c>
      <c r="E48" s="497">
        <v>8.2000000000000003E-2</v>
      </c>
      <c r="F48" s="497">
        <v>1.1000000000000001E-2</v>
      </c>
      <c r="G48" s="497">
        <v>6.3E-2</v>
      </c>
      <c r="H48" s="498">
        <v>6.0000000000000001E-3</v>
      </c>
      <c r="I48" s="498">
        <v>1E-3</v>
      </c>
      <c r="J48" s="645">
        <f>SUM(C48:I48)</f>
        <v>1.3069999999999999</v>
      </c>
      <c r="K48" s="646">
        <f>+J48+B48</f>
        <v>48.667000000000002</v>
      </c>
    </row>
    <row r="49" spans="1:11" ht="17.100000000000001" customHeight="1">
      <c r="A49" s="5" t="s">
        <v>644</v>
      </c>
      <c r="B49" s="496">
        <v>28.55</v>
      </c>
      <c r="C49" s="497" t="s">
        <v>165</v>
      </c>
      <c r="D49" s="497" t="s">
        <v>165</v>
      </c>
      <c r="E49" s="497" t="s">
        <v>165</v>
      </c>
      <c r="F49" s="497" t="s">
        <v>165</v>
      </c>
      <c r="G49" s="497">
        <v>6.3E-2</v>
      </c>
      <c r="H49" s="498">
        <v>6.0000000000000001E-3</v>
      </c>
      <c r="I49" s="498">
        <v>1E-3</v>
      </c>
      <c r="J49" s="645">
        <f>SUM(C49:I49)</f>
        <v>7.0000000000000007E-2</v>
      </c>
      <c r="K49" s="646">
        <f>+J49+B49</f>
        <v>28.62</v>
      </c>
    </row>
    <row r="50" spans="1:11" ht="17.100000000000001" customHeight="1">
      <c r="A50" s="5" t="s">
        <v>645</v>
      </c>
      <c r="B50" s="496">
        <v>38.065999999999995</v>
      </c>
      <c r="C50" s="497">
        <v>1.1020000000000001</v>
      </c>
      <c r="D50" s="497">
        <v>4.2000000000000003E-2</v>
      </c>
      <c r="E50" s="497">
        <v>8.2000000000000003E-2</v>
      </c>
      <c r="F50" s="497">
        <v>1.1000000000000001E-2</v>
      </c>
      <c r="G50" s="497">
        <v>6.3E-2</v>
      </c>
      <c r="H50" s="498">
        <v>6.0000000000000001E-3</v>
      </c>
      <c r="I50" s="498">
        <v>1E-3</v>
      </c>
      <c r="J50" s="645">
        <f>SUM(C50:I50)</f>
        <v>1.3069999999999999</v>
      </c>
      <c r="K50" s="646">
        <f>+J50+B50</f>
        <v>39.372999999999998</v>
      </c>
    </row>
    <row r="51" spans="1:11" ht="17.100000000000001" customHeight="1">
      <c r="A51" s="5" t="s">
        <v>646</v>
      </c>
      <c r="B51" s="496">
        <v>36.968000000000004</v>
      </c>
      <c r="C51" s="497">
        <v>1.1020000000000001</v>
      </c>
      <c r="D51" s="497">
        <v>4.2000000000000003E-2</v>
      </c>
      <c r="E51" s="497">
        <v>8.2000000000000003E-2</v>
      </c>
      <c r="F51" s="497">
        <v>1.1000000000000001E-2</v>
      </c>
      <c r="G51" s="497">
        <v>6.3E-2</v>
      </c>
      <c r="H51" s="498">
        <v>6.0000000000000001E-3</v>
      </c>
      <c r="I51" s="498">
        <v>1E-3</v>
      </c>
      <c r="J51" s="645">
        <f>SUM(C51:I51)</f>
        <v>1.3069999999999999</v>
      </c>
      <c r="K51" s="647">
        <f>+J51+B51</f>
        <v>38.275000000000006</v>
      </c>
    </row>
    <row r="52" spans="1:11" ht="17.100000000000001" customHeight="1">
      <c r="A52" s="5" t="s">
        <v>647</v>
      </c>
      <c r="B52" s="496">
        <v>26.180000000000003</v>
      </c>
      <c r="C52" s="497">
        <v>1.1020000000000001</v>
      </c>
      <c r="D52" s="497">
        <v>4.2000000000000003E-2</v>
      </c>
      <c r="E52" s="497">
        <v>8.2000000000000003E-2</v>
      </c>
      <c r="F52" s="497">
        <v>1.1000000000000001E-2</v>
      </c>
      <c r="G52" s="497">
        <v>6.3E-2</v>
      </c>
      <c r="H52" s="498">
        <v>6.0000000000000001E-3</v>
      </c>
      <c r="I52" s="498">
        <v>1E-3</v>
      </c>
      <c r="J52" s="645">
        <f>SUM(C52:I52)</f>
        <v>1.3069999999999999</v>
      </c>
      <c r="K52" s="646">
        <f>+J52+B52</f>
        <v>27.487000000000002</v>
      </c>
    </row>
    <row r="53" spans="1:11" ht="17.100000000000001" customHeight="1">
      <c r="A53" s="5" t="s">
        <v>349</v>
      </c>
      <c r="B53" s="496">
        <v>34.939</v>
      </c>
      <c r="C53" s="497" t="s">
        <v>165</v>
      </c>
      <c r="D53" s="497" t="s">
        <v>165</v>
      </c>
      <c r="E53" s="497" t="s">
        <v>165</v>
      </c>
      <c r="F53" s="497" t="s">
        <v>165</v>
      </c>
      <c r="G53" s="497" t="s">
        <v>165</v>
      </c>
      <c r="H53" s="498" t="s">
        <v>165</v>
      </c>
      <c r="I53" s="498" t="s">
        <v>165</v>
      </c>
      <c r="J53" s="645" t="s">
        <v>165</v>
      </c>
      <c r="K53" s="648">
        <f>+B53</f>
        <v>34.939</v>
      </c>
    </row>
    <row r="54" spans="1:11" ht="17.100000000000001" customHeight="1" thickBot="1">
      <c r="A54" s="12" t="s">
        <v>623</v>
      </c>
      <c r="B54" s="499">
        <v>38.111999999999995</v>
      </c>
      <c r="C54" s="500">
        <v>1.1020000000000001</v>
      </c>
      <c r="D54" s="500">
        <v>4.2000000000000003E-2</v>
      </c>
      <c r="E54" s="500">
        <v>8.2000000000000003E-2</v>
      </c>
      <c r="F54" s="500">
        <v>1.1000000000000001E-2</v>
      </c>
      <c r="G54" s="500">
        <v>6.3E-2</v>
      </c>
      <c r="H54" s="501">
        <v>6.0000000000000001E-3</v>
      </c>
      <c r="I54" s="501">
        <v>1E-3</v>
      </c>
      <c r="J54" s="649">
        <f>SUM(C54:I54)</f>
        <v>1.3069999999999999</v>
      </c>
      <c r="K54" s="650">
        <f>+J54+B54</f>
        <v>39.418999999999997</v>
      </c>
    </row>
    <row r="55" spans="1:11">
      <c r="A55" s="4"/>
      <c r="B55" s="49"/>
      <c r="C55" s="50"/>
      <c r="D55" s="50"/>
      <c r="E55" s="50"/>
      <c r="F55" s="50"/>
      <c r="G55" s="50"/>
      <c r="H55" s="50"/>
      <c r="I55" s="50"/>
      <c r="J55" s="50"/>
      <c r="K55" s="24"/>
    </row>
    <row r="56" spans="1:11">
      <c r="A56" s="149"/>
      <c r="B56" s="49"/>
      <c r="C56" s="50"/>
      <c r="D56" s="50"/>
      <c r="E56" s="50"/>
      <c r="F56" s="50"/>
      <c r="G56" s="50"/>
      <c r="H56" s="50"/>
      <c r="I56" s="50"/>
      <c r="J56" s="50"/>
      <c r="K56" s="24"/>
    </row>
    <row r="57" spans="1:11">
      <c r="A57" s="149" t="s">
        <v>133</v>
      </c>
    </row>
    <row r="58" spans="1:11">
      <c r="A58" s="643" t="s">
        <v>648</v>
      </c>
    </row>
    <row r="59" spans="1:11">
      <c r="A59" s="644" t="s">
        <v>649</v>
      </c>
    </row>
    <row r="60" spans="1:11">
      <c r="A60" s="643" t="s">
        <v>650</v>
      </c>
    </row>
    <row r="61" spans="1:11">
      <c r="A61" s="150" t="s">
        <v>651</v>
      </c>
    </row>
    <row r="62" spans="1:11">
      <c r="A62" s="150"/>
    </row>
  </sheetData>
  <mergeCells count="40">
    <mergeCell ref="B5:B8"/>
    <mergeCell ref="C5:C8"/>
    <mergeCell ref="D5:D8"/>
    <mergeCell ref="E5:E8"/>
    <mergeCell ref="F5:F8"/>
    <mergeCell ref="H5:H8"/>
    <mergeCell ref="J5:J8"/>
    <mergeCell ref="K5:K8"/>
    <mergeCell ref="G5:G8"/>
    <mergeCell ref="G18:G21"/>
    <mergeCell ref="H18:H21"/>
    <mergeCell ref="J18:J21"/>
    <mergeCell ref="K18:K21"/>
    <mergeCell ref="I5:I8"/>
    <mergeCell ref="I18:I21"/>
    <mergeCell ref="G31:G34"/>
    <mergeCell ref="H31:H34"/>
    <mergeCell ref="J31:J34"/>
    <mergeCell ref="K31:K34"/>
    <mergeCell ref="B18:B21"/>
    <mergeCell ref="C18:C21"/>
    <mergeCell ref="D18:D21"/>
    <mergeCell ref="B31:B34"/>
    <mergeCell ref="C31:C34"/>
    <mergeCell ref="D31:D34"/>
    <mergeCell ref="E31:E34"/>
    <mergeCell ref="F31:F34"/>
    <mergeCell ref="E18:E21"/>
    <mergeCell ref="F18:F21"/>
    <mergeCell ref="I31:I34"/>
    <mergeCell ref="B44:B47"/>
    <mergeCell ref="C44:C47"/>
    <mergeCell ref="D44:D47"/>
    <mergeCell ref="E44:E47"/>
    <mergeCell ref="F44:F47"/>
    <mergeCell ref="G44:G47"/>
    <mergeCell ref="H44:H47"/>
    <mergeCell ref="J44:J47"/>
    <mergeCell ref="K44:K47"/>
    <mergeCell ref="I44:I47"/>
  </mergeCells>
  <printOptions horizontalCentered="1" verticalCentered="1"/>
  <pageMargins left="0.7" right="0.7" top="0.75" bottom="0.75" header="0.3" footer="0.3"/>
  <pageSetup scale="47" orientation="landscape" r:id="rId1"/>
  <headerFooter differentFirst="1">
    <oddFooter>&amp;CAttachment B - &amp;P</oddFooter>
  </headerFooter>
  <ignoredErrors>
    <ignoredError sqref="J24:J54 J9:J22" formulaRange="1"/>
    <ignoredError sqref="K53 K40 K27 K14" 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8AA63-7F7A-471C-AE5A-249AC623DF94}">
  <sheetPr>
    <pageSetUpPr fitToPage="1"/>
  </sheetPr>
  <dimension ref="A1"/>
  <sheetViews>
    <sheetView workbookViewId="0"/>
  </sheetViews>
  <sheetFormatPr defaultRowHeight="12.75"/>
  <sheetData/>
  <printOptions horizontalCentered="1" verticalCentered="1"/>
  <pageMargins left="0.7" right="0.7" top="0.75" bottom="0.75" header="0.3" footer="0.3"/>
  <pageSetup orientation="landscape" r:id="rId1"/>
  <headerFooter differentFirst="1">
    <oddFooter>&amp;CAttachment B -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8411C-2B91-42C4-9A6A-CCC8241A9A1B}">
  <sheetPr>
    <tabColor theme="4"/>
    <pageSetUpPr fitToPage="1"/>
  </sheetPr>
  <dimension ref="A1:H39"/>
  <sheetViews>
    <sheetView showGridLines="0" topLeftCell="A148" zoomScaleNormal="100" workbookViewId="0">
      <extLst>
        <ext xmlns:xlsdti="http://schemas.microsoft.com/office/spreadsheetml/2023/showDataTypeIcons" uri="{77bfe23e-c014-4d31-8a63-9c772dbf06b6}">
          <xlsdti:showDataTypeIcons visible="0"/>
        </ext>
      </extLst>
    </sheetView>
  </sheetViews>
  <sheetFormatPr defaultColWidth="9" defaultRowHeight="16.5"/>
  <cols>
    <col min="1" max="1" width="49.85546875" style="29" customWidth="1"/>
    <col min="2" max="3" width="18.5703125" style="29" customWidth="1"/>
    <col min="4" max="8" width="15.5703125" style="29" customWidth="1"/>
    <col min="9" max="16384" width="9" style="29"/>
  </cols>
  <sheetData>
    <row r="1" spans="1:8" s="30" customFormat="1" ht="18" customHeight="1">
      <c r="A1" s="30" t="str">
        <f>+README!C1</f>
        <v>San Diego Gas &amp; Electric Company</v>
      </c>
    </row>
    <row r="2" spans="1:8" ht="18" customHeight="1"/>
    <row r="3" spans="1:8" ht="18" customHeight="1"/>
    <row r="4" spans="1:8" ht="18" customHeight="1" thickBot="1">
      <c r="A4" s="3" t="s">
        <v>31</v>
      </c>
      <c r="B4" s="3"/>
      <c r="C4" s="3"/>
      <c r="D4" s="25"/>
    </row>
    <row r="5" spans="1:8" ht="45">
      <c r="A5" s="159" t="s">
        <v>32</v>
      </c>
      <c r="B5" s="62" t="s">
        <v>33</v>
      </c>
      <c r="C5" s="62" t="s">
        <v>34</v>
      </c>
      <c r="D5" s="46" t="s">
        <v>35</v>
      </c>
      <c r="E5" s="46" t="s">
        <v>36</v>
      </c>
      <c r="F5" s="46" t="s">
        <v>37</v>
      </c>
      <c r="G5" s="676" t="s">
        <v>38</v>
      </c>
    </row>
    <row r="6" spans="1:8" ht="17.25" thickBot="1">
      <c r="A6" s="160" t="s">
        <v>39</v>
      </c>
      <c r="B6" s="161">
        <v>0.9</v>
      </c>
      <c r="C6" s="161">
        <v>0.9</v>
      </c>
      <c r="D6" s="212">
        <f>'B-2 CARE Enrollment'!C11</f>
        <v>0.96</v>
      </c>
      <c r="E6" s="212">
        <f>'B-2 CARE Enrollment'!G11</f>
        <v>0.95</v>
      </c>
      <c r="F6" s="212">
        <f>'B-2 CARE Enrollment'!K11</f>
        <v>0.93</v>
      </c>
      <c r="G6" s="718">
        <f>'B-2 CARE Enrollment'!C15</f>
        <v>0.92</v>
      </c>
    </row>
    <row r="7" spans="1:8">
      <c r="A7" s="1"/>
      <c r="B7" s="1"/>
      <c r="C7" s="1"/>
      <c r="D7" s="48"/>
      <c r="E7" s="48"/>
      <c r="F7" s="48"/>
      <c r="G7" s="48"/>
    </row>
    <row r="8" spans="1:8" ht="16.5" customHeight="1"/>
    <row r="9" spans="1:8" ht="17.25" thickBot="1">
      <c r="A9" s="3" t="s">
        <v>40</v>
      </c>
      <c r="B9" s="3"/>
      <c r="C9" s="3"/>
    </row>
    <row r="10" spans="1:8" ht="30">
      <c r="A10" s="159" t="s">
        <v>41</v>
      </c>
      <c r="B10" s="62" t="s">
        <v>42</v>
      </c>
      <c r="C10" s="62" t="s">
        <v>43</v>
      </c>
      <c r="D10" s="46" t="s">
        <v>35</v>
      </c>
      <c r="E10" s="46" t="s">
        <v>36</v>
      </c>
      <c r="F10" s="46" t="s">
        <v>37</v>
      </c>
      <c r="G10" s="46" t="s">
        <v>38</v>
      </c>
      <c r="H10" s="205" t="s">
        <v>688</v>
      </c>
    </row>
    <row r="11" spans="1:8" ht="15" customHeight="1">
      <c r="A11" s="162" t="s">
        <v>45</v>
      </c>
      <c r="B11" s="446">
        <f>'B-1 CARE Budget Details'!B18</f>
        <v>7401649</v>
      </c>
      <c r="C11" s="446">
        <f>'B-1 CARE Budget Details'!C18</f>
        <v>7401648.6135864779</v>
      </c>
      <c r="D11" s="447">
        <f>'B-1 CARE Budget Details'!D18</f>
        <v>7711324</v>
      </c>
      <c r="E11" s="447">
        <f>'B-1 CARE Budget Details'!E18</f>
        <v>7965911</v>
      </c>
      <c r="F11" s="447">
        <f>'B-1 CARE Budget Details'!F18</f>
        <v>8034643</v>
      </c>
      <c r="G11" s="447">
        <f>'B-1 CARE Budget Details'!G18</f>
        <v>8317714</v>
      </c>
      <c r="H11" s="448">
        <f>SUM(D11:G11)</f>
        <v>32029592</v>
      </c>
    </row>
    <row r="12" spans="1:8" ht="15" customHeight="1">
      <c r="A12" s="162" t="s">
        <v>46</v>
      </c>
      <c r="B12" s="446">
        <f>'B-1 CARE Budget Details'!B20</f>
        <v>126524206</v>
      </c>
      <c r="C12" s="446">
        <f>'B-1 CARE Budget Details'!C20</f>
        <v>218878622</v>
      </c>
      <c r="D12" s="447">
        <f>'B-1 CARE Budget Details'!D20</f>
        <v>213416309</v>
      </c>
      <c r="E12" s="447">
        <f>'B-1 CARE Budget Details'!E20</f>
        <v>215550473</v>
      </c>
      <c r="F12" s="447">
        <f>'B-1 CARE Budget Details'!F20</f>
        <v>217705977</v>
      </c>
      <c r="G12" s="447">
        <f>'B-1 CARE Budget Details'!G20</f>
        <v>219883037</v>
      </c>
      <c r="H12" s="448">
        <f>SUM(D12:G12)</f>
        <v>866555796</v>
      </c>
    </row>
    <row r="13" spans="1:8" ht="15" customHeight="1" thickBot="1">
      <c r="A13" s="160" t="s">
        <v>47</v>
      </c>
      <c r="B13" s="449">
        <f>SUM(B11:B12)</f>
        <v>133925855</v>
      </c>
      <c r="C13" s="449">
        <f>SUM(C11:C12)</f>
        <v>226280270.61358649</v>
      </c>
      <c r="D13" s="450">
        <f>SUM(D11:D12)</f>
        <v>221127633</v>
      </c>
      <c r="E13" s="450">
        <f t="shared" ref="E13:G13" si="0">SUM(E11:E12)</f>
        <v>223516384</v>
      </c>
      <c r="F13" s="450">
        <f t="shared" si="0"/>
        <v>225740620</v>
      </c>
      <c r="G13" s="450">
        <f t="shared" si="0"/>
        <v>228200751</v>
      </c>
      <c r="H13" s="451">
        <f>SUM(D13:G13)</f>
        <v>898585388</v>
      </c>
    </row>
    <row r="14" spans="1:8" ht="15" customHeight="1">
      <c r="A14" s="1"/>
      <c r="B14" s="1"/>
      <c r="C14" s="1"/>
      <c r="D14" s="54"/>
      <c r="E14" s="54"/>
      <c r="G14" s="54"/>
    </row>
    <row r="15" spans="1:8" ht="15" customHeight="1"/>
    <row r="16" spans="1:8" ht="17.25" thickBot="1">
      <c r="A16" s="3" t="s">
        <v>48</v>
      </c>
      <c r="B16" s="3"/>
      <c r="C16" s="3"/>
    </row>
    <row r="17" spans="1:8" ht="30">
      <c r="A17" s="159" t="s">
        <v>41</v>
      </c>
      <c r="B17" s="719">
        <v>2026</v>
      </c>
      <c r="C17" s="719">
        <v>2027</v>
      </c>
      <c r="D17" s="720">
        <v>2028</v>
      </c>
      <c r="E17" s="719">
        <v>2029</v>
      </c>
      <c r="F17" s="720">
        <v>2030</v>
      </c>
      <c r="G17" s="720">
        <v>2031</v>
      </c>
      <c r="H17" s="205" t="s">
        <v>688</v>
      </c>
    </row>
    <row r="18" spans="1:8" ht="15" customHeight="1">
      <c r="A18" s="162" t="s">
        <v>45</v>
      </c>
      <c r="B18" s="539">
        <f>B11*B34</f>
        <v>6661484.1000000006</v>
      </c>
      <c r="C18" s="539">
        <f>+C11*B33</f>
        <v>6735500.2383636953</v>
      </c>
      <c r="D18" s="447">
        <f t="shared" ref="D18:G19" si="1">D11*$B$32</f>
        <v>6940191.6000000006</v>
      </c>
      <c r="E18" s="447">
        <f t="shared" si="1"/>
        <v>7169319.9000000004</v>
      </c>
      <c r="F18" s="447">
        <f t="shared" si="1"/>
        <v>7231178.7000000002</v>
      </c>
      <c r="G18" s="447">
        <f t="shared" si="1"/>
        <v>7485942.6000000006</v>
      </c>
      <c r="H18" s="448">
        <f>SUM(D18:G18)</f>
        <v>28826632.800000001</v>
      </c>
    </row>
    <row r="19" spans="1:8" ht="15" customHeight="1">
      <c r="A19" s="721" t="s">
        <v>46</v>
      </c>
      <c r="B19" s="540">
        <f>B12*B34</f>
        <v>113871785.40000001</v>
      </c>
      <c r="C19" s="540">
        <f>C12*B33</f>
        <v>199179546.02000001</v>
      </c>
      <c r="D19" s="447">
        <f>D12*$B$32</f>
        <v>192074678.09999999</v>
      </c>
      <c r="E19" s="447">
        <f t="shared" si="1"/>
        <v>193995425.70000002</v>
      </c>
      <c r="F19" s="447">
        <f t="shared" si="1"/>
        <v>195935379.30000001</v>
      </c>
      <c r="G19" s="447">
        <f t="shared" si="1"/>
        <v>197894733.30000001</v>
      </c>
      <c r="H19" s="448">
        <f>SUM(D19:G19)</f>
        <v>779900216.4000001</v>
      </c>
    </row>
    <row r="20" spans="1:8" ht="15" customHeight="1" thickBot="1">
      <c r="A20" s="160" t="s">
        <v>47</v>
      </c>
      <c r="B20" s="722">
        <f>SUM(B18:B19)</f>
        <v>120533269.5</v>
      </c>
      <c r="C20" s="722">
        <f>SUM(C18:C19)</f>
        <v>205915046.25836369</v>
      </c>
      <c r="D20" s="450">
        <f t="shared" ref="D20:G20" si="2">SUM(D18:D19)</f>
        <v>199014869.69999999</v>
      </c>
      <c r="E20" s="450">
        <f t="shared" si="2"/>
        <v>201164745.60000002</v>
      </c>
      <c r="F20" s="450">
        <f t="shared" si="2"/>
        <v>203166558</v>
      </c>
      <c r="G20" s="450">
        <f t="shared" si="2"/>
        <v>205380675.90000001</v>
      </c>
      <c r="H20" s="451">
        <f>SUM(D20:G20)</f>
        <v>808726849.19999993</v>
      </c>
    </row>
    <row r="21" spans="1:8" ht="15" customHeight="1"/>
    <row r="22" spans="1:8" ht="15" customHeight="1"/>
    <row r="23" spans="1:8" ht="17.25" thickBot="1">
      <c r="A23" s="3" t="s">
        <v>50</v>
      </c>
      <c r="B23" s="3"/>
      <c r="C23" s="3"/>
    </row>
    <row r="24" spans="1:8" ht="30">
      <c r="A24" s="159" t="s">
        <v>41</v>
      </c>
      <c r="B24" s="719">
        <v>2026</v>
      </c>
      <c r="C24" s="719">
        <v>2027</v>
      </c>
      <c r="D24" s="720">
        <v>2028</v>
      </c>
      <c r="E24" s="719">
        <v>2029</v>
      </c>
      <c r="F24" s="720">
        <v>2030</v>
      </c>
      <c r="G24" s="720">
        <v>2031</v>
      </c>
      <c r="H24" s="205" t="s">
        <v>688</v>
      </c>
    </row>
    <row r="25" spans="1:8" ht="15" customHeight="1">
      <c r="A25" s="162" t="s">
        <v>45</v>
      </c>
      <c r="B25" s="539">
        <f>+B11*C34</f>
        <v>740164.9</v>
      </c>
      <c r="C25" s="539">
        <f>+C11*C33</f>
        <v>666148.37522278295</v>
      </c>
      <c r="D25" s="447">
        <f t="shared" ref="D25:G26" si="3">+D11*$C$32</f>
        <v>771132.4</v>
      </c>
      <c r="E25" s="447">
        <f t="shared" si="3"/>
        <v>796591.10000000009</v>
      </c>
      <c r="F25" s="447">
        <f t="shared" si="3"/>
        <v>803464.3</v>
      </c>
      <c r="G25" s="447">
        <f t="shared" si="3"/>
        <v>831771.4</v>
      </c>
      <c r="H25" s="448">
        <f>SUM(D25:G25)</f>
        <v>3202959.1999999997</v>
      </c>
    </row>
    <row r="26" spans="1:8" ht="15" customHeight="1">
      <c r="A26" s="162" t="s">
        <v>46</v>
      </c>
      <c r="B26" s="540">
        <f>+B12*C34</f>
        <v>12652420.600000001</v>
      </c>
      <c r="C26" s="540">
        <f>+C12*C33</f>
        <v>19699075.98</v>
      </c>
      <c r="D26" s="447">
        <f t="shared" si="3"/>
        <v>21341630.900000002</v>
      </c>
      <c r="E26" s="447">
        <f t="shared" si="3"/>
        <v>21555047.300000001</v>
      </c>
      <c r="F26" s="447">
        <f t="shared" si="3"/>
        <v>21770597.700000003</v>
      </c>
      <c r="G26" s="447">
        <f t="shared" si="3"/>
        <v>21988303.700000003</v>
      </c>
      <c r="H26" s="448">
        <f>SUM(D26:G26)</f>
        <v>86655579.600000009</v>
      </c>
    </row>
    <row r="27" spans="1:8" ht="15" customHeight="1" thickBot="1">
      <c r="A27" s="160" t="s">
        <v>47</v>
      </c>
      <c r="B27" s="722">
        <f>SUM(B25:B26)</f>
        <v>13392585.500000002</v>
      </c>
      <c r="C27" s="722">
        <f>SUM(C25:C26)</f>
        <v>20365224.355222784</v>
      </c>
      <c r="D27" s="450">
        <f>SUM(D25:D26)</f>
        <v>22112763.300000001</v>
      </c>
      <c r="E27" s="450">
        <f>SUM(E25:E26)</f>
        <v>22351638.400000002</v>
      </c>
      <c r="F27" s="450">
        <f t="shared" ref="F27:G27" si="4">SUM(F25:F26)</f>
        <v>22574062.000000004</v>
      </c>
      <c r="G27" s="450">
        <f t="shared" si="4"/>
        <v>22820075.100000001</v>
      </c>
      <c r="H27" s="451">
        <f>SUM(D27:G27)</f>
        <v>89858538.800000012</v>
      </c>
    </row>
    <row r="28" spans="1:8" ht="15" customHeight="1">
      <c r="D28" s="435"/>
      <c r="E28" s="435"/>
      <c r="F28" s="435"/>
      <c r="G28" s="435"/>
      <c r="H28" s="435"/>
    </row>
    <row r="29" spans="1:8" ht="15" customHeight="1">
      <c r="A29" s="436"/>
      <c r="B29" s="436"/>
      <c r="C29" s="436"/>
      <c r="D29" s="435"/>
      <c r="E29" s="435"/>
      <c r="F29" s="435"/>
      <c r="G29" s="435"/>
      <c r="H29" s="435"/>
    </row>
    <row r="30" spans="1:8" ht="15" customHeight="1" thickBot="1">
      <c r="A30" s="677" t="s">
        <v>51</v>
      </c>
      <c r="B30" s="436"/>
      <c r="C30" s="436"/>
      <c r="D30" s="435"/>
      <c r="E30" s="435"/>
      <c r="F30" s="435"/>
      <c r="G30" s="435"/>
      <c r="H30" s="435"/>
    </row>
    <row r="31" spans="1:8">
      <c r="A31" s="729" t="s">
        <v>52</v>
      </c>
      <c r="B31" s="730" t="s">
        <v>53</v>
      </c>
      <c r="C31" s="731" t="s">
        <v>54</v>
      </c>
      <c r="H31" s="435"/>
    </row>
    <row r="32" spans="1:8" ht="15" customHeight="1">
      <c r="A32" s="732" t="s">
        <v>55</v>
      </c>
      <c r="B32" s="541">
        <v>0.9</v>
      </c>
      <c r="C32" s="733">
        <v>0.1</v>
      </c>
      <c r="F32" s="61"/>
    </row>
    <row r="33" spans="1:8" ht="15" customHeight="1">
      <c r="A33" s="734" t="s">
        <v>56</v>
      </c>
      <c r="B33" s="542">
        <v>0.91</v>
      </c>
      <c r="C33" s="735">
        <v>0.09</v>
      </c>
    </row>
    <row r="34" spans="1:8" ht="15" customHeight="1" thickBot="1">
      <c r="A34" s="736" t="s">
        <v>57</v>
      </c>
      <c r="B34" s="737">
        <v>0.9</v>
      </c>
      <c r="C34" s="738">
        <v>0.1</v>
      </c>
    </row>
    <row r="35" spans="1:8" ht="15" customHeight="1">
      <c r="D35" s="435"/>
      <c r="E35" s="435"/>
      <c r="F35" s="435"/>
      <c r="G35" s="435"/>
      <c r="H35" s="435"/>
    </row>
    <row r="36" spans="1:8" ht="15" customHeight="1">
      <c r="D36" s="435"/>
      <c r="E36" s="435"/>
      <c r="F36" s="435"/>
      <c r="G36" s="435"/>
      <c r="H36" s="435"/>
    </row>
    <row r="37" spans="1:8" ht="15" customHeight="1">
      <c r="D37" s="435"/>
      <c r="E37" s="435"/>
      <c r="F37" s="435"/>
      <c r="G37" s="435"/>
      <c r="H37" s="435"/>
    </row>
    <row r="38" spans="1:8" ht="15" customHeight="1"/>
    <row r="39" spans="1:8" ht="15" customHeight="1"/>
  </sheetData>
  <printOptions horizontalCentered="1" verticalCentered="1"/>
  <pageMargins left="0.7" right="0.7" top="0.75" bottom="0.75" header="0.3" footer="0.3"/>
  <pageSetup scale="75" orientation="landscape" r:id="rId1"/>
  <headerFooter differentFirst="1">
    <oddFooter>&amp;CAttachment B -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BE3A4-6A28-428F-AED9-1C36F3A437C2}">
  <sheetPr>
    <tabColor theme="4"/>
    <pageSetUpPr fitToPage="1"/>
  </sheetPr>
  <dimension ref="A1:H16"/>
  <sheetViews>
    <sheetView showGridLines="0" zoomScaleNormal="100" workbookViewId="0">
      <pane xSplit="1" topLeftCell="B1" activePane="topRight" state="frozen"/>
      <selection pane="topRight"/>
    </sheetView>
  </sheetViews>
  <sheetFormatPr defaultColWidth="9" defaultRowHeight="16.5"/>
  <cols>
    <col min="1" max="1" width="49.85546875" style="29" customWidth="1"/>
    <col min="2" max="8" width="15.5703125" style="29" customWidth="1"/>
    <col min="9" max="16384" width="9" style="29"/>
  </cols>
  <sheetData>
    <row r="1" spans="1:8" s="30" customFormat="1" ht="18" customHeight="1">
      <c r="A1" s="30" t="str">
        <f>+README!C1</f>
        <v>San Diego Gas &amp; Electric Company</v>
      </c>
    </row>
    <row r="2" spans="1:8" ht="18" customHeight="1"/>
    <row r="3" spans="1:8" ht="18" customHeight="1"/>
    <row r="4" spans="1:8" ht="18" customHeight="1" thickBot="1">
      <c r="A4" s="3" t="s">
        <v>58</v>
      </c>
      <c r="B4" s="3"/>
      <c r="C4" s="3"/>
      <c r="D4" s="25"/>
    </row>
    <row r="5" spans="1:8" ht="45">
      <c r="A5" s="159" t="s">
        <v>59</v>
      </c>
      <c r="B5" s="62" t="s">
        <v>33</v>
      </c>
      <c r="C5" s="62" t="s">
        <v>34</v>
      </c>
      <c r="D5" s="46" t="s">
        <v>35</v>
      </c>
      <c r="E5" s="46" t="s">
        <v>36</v>
      </c>
      <c r="F5" s="46" t="s">
        <v>37</v>
      </c>
      <c r="G5" s="46" t="s">
        <v>38</v>
      </c>
    </row>
    <row r="6" spans="1:8" ht="17.25" thickBot="1">
      <c r="A6" s="160" t="s">
        <v>39</v>
      </c>
      <c r="B6" s="161">
        <v>0.7</v>
      </c>
      <c r="C6" s="161">
        <v>0.7</v>
      </c>
      <c r="D6" s="212">
        <f>'C-2 FERA Enrollment'!C11</f>
        <v>0.47499999999999998</v>
      </c>
      <c r="E6" s="212">
        <f>'C-2 FERA Enrollment'!G11</f>
        <v>0.52500000000000002</v>
      </c>
      <c r="F6" s="212">
        <f>'C-2 FERA Enrollment'!K11</f>
        <v>0.57499999999999996</v>
      </c>
      <c r="G6" s="212">
        <f>'C-2 FERA Enrollment'!C15</f>
        <v>0.625</v>
      </c>
    </row>
    <row r="7" spans="1:8">
      <c r="A7" s="1"/>
      <c r="B7" s="1"/>
      <c r="C7" s="1"/>
      <c r="D7" s="48"/>
      <c r="E7" s="48"/>
      <c r="F7" s="48"/>
      <c r="G7" s="48"/>
    </row>
    <row r="8" spans="1:8" ht="16.5" customHeight="1"/>
    <row r="9" spans="1:8" ht="17.25" thickBot="1">
      <c r="A9" s="3" t="s">
        <v>60</v>
      </c>
      <c r="B9" s="3"/>
      <c r="C9" s="3"/>
    </row>
    <row r="10" spans="1:8" ht="45">
      <c r="A10" s="159" t="s">
        <v>41</v>
      </c>
      <c r="B10" s="62" t="s">
        <v>33</v>
      </c>
      <c r="C10" s="62" t="s">
        <v>34</v>
      </c>
      <c r="D10" s="46" t="s">
        <v>35</v>
      </c>
      <c r="E10" s="46" t="s">
        <v>36</v>
      </c>
      <c r="F10" s="46" t="s">
        <v>37</v>
      </c>
      <c r="G10" s="46" t="s">
        <v>38</v>
      </c>
      <c r="H10" s="205" t="s">
        <v>689</v>
      </c>
    </row>
    <row r="11" spans="1:8" ht="15" customHeight="1">
      <c r="A11" s="162" t="s">
        <v>61</v>
      </c>
      <c r="B11" s="248">
        <f>'C-1 FERA Budget'!B16</f>
        <v>640368</v>
      </c>
      <c r="C11" s="248">
        <f>'C-1 FERA Budget'!C16</f>
        <v>984184.85125211964</v>
      </c>
      <c r="D11" s="249">
        <f>'C-1 FERA Budget'!D16</f>
        <v>1979370</v>
      </c>
      <c r="E11" s="249">
        <f>'C-1 FERA Budget'!E16</f>
        <v>1992889</v>
      </c>
      <c r="F11" s="249">
        <f>'C-1 FERA Budget'!F16</f>
        <v>2017312</v>
      </c>
      <c r="G11" s="249">
        <f>'C-1 FERA Budget'!G16</f>
        <v>2052552</v>
      </c>
      <c r="H11" s="252">
        <f>SUM(D11:G11)</f>
        <v>8042123</v>
      </c>
    </row>
    <row r="12" spans="1:8" ht="15" customHeight="1">
      <c r="A12" s="162" t="s">
        <v>62</v>
      </c>
      <c r="B12" s="248">
        <f>'C-1 FERA Budget'!B18</f>
        <v>5388762</v>
      </c>
      <c r="C12" s="248">
        <f>'C-1 FERA Budget'!C18</f>
        <v>5449903</v>
      </c>
      <c r="D12" s="249">
        <f>'C-1 FERA Budget'!D18</f>
        <v>11254869</v>
      </c>
      <c r="E12" s="249">
        <f>'C-1 FERA Budget'!E18</f>
        <v>12439592</v>
      </c>
      <c r="F12" s="249">
        <f>'C-1 FERA Budget'!F18</f>
        <v>13624315</v>
      </c>
      <c r="G12" s="249">
        <f>'C-1 FERA Budget'!G18</f>
        <v>14809038</v>
      </c>
      <c r="H12" s="252">
        <f>SUM(D12:G12)</f>
        <v>52127814</v>
      </c>
    </row>
    <row r="13" spans="1:8" ht="15" customHeight="1" thickBot="1">
      <c r="A13" s="160" t="s">
        <v>63</v>
      </c>
      <c r="B13" s="250">
        <f t="shared" ref="B13:C13" si="0">SUM(B11:B12)</f>
        <v>6029130</v>
      </c>
      <c r="C13" s="250">
        <f t="shared" si="0"/>
        <v>6434087.85125212</v>
      </c>
      <c r="D13" s="251">
        <f>SUM(D11:D12)</f>
        <v>13234239</v>
      </c>
      <c r="E13" s="251">
        <f t="shared" ref="E13:G13" si="1">SUM(E11:E12)</f>
        <v>14432481</v>
      </c>
      <c r="F13" s="251">
        <f t="shared" si="1"/>
        <v>15641627</v>
      </c>
      <c r="G13" s="251">
        <f t="shared" si="1"/>
        <v>16861590</v>
      </c>
      <c r="H13" s="253">
        <f>SUM(D13:G13)</f>
        <v>60169937</v>
      </c>
    </row>
    <row r="14" spans="1:8" ht="15" customHeight="1">
      <c r="A14" s="1"/>
      <c r="B14" s="1"/>
      <c r="C14" s="1"/>
      <c r="D14" s="54"/>
      <c r="E14" s="54"/>
      <c r="G14" s="54"/>
    </row>
    <row r="15" spans="1:8" ht="15" customHeight="1">
      <c r="A15" s="677" t="s">
        <v>51</v>
      </c>
      <c r="B15" s="3"/>
      <c r="C15" s="3"/>
    </row>
    <row r="16" spans="1:8">
      <c r="A16" s="29" t="s">
        <v>687</v>
      </c>
    </row>
  </sheetData>
  <printOptions horizontalCentered="1" verticalCentered="1"/>
  <pageMargins left="0.7" right="0.7" top="0.75" bottom="0.75" header="0.3" footer="0.3"/>
  <pageSetup scale="78" orientation="landscape" r:id="rId1"/>
  <headerFooter differentFirst="1">
    <oddFooter>&amp;CAttachment B -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D06B1-BD41-4F23-82BD-0FE959897A4F}">
  <sheetPr>
    <tabColor theme="4"/>
    <pageSetUpPr fitToPage="1"/>
  </sheetPr>
  <dimension ref="A1:P84"/>
  <sheetViews>
    <sheetView showGridLines="0" topLeftCell="A57" zoomScaleNormal="100" workbookViewId="0"/>
  </sheetViews>
  <sheetFormatPr defaultColWidth="9" defaultRowHeight="15"/>
  <cols>
    <col min="1" max="1" width="40.85546875" style="166" customWidth="1"/>
    <col min="2" max="4" width="12.5703125" style="166" customWidth="1"/>
    <col min="5" max="5" width="15.140625" style="166" bestFit="1" customWidth="1"/>
    <col min="6" max="6" width="15.5703125" style="166" customWidth="1"/>
    <col min="7" max="12" width="12.5703125" style="166" customWidth="1"/>
    <col min="13" max="13" width="13.28515625" style="166" bestFit="1" customWidth="1"/>
    <col min="14" max="14" width="9.28515625" style="166" customWidth="1"/>
    <col min="15" max="16384" width="9" style="166"/>
  </cols>
  <sheetData>
    <row r="1" spans="1:16" s="165" customFormat="1" ht="18" customHeight="1">
      <c r="A1" s="63" t="str">
        <f>+README!C1</f>
        <v>San Diego Gas &amp; Electric Company</v>
      </c>
      <c r="B1" s="63"/>
      <c r="C1" s="63"/>
      <c r="D1" s="63"/>
      <c r="E1" s="63"/>
      <c r="F1" s="64"/>
      <c r="G1" s="64"/>
      <c r="H1" s="64"/>
      <c r="I1" s="64"/>
      <c r="J1" s="64"/>
      <c r="K1" s="64"/>
      <c r="L1" s="64"/>
      <c r="M1" s="64"/>
      <c r="N1" s="64"/>
      <c r="O1" s="64"/>
      <c r="P1" s="64"/>
    </row>
    <row r="2" spans="1:16" ht="13.5" customHeight="1">
      <c r="A2" s="65"/>
      <c r="B2" s="65"/>
      <c r="C2" s="65"/>
      <c r="D2" s="65"/>
      <c r="E2" s="65"/>
      <c r="F2" s="66"/>
      <c r="G2" s="66"/>
      <c r="H2" s="66"/>
      <c r="I2" s="66"/>
      <c r="J2" s="66"/>
      <c r="K2" s="66"/>
      <c r="L2" s="66"/>
      <c r="M2" s="66"/>
      <c r="N2" s="66"/>
      <c r="O2" s="66"/>
      <c r="P2" s="66"/>
    </row>
    <row r="3" spans="1:16" ht="16.5">
      <c r="A3" s="185" t="s">
        <v>694</v>
      </c>
      <c r="B3" s="66"/>
      <c r="C3" s="66"/>
      <c r="D3" s="66"/>
      <c r="E3" s="66"/>
      <c r="F3" s="66"/>
      <c r="G3" s="66"/>
      <c r="H3" s="66"/>
      <c r="I3" s="66"/>
      <c r="J3" s="66"/>
      <c r="K3" s="66"/>
      <c r="L3" s="66"/>
      <c r="M3" s="66"/>
      <c r="N3" s="66"/>
      <c r="O3" s="66"/>
      <c r="P3" s="66"/>
    </row>
    <row r="4" spans="1:16" ht="8.65" customHeight="1">
      <c r="A4" s="64"/>
      <c r="B4" s="66"/>
      <c r="C4" s="66"/>
      <c r="D4" s="66"/>
      <c r="E4" s="66"/>
      <c r="F4" s="66"/>
      <c r="G4" s="66"/>
      <c r="H4" s="66"/>
      <c r="I4" s="66"/>
      <c r="J4" s="66"/>
      <c r="K4" s="66"/>
      <c r="L4" s="66"/>
      <c r="M4" s="66"/>
      <c r="N4" s="66"/>
      <c r="O4" s="66"/>
      <c r="P4" s="66"/>
    </row>
    <row r="5" spans="1:16" ht="15.75" thickBot="1">
      <c r="A5" s="64" t="s">
        <v>64</v>
      </c>
      <c r="B5" s="66"/>
      <c r="C5" s="66"/>
      <c r="D5" s="66"/>
      <c r="E5" s="66"/>
      <c r="F5" s="66"/>
      <c r="G5" s="66"/>
      <c r="H5" s="66"/>
      <c r="I5" s="66"/>
      <c r="J5" s="66"/>
      <c r="K5" s="66"/>
      <c r="L5" s="66"/>
      <c r="M5" s="66"/>
      <c r="N5" s="66"/>
      <c r="O5" s="66"/>
      <c r="P5" s="66"/>
    </row>
    <row r="6" spans="1:16" ht="53.65" customHeight="1">
      <c r="A6" s="199" t="s">
        <v>65</v>
      </c>
      <c r="B6" s="69" t="s">
        <v>66</v>
      </c>
      <c r="C6" s="69" t="s">
        <v>67</v>
      </c>
      <c r="D6" s="69" t="s">
        <v>68</v>
      </c>
      <c r="E6" s="200" t="s">
        <v>69</v>
      </c>
      <c r="F6" s="207" t="s">
        <v>70</v>
      </c>
      <c r="G6" s="207" t="s">
        <v>71</v>
      </c>
      <c r="H6" s="207" t="s">
        <v>72</v>
      </c>
      <c r="I6" s="207" t="s">
        <v>73</v>
      </c>
      <c r="J6" s="207" t="s">
        <v>74</v>
      </c>
      <c r="K6" s="680" t="s">
        <v>668</v>
      </c>
      <c r="L6" s="208" t="s">
        <v>75</v>
      </c>
      <c r="M6" s="66"/>
      <c r="N6" s="316"/>
      <c r="O6" s="66"/>
      <c r="P6" s="66"/>
    </row>
    <row r="7" spans="1:16" ht="28.5">
      <c r="A7" s="239" t="s">
        <v>76</v>
      </c>
      <c r="B7" s="292">
        <f t="shared" ref="B7:D8" si="0">SUM(B18+B29)</f>
        <v>3282219.1339999996</v>
      </c>
      <c r="C7" s="292">
        <f t="shared" si="0"/>
        <v>394.40672050000001</v>
      </c>
      <c r="D7" s="292">
        <f t="shared" si="0"/>
        <v>182358.81</v>
      </c>
      <c r="E7" s="588">
        <f t="shared" ref="E7:E12" si="1">SUM(E18,E29,E40)</f>
        <v>29755102.289999999</v>
      </c>
      <c r="F7" s="586">
        <v>0.28000000000000003</v>
      </c>
      <c r="G7" s="587">
        <v>0.33</v>
      </c>
      <c r="H7" s="587">
        <v>0.2</v>
      </c>
      <c r="I7" s="587">
        <v>0.2</v>
      </c>
      <c r="J7" s="587">
        <v>0.14000000000000001</v>
      </c>
      <c r="K7" s="686">
        <v>0.27</v>
      </c>
      <c r="L7" s="725">
        <v>0.28000000000000003</v>
      </c>
      <c r="M7" s="66"/>
      <c r="N7" s="317"/>
      <c r="O7" s="66"/>
      <c r="P7" s="66"/>
    </row>
    <row r="8" spans="1:16" ht="28.5">
      <c r="A8" s="239" t="s">
        <v>77</v>
      </c>
      <c r="B8" s="312">
        <f t="shared" si="0"/>
        <v>3939708.95</v>
      </c>
      <c r="C8" s="312">
        <f t="shared" si="0"/>
        <v>641</v>
      </c>
      <c r="D8" s="312">
        <f t="shared" si="0"/>
        <v>247731.22999999998</v>
      </c>
      <c r="E8" s="588">
        <f t="shared" si="1"/>
        <v>35741017.259999998</v>
      </c>
      <c r="F8" s="587">
        <v>0.27</v>
      </c>
      <c r="G8" s="586">
        <v>0.31</v>
      </c>
      <c r="H8" s="586">
        <v>0.16</v>
      </c>
      <c r="I8" s="586">
        <v>0.16</v>
      </c>
      <c r="J8" s="586">
        <v>0.11</v>
      </c>
      <c r="K8" s="686">
        <v>0.21</v>
      </c>
      <c r="L8" s="725">
        <v>0.22</v>
      </c>
      <c r="M8" s="66"/>
      <c r="N8" s="317"/>
      <c r="O8" s="66"/>
      <c r="P8" s="66"/>
    </row>
    <row r="9" spans="1:16" ht="16.5" customHeight="1">
      <c r="A9" s="191" t="s">
        <v>35</v>
      </c>
      <c r="B9" s="293">
        <f t="shared" ref="B9:D12" si="2">SUM(B20,B31,B42)</f>
        <v>2049417.0945000001</v>
      </c>
      <c r="C9" s="293">
        <f t="shared" si="2"/>
        <v>572.29</v>
      </c>
      <c r="D9" s="293">
        <f t="shared" si="2"/>
        <v>160084.84526</v>
      </c>
      <c r="E9" s="295">
        <f>SUM(E20,E31,E42)</f>
        <v>27599657.11348227</v>
      </c>
      <c r="F9" s="589">
        <v>0.37</v>
      </c>
      <c r="G9" s="589">
        <v>0.33</v>
      </c>
      <c r="H9" s="589">
        <v>0.17</v>
      </c>
      <c r="I9" s="589">
        <v>0.17</v>
      </c>
      <c r="J9" s="590">
        <v>0.15</v>
      </c>
      <c r="K9" s="687">
        <v>0.24</v>
      </c>
      <c r="L9" s="591">
        <v>0.24</v>
      </c>
      <c r="M9" s="66"/>
      <c r="N9" s="66"/>
      <c r="O9" s="66"/>
      <c r="P9" s="66"/>
    </row>
    <row r="10" spans="1:16" ht="16.5" customHeight="1">
      <c r="A10" s="191" t="s">
        <v>36</v>
      </c>
      <c r="B10" s="293">
        <f t="shared" si="2"/>
        <v>2481710.4180000001</v>
      </c>
      <c r="C10" s="293">
        <f t="shared" si="2"/>
        <v>704.59007780000002</v>
      </c>
      <c r="D10" s="293">
        <f t="shared" si="2"/>
        <v>204982.57481000002</v>
      </c>
      <c r="E10" s="295">
        <f t="shared" si="1"/>
        <v>32292676.597755209</v>
      </c>
      <c r="F10" s="341">
        <v>0.4</v>
      </c>
      <c r="G10" s="340">
        <v>0.37</v>
      </c>
      <c r="H10" s="340">
        <v>0.19</v>
      </c>
      <c r="I10" s="341">
        <v>0.2</v>
      </c>
      <c r="J10" s="254">
        <v>0.16</v>
      </c>
      <c r="K10" s="681">
        <v>0.27</v>
      </c>
      <c r="L10" s="256">
        <v>0.27</v>
      </c>
      <c r="M10" s="66"/>
      <c r="N10" s="317"/>
      <c r="O10" s="66"/>
      <c r="P10" s="66"/>
    </row>
    <row r="11" spans="1:16" ht="16.5" customHeight="1">
      <c r="A11" s="191" t="s">
        <v>37</v>
      </c>
      <c r="B11" s="293">
        <f t="shared" si="2"/>
        <v>2480163.2919999999</v>
      </c>
      <c r="C11" s="293">
        <f t="shared" si="2"/>
        <v>705.89705780000008</v>
      </c>
      <c r="D11" s="293">
        <f t="shared" si="2"/>
        <v>201690.58421</v>
      </c>
      <c r="E11" s="295">
        <f t="shared" si="1"/>
        <v>33333234.481035218</v>
      </c>
      <c r="F11" s="341">
        <v>0.4</v>
      </c>
      <c r="G11" s="341">
        <v>0.37</v>
      </c>
      <c r="H11" s="341">
        <v>0.2</v>
      </c>
      <c r="I11" s="341">
        <v>0.2</v>
      </c>
      <c r="J11" s="255">
        <v>0.16</v>
      </c>
      <c r="K11" s="681">
        <v>0.27</v>
      </c>
      <c r="L11" s="256">
        <v>0.27</v>
      </c>
      <c r="M11" s="66"/>
      <c r="N11" s="317"/>
      <c r="O11" s="66"/>
      <c r="P11" s="66"/>
    </row>
    <row r="12" spans="1:16" ht="16.5" customHeight="1">
      <c r="A12" s="191" t="s">
        <v>38</v>
      </c>
      <c r="B12" s="293">
        <f t="shared" si="2"/>
        <v>2493054.898</v>
      </c>
      <c r="C12" s="293">
        <f t="shared" si="2"/>
        <v>707.2032878</v>
      </c>
      <c r="D12" s="293">
        <f t="shared" si="2"/>
        <v>205739.97120999999</v>
      </c>
      <c r="E12" s="295">
        <f t="shared" si="1"/>
        <v>34618942.142972209</v>
      </c>
      <c r="F12" s="341">
        <v>0.4</v>
      </c>
      <c r="G12" s="341">
        <v>0.38</v>
      </c>
      <c r="H12" s="341">
        <v>0.2</v>
      </c>
      <c r="I12" s="341">
        <v>0.2</v>
      </c>
      <c r="J12" s="254">
        <v>0.17</v>
      </c>
      <c r="K12" s="681">
        <v>0.28000000000000003</v>
      </c>
      <c r="L12" s="256">
        <v>0.28000000000000003</v>
      </c>
      <c r="M12" s="66"/>
      <c r="N12" s="317"/>
      <c r="O12" s="66"/>
      <c r="P12" s="66"/>
    </row>
    <row r="13" spans="1:16" ht="16.5" customHeight="1" thickBot="1">
      <c r="A13" s="201" t="s">
        <v>78</v>
      </c>
      <c r="B13" s="291">
        <f>SUM(B9:B12)</f>
        <v>9504345.7025000006</v>
      </c>
      <c r="C13" s="291">
        <f>SUM(C9:C12)</f>
        <v>2689.9804234000003</v>
      </c>
      <c r="D13" s="291">
        <f>SUM(D9:D12)</f>
        <v>772497.97548999998</v>
      </c>
      <c r="E13" s="294">
        <f>SUM(E9:E12)</f>
        <v>127844510.33524489</v>
      </c>
      <c r="F13" s="726"/>
      <c r="G13" s="726"/>
      <c r="H13" s="726"/>
      <c r="I13" s="726"/>
      <c r="J13" s="726"/>
      <c r="K13" s="727"/>
      <c r="L13" s="728"/>
      <c r="M13" s="66"/>
      <c r="N13" s="66"/>
      <c r="O13" s="66"/>
      <c r="P13" s="66"/>
    </row>
    <row r="14" spans="1:16">
      <c r="A14" s="64"/>
      <c r="B14" s="431"/>
      <c r="C14" s="431"/>
      <c r="D14" s="431"/>
      <c r="E14" s="337"/>
      <c r="F14" s="66"/>
      <c r="G14" s="66"/>
      <c r="H14" s="66"/>
      <c r="I14" s="66"/>
      <c r="J14" s="66"/>
      <c r="K14" s="66"/>
      <c r="L14" s="66"/>
      <c r="M14" s="66"/>
      <c r="N14" s="66"/>
      <c r="O14" s="66"/>
      <c r="P14" s="66"/>
    </row>
    <row r="15" spans="1:16">
      <c r="A15" s="64"/>
      <c r="B15" s="66"/>
      <c r="C15" s="66"/>
      <c r="D15" s="66"/>
      <c r="E15" s="66"/>
      <c r="F15" s="66"/>
      <c r="G15" s="66"/>
      <c r="H15" s="66"/>
      <c r="I15" s="66"/>
      <c r="J15" s="66"/>
      <c r="K15" s="66"/>
      <c r="L15" s="66"/>
      <c r="M15" s="66"/>
      <c r="N15" s="66"/>
      <c r="O15" s="66"/>
      <c r="P15" s="66"/>
    </row>
    <row r="16" spans="1:16" ht="15.75" thickBot="1">
      <c r="A16" s="64" t="s">
        <v>79</v>
      </c>
      <c r="B16" s="66"/>
      <c r="C16" s="66"/>
      <c r="D16" s="66"/>
      <c r="E16" s="66"/>
      <c r="F16" s="66"/>
      <c r="G16" s="66"/>
      <c r="H16" s="66"/>
      <c r="I16" s="66"/>
      <c r="J16" s="66"/>
      <c r="K16" s="66"/>
      <c r="L16" s="66"/>
      <c r="M16" s="66"/>
      <c r="N16" s="66"/>
      <c r="O16" s="66"/>
      <c r="P16" s="66"/>
    </row>
    <row r="17" spans="1:16" ht="51">
      <c r="A17" s="199" t="s">
        <v>65</v>
      </c>
      <c r="B17" s="69" t="s">
        <v>66</v>
      </c>
      <c r="C17" s="69" t="s">
        <v>67</v>
      </c>
      <c r="D17" s="69" t="s">
        <v>68</v>
      </c>
      <c r="E17" s="200" t="s">
        <v>69</v>
      </c>
      <c r="F17" s="207" t="s">
        <v>70</v>
      </c>
      <c r="G17" s="207" t="s">
        <v>71</v>
      </c>
      <c r="H17" s="207" t="s">
        <v>72</v>
      </c>
      <c r="I17" s="207" t="s">
        <v>73</v>
      </c>
      <c r="J17" s="207" t="s">
        <v>74</v>
      </c>
      <c r="K17" s="680" t="s">
        <v>668</v>
      </c>
      <c r="L17" s="208" t="s">
        <v>669</v>
      </c>
      <c r="M17" s="66"/>
      <c r="N17" s="66"/>
      <c r="O17" s="66"/>
      <c r="P17" s="66"/>
    </row>
    <row r="18" spans="1:16" ht="28.5">
      <c r="A18" s="432" t="s">
        <v>80</v>
      </c>
      <c r="B18" s="280">
        <v>2008317.7479999999</v>
      </c>
      <c r="C18" s="280">
        <v>285.63</v>
      </c>
      <c r="D18" s="280">
        <v>109160.81</v>
      </c>
      <c r="E18" s="295">
        <v>19832922.100000001</v>
      </c>
      <c r="F18" s="340">
        <v>0.26</v>
      </c>
      <c r="G18" s="340">
        <v>0.28000000000000003</v>
      </c>
      <c r="H18" s="340">
        <v>0.17</v>
      </c>
      <c r="I18" s="340">
        <v>0.17</v>
      </c>
      <c r="J18" s="341">
        <v>0.12</v>
      </c>
      <c r="K18" s="683">
        <v>0.23</v>
      </c>
      <c r="L18" s="486">
        <v>0.23</v>
      </c>
      <c r="M18" s="66"/>
      <c r="N18" s="66"/>
      <c r="O18" s="66"/>
      <c r="P18" s="66"/>
    </row>
    <row r="19" spans="1:16" ht="28.5">
      <c r="A19" s="239" t="s">
        <v>81</v>
      </c>
      <c r="B19" s="280">
        <v>1921994.95</v>
      </c>
      <c r="C19" s="280">
        <v>456</v>
      </c>
      <c r="D19" s="280">
        <v>92536.23</v>
      </c>
      <c r="E19" s="295">
        <v>22011220</v>
      </c>
      <c r="F19" s="340">
        <v>0.25</v>
      </c>
      <c r="G19" s="340">
        <v>0.26</v>
      </c>
      <c r="H19" s="340">
        <v>0.13</v>
      </c>
      <c r="I19" s="340">
        <v>0.13</v>
      </c>
      <c r="J19" s="341">
        <v>0.1</v>
      </c>
      <c r="K19" s="683">
        <v>0.17</v>
      </c>
      <c r="L19" s="486">
        <v>0.18</v>
      </c>
      <c r="M19" s="66"/>
      <c r="N19" s="66"/>
      <c r="O19" s="66"/>
      <c r="P19" s="66"/>
    </row>
    <row r="20" spans="1:16" ht="16.5" customHeight="1">
      <c r="A20" s="191" t="s">
        <v>35</v>
      </c>
      <c r="B20" s="293">
        <v>1412994</v>
      </c>
      <c r="C20" s="293">
        <v>463.58</v>
      </c>
      <c r="D20" s="293">
        <v>105223</v>
      </c>
      <c r="E20" s="295">
        <v>20379166.199999999</v>
      </c>
      <c r="F20" s="340">
        <v>0.36</v>
      </c>
      <c r="G20" s="340">
        <v>0.27</v>
      </c>
      <c r="H20" s="340">
        <v>0.15</v>
      </c>
      <c r="I20" s="340">
        <v>0.15</v>
      </c>
      <c r="J20" s="340">
        <v>0.12</v>
      </c>
      <c r="K20" s="684">
        <v>0.21</v>
      </c>
      <c r="L20" s="487">
        <v>0.22</v>
      </c>
      <c r="M20" s="66"/>
      <c r="N20" s="66"/>
      <c r="O20" s="66"/>
      <c r="P20" s="66"/>
    </row>
    <row r="21" spans="1:16" ht="16.5" customHeight="1">
      <c r="A21" s="191" t="s">
        <v>36</v>
      </c>
      <c r="B21" s="293">
        <v>1418646</v>
      </c>
      <c r="C21" s="293">
        <v>465.43</v>
      </c>
      <c r="D21" s="293">
        <v>105644</v>
      </c>
      <c r="E21" s="295">
        <v>21139443.960000001</v>
      </c>
      <c r="F21" s="340">
        <v>0.36</v>
      </c>
      <c r="G21" s="340">
        <v>0.28000000000000003</v>
      </c>
      <c r="H21" s="340">
        <v>0.15</v>
      </c>
      <c r="I21" s="340">
        <v>0.15</v>
      </c>
      <c r="J21" s="340">
        <v>0.12</v>
      </c>
      <c r="K21" s="683">
        <v>0.22</v>
      </c>
      <c r="L21" s="486">
        <v>0.22</v>
      </c>
      <c r="M21" s="66"/>
      <c r="N21" s="66"/>
      <c r="O21" s="66"/>
      <c r="P21" s="66"/>
    </row>
    <row r="22" spans="1:16" ht="16.5" customHeight="1">
      <c r="A22" s="191" t="s">
        <v>37</v>
      </c>
      <c r="B22" s="293">
        <v>1424320</v>
      </c>
      <c r="C22" s="293">
        <v>467.29</v>
      </c>
      <c r="D22" s="293">
        <v>106067</v>
      </c>
      <c r="E22" s="295">
        <v>21851074.440000001</v>
      </c>
      <c r="F22" s="340">
        <v>0.37</v>
      </c>
      <c r="G22" s="340">
        <v>0.28000000000000003</v>
      </c>
      <c r="H22" s="340">
        <v>0.16</v>
      </c>
      <c r="I22" s="340">
        <v>0.16</v>
      </c>
      <c r="J22" s="340">
        <v>0.12</v>
      </c>
      <c r="K22" s="683">
        <v>0.22</v>
      </c>
      <c r="L22" s="486">
        <v>0.22</v>
      </c>
      <c r="M22" s="66"/>
      <c r="N22" s="66"/>
      <c r="O22" s="66"/>
      <c r="P22" s="66"/>
    </row>
    <row r="23" spans="1:16" ht="16.5" customHeight="1">
      <c r="A23" s="191" t="s">
        <v>38</v>
      </c>
      <c r="B23" s="293">
        <v>1430017</v>
      </c>
      <c r="C23" s="293">
        <v>469.16</v>
      </c>
      <c r="D23" s="293">
        <v>106491</v>
      </c>
      <c r="E23" s="295">
        <f>22474157.64+70000</f>
        <v>22544157.640000001</v>
      </c>
      <c r="F23" s="340">
        <v>0.37</v>
      </c>
      <c r="G23" s="340">
        <v>0.28999999999999998</v>
      </c>
      <c r="H23" s="340">
        <v>0.16</v>
      </c>
      <c r="I23" s="340">
        <v>0.16</v>
      </c>
      <c r="J23" s="340">
        <v>0.12</v>
      </c>
      <c r="K23" s="683">
        <v>0.22</v>
      </c>
      <c r="L23" s="486">
        <v>0.22</v>
      </c>
      <c r="M23" s="66"/>
      <c r="N23" s="66"/>
      <c r="O23" s="66"/>
      <c r="P23" s="66"/>
    </row>
    <row r="24" spans="1:16" ht="16.5" customHeight="1" thickBot="1">
      <c r="A24" s="201" t="s">
        <v>78</v>
      </c>
      <c r="B24" s="291">
        <f>SUM(B20:B23)</f>
        <v>5685977</v>
      </c>
      <c r="C24" s="291">
        <f>SUM(C20:C23)</f>
        <v>1865.46</v>
      </c>
      <c r="D24" s="291">
        <f>SUM(D20:D23)</f>
        <v>423425</v>
      </c>
      <c r="E24" s="294">
        <f>SUM(E20:E23)</f>
        <v>85913842.239999995</v>
      </c>
      <c r="F24" s="257"/>
      <c r="G24" s="257"/>
      <c r="H24" s="257"/>
      <c r="I24" s="257"/>
      <c r="J24" s="257"/>
      <c r="K24" s="685"/>
      <c r="L24" s="258"/>
      <c r="M24" s="66"/>
      <c r="N24" s="66"/>
      <c r="O24" s="66"/>
      <c r="P24" s="66"/>
    </row>
    <row r="25" spans="1:16" ht="16.5" customHeight="1">
      <c r="A25" s="202"/>
      <c r="B25" s="203"/>
      <c r="C25" s="203"/>
      <c r="D25" s="203"/>
      <c r="E25" s="203"/>
      <c r="F25" s="66"/>
      <c r="G25" s="66"/>
      <c r="H25" s="66"/>
      <c r="I25" s="66"/>
      <c r="J25" s="66"/>
      <c r="K25" s="66"/>
      <c r="L25" s="66"/>
      <c r="M25" s="66"/>
      <c r="N25" s="66"/>
      <c r="O25" s="66"/>
      <c r="P25" s="66"/>
    </row>
    <row r="26" spans="1:16" ht="16.5" customHeight="1">
      <c r="A26" s="202"/>
      <c r="B26" s="203"/>
      <c r="C26" s="203"/>
      <c r="D26" s="203"/>
      <c r="E26" s="66"/>
      <c r="F26" s="66"/>
      <c r="G26" s="66"/>
      <c r="H26" s="66"/>
      <c r="I26" s="66"/>
      <c r="J26" s="66"/>
      <c r="K26" s="66"/>
      <c r="L26" s="66"/>
      <c r="M26" s="66"/>
      <c r="N26" s="66"/>
      <c r="O26" s="66"/>
      <c r="P26" s="66"/>
    </row>
    <row r="27" spans="1:16" ht="15.75" thickBot="1">
      <c r="A27" s="64" t="s">
        <v>82</v>
      </c>
      <c r="B27" s="66"/>
      <c r="C27" s="66"/>
      <c r="D27" s="66"/>
      <c r="E27" s="203"/>
      <c r="F27" s="66"/>
      <c r="G27" s="66"/>
      <c r="H27" s="66"/>
      <c r="I27" s="66"/>
      <c r="J27" s="66"/>
      <c r="K27" s="66"/>
      <c r="L27" s="66"/>
      <c r="M27" s="66"/>
      <c r="N27" s="66"/>
      <c r="O27" s="66"/>
      <c r="P27" s="66"/>
    </row>
    <row r="28" spans="1:16" ht="51">
      <c r="A28" s="199" t="s">
        <v>65</v>
      </c>
      <c r="B28" s="69" t="s">
        <v>66</v>
      </c>
      <c r="C28" s="69" t="s">
        <v>67</v>
      </c>
      <c r="D28" s="69" t="s">
        <v>68</v>
      </c>
      <c r="E28" s="200" t="s">
        <v>69</v>
      </c>
      <c r="F28" s="207" t="s">
        <v>83</v>
      </c>
      <c r="G28" s="207" t="s">
        <v>71</v>
      </c>
      <c r="H28" s="207" t="s">
        <v>72</v>
      </c>
      <c r="I28" s="207" t="s">
        <v>73</v>
      </c>
      <c r="J28" s="207" t="s">
        <v>74</v>
      </c>
      <c r="K28" s="680" t="s">
        <v>668</v>
      </c>
      <c r="L28" s="208" t="s">
        <v>669</v>
      </c>
      <c r="M28" s="66"/>
      <c r="N28" s="66"/>
      <c r="O28" s="66"/>
      <c r="P28" s="66"/>
    </row>
    <row r="29" spans="1:16" ht="28.5">
      <c r="A29" s="432" t="s">
        <v>84</v>
      </c>
      <c r="B29" s="604">
        <v>1273901.3859999999</v>
      </c>
      <c r="C29" s="604">
        <v>108.7767205</v>
      </c>
      <c r="D29" s="604">
        <v>73198</v>
      </c>
      <c r="E29" s="295">
        <v>8395497.1899999995</v>
      </c>
      <c r="F29" s="484">
        <v>0.32</v>
      </c>
      <c r="G29" s="484">
        <v>0.44</v>
      </c>
      <c r="H29" s="484">
        <v>0.27</v>
      </c>
      <c r="I29" s="484">
        <v>0.28000000000000003</v>
      </c>
      <c r="J29" s="484">
        <v>0.16</v>
      </c>
      <c r="K29" s="682">
        <v>0.38</v>
      </c>
      <c r="L29" s="485">
        <v>0.39</v>
      </c>
      <c r="M29" s="430"/>
      <c r="N29" s="288"/>
      <c r="O29" s="66"/>
      <c r="P29" s="66"/>
    </row>
    <row r="30" spans="1:16" ht="42.75">
      <c r="A30" s="239" t="s">
        <v>85</v>
      </c>
      <c r="B30" s="292">
        <v>2017714</v>
      </c>
      <c r="C30" s="292">
        <v>185</v>
      </c>
      <c r="D30" s="292">
        <v>155195</v>
      </c>
      <c r="E30" s="295">
        <v>11938738.26</v>
      </c>
      <c r="F30" s="340">
        <v>0.31</v>
      </c>
      <c r="G30" s="340">
        <v>0.38</v>
      </c>
      <c r="H30" s="340">
        <v>0.21</v>
      </c>
      <c r="I30" s="340">
        <v>0.22</v>
      </c>
      <c r="J30" s="340">
        <v>0.15</v>
      </c>
      <c r="K30" s="683">
        <v>0.28000000000000003</v>
      </c>
      <c r="L30" s="486">
        <v>0.28999999999999998</v>
      </c>
      <c r="M30" s="66"/>
      <c r="N30" s="288"/>
      <c r="O30" s="66"/>
      <c r="P30" s="66"/>
    </row>
    <row r="31" spans="1:16" ht="16.5" customHeight="1">
      <c r="A31" s="191" t="s">
        <v>35</v>
      </c>
      <c r="B31" s="293">
        <v>636423.09450000001</v>
      </c>
      <c r="C31" s="293">
        <v>108.71</v>
      </c>
      <c r="D31" s="293">
        <v>54861.845260000002</v>
      </c>
      <c r="E31" s="295">
        <v>6043886.71</v>
      </c>
      <c r="F31" s="340">
        <v>0.42</v>
      </c>
      <c r="G31" s="340">
        <v>0.53</v>
      </c>
      <c r="H31" s="340">
        <v>0.24</v>
      </c>
      <c r="I31" s="340">
        <v>0.24</v>
      </c>
      <c r="J31" s="340">
        <v>0.22</v>
      </c>
      <c r="K31" s="683">
        <v>0.33</v>
      </c>
      <c r="L31" s="487">
        <v>0.33</v>
      </c>
      <c r="M31" s="66"/>
      <c r="N31" s="66"/>
      <c r="O31" s="66"/>
      <c r="P31" s="66"/>
    </row>
    <row r="32" spans="1:16" ht="16.5" customHeight="1">
      <c r="A32" s="191" t="s">
        <v>36</v>
      </c>
      <c r="B32" s="293">
        <v>1063064.4180000001</v>
      </c>
      <c r="C32" s="293">
        <v>239.16007780000001</v>
      </c>
      <c r="D32" s="293">
        <v>99338.574810000006</v>
      </c>
      <c r="E32" s="295">
        <v>9124395.3699999992</v>
      </c>
      <c r="F32" s="340">
        <v>0.47</v>
      </c>
      <c r="G32" s="341">
        <v>0.6</v>
      </c>
      <c r="H32" s="341">
        <v>0.28999999999999998</v>
      </c>
      <c r="I32" s="340">
        <v>0.28999999999999998</v>
      </c>
      <c r="J32" s="340">
        <v>0.24</v>
      </c>
      <c r="K32" s="683">
        <v>0.39</v>
      </c>
      <c r="L32" s="486">
        <v>0.39</v>
      </c>
      <c r="M32" s="66"/>
      <c r="N32" s="288"/>
      <c r="O32" s="66"/>
      <c r="P32" s="66"/>
    </row>
    <row r="33" spans="1:16" ht="16.5" customHeight="1">
      <c r="A33" s="191" t="s">
        <v>37</v>
      </c>
      <c r="B33" s="293">
        <v>1055843.2919999999</v>
      </c>
      <c r="C33" s="293">
        <v>238.60705780000001</v>
      </c>
      <c r="D33" s="293">
        <v>95623.584210000001</v>
      </c>
      <c r="E33" s="295">
        <v>9393265.4199999999</v>
      </c>
      <c r="F33" s="340">
        <v>0.47</v>
      </c>
      <c r="G33" s="341">
        <v>0.6</v>
      </c>
      <c r="H33" s="340">
        <v>0.28000000000000003</v>
      </c>
      <c r="I33" s="340">
        <v>0.28999999999999998</v>
      </c>
      <c r="J33" s="340">
        <v>0.24</v>
      </c>
      <c r="K33" s="684">
        <v>0.39</v>
      </c>
      <c r="L33" s="487">
        <v>0.39</v>
      </c>
      <c r="M33" s="66"/>
      <c r="N33" s="66"/>
      <c r="O33" s="66"/>
      <c r="P33" s="66"/>
    </row>
    <row r="34" spans="1:16" ht="16.5" customHeight="1">
      <c r="A34" s="191" t="s">
        <v>38</v>
      </c>
      <c r="B34" s="293">
        <v>1063037.898</v>
      </c>
      <c r="C34" s="293">
        <v>238.0432878</v>
      </c>
      <c r="D34" s="293">
        <v>99248.971210000003</v>
      </c>
      <c r="E34" s="295">
        <v>9672436.6400000006</v>
      </c>
      <c r="F34" s="340">
        <v>0.48</v>
      </c>
      <c r="G34" s="340">
        <v>0.61</v>
      </c>
      <c r="H34" s="340">
        <v>0.28999999999999998</v>
      </c>
      <c r="I34" s="341">
        <v>0.3</v>
      </c>
      <c r="J34" s="340">
        <v>0.25</v>
      </c>
      <c r="K34" s="684">
        <v>0.4</v>
      </c>
      <c r="L34" s="487">
        <v>0.4</v>
      </c>
      <c r="M34" s="66"/>
      <c r="N34" s="66"/>
      <c r="O34" s="66"/>
      <c r="P34" s="66"/>
    </row>
    <row r="35" spans="1:16" ht="16.5" customHeight="1" thickBot="1">
      <c r="A35" s="201" t="s">
        <v>78</v>
      </c>
      <c r="B35" s="291">
        <f>SUM(B31:B34)</f>
        <v>3818368.7025000001</v>
      </c>
      <c r="C35" s="291">
        <f>SUM(C31:C34)</f>
        <v>824.52042340000003</v>
      </c>
      <c r="D35" s="291">
        <f>SUM(D31:D34)</f>
        <v>349072.97548999998</v>
      </c>
      <c r="E35" s="294">
        <f>SUM(E31:E34)</f>
        <v>34233984.140000001</v>
      </c>
      <c r="F35" s="257"/>
      <c r="G35" s="257"/>
      <c r="H35" s="257"/>
      <c r="I35" s="257"/>
      <c r="J35" s="257"/>
      <c r="K35" s="685"/>
      <c r="L35" s="258"/>
      <c r="M35" s="66"/>
      <c r="N35" s="66"/>
      <c r="O35" s="66"/>
      <c r="P35" s="66"/>
    </row>
    <row r="36" spans="1:16" ht="16.5" customHeight="1">
      <c r="A36" s="202"/>
      <c r="B36" s="203"/>
      <c r="C36" s="203"/>
      <c r="D36" s="203"/>
      <c r="E36" s="203"/>
      <c r="F36" s="66"/>
      <c r="G36" s="66"/>
      <c r="H36" s="66"/>
      <c r="I36" s="66"/>
      <c r="J36" s="66"/>
      <c r="K36" s="66"/>
      <c r="L36" s="66"/>
      <c r="M36" s="66"/>
      <c r="N36" s="66"/>
      <c r="O36" s="66"/>
      <c r="P36" s="66"/>
    </row>
    <row r="37" spans="1:16">
      <c r="A37" s="64" t="s">
        <v>86</v>
      </c>
      <c r="B37" s="203"/>
      <c r="C37" s="203"/>
      <c r="D37" s="203"/>
      <c r="E37" s="203"/>
      <c r="F37" s="66"/>
      <c r="G37" s="66"/>
      <c r="H37" s="66"/>
      <c r="I37" s="66"/>
      <c r="J37" s="66"/>
      <c r="K37" s="66"/>
      <c r="L37" s="66"/>
      <c r="M37" s="66"/>
      <c r="N37" s="66"/>
      <c r="O37" s="66"/>
      <c r="P37" s="66"/>
    </row>
    <row r="38" spans="1:16" ht="15.75" thickBot="1">
      <c r="A38" s="64" t="s">
        <v>662</v>
      </c>
      <c r="B38" s="66"/>
      <c r="C38" s="66"/>
      <c r="D38" s="66"/>
      <c r="E38" s="66"/>
      <c r="F38" s="66"/>
      <c r="G38" s="66"/>
      <c r="H38" s="66"/>
      <c r="I38" s="66"/>
      <c r="J38" s="66"/>
      <c r="K38" s="66"/>
      <c r="L38" s="66"/>
      <c r="M38" s="66"/>
      <c r="N38" s="66"/>
      <c r="O38" s="66"/>
      <c r="P38" s="66"/>
    </row>
    <row r="39" spans="1:16" ht="51">
      <c r="A39" s="199" t="s">
        <v>65</v>
      </c>
      <c r="B39" s="69" t="s">
        <v>66</v>
      </c>
      <c r="C39" s="69" t="s">
        <v>67</v>
      </c>
      <c r="D39" s="69" t="s">
        <v>68</v>
      </c>
      <c r="E39" s="200" t="s">
        <v>69</v>
      </c>
      <c r="F39" s="207" t="s">
        <v>70</v>
      </c>
      <c r="G39" s="207" t="s">
        <v>71</v>
      </c>
      <c r="H39" s="207" t="s">
        <v>72</v>
      </c>
      <c r="I39" s="207" t="s">
        <v>73</v>
      </c>
      <c r="J39" s="207" t="s">
        <v>74</v>
      </c>
      <c r="K39" s="680" t="s">
        <v>668</v>
      </c>
      <c r="L39" s="208" t="s">
        <v>669</v>
      </c>
      <c r="M39" s="66"/>
      <c r="N39" s="66"/>
      <c r="O39" s="66"/>
      <c r="P39" s="66"/>
    </row>
    <row r="40" spans="1:16" ht="28.5">
      <c r="A40" s="239" t="s">
        <v>87</v>
      </c>
      <c r="B40" s="280" t="s">
        <v>88</v>
      </c>
      <c r="C40" s="280" t="s">
        <v>88</v>
      </c>
      <c r="D40" s="280" t="s">
        <v>88</v>
      </c>
      <c r="E40" s="596">
        <v>1526683</v>
      </c>
      <c r="F40" s="254" t="s">
        <v>88</v>
      </c>
      <c r="G40" s="254" t="s">
        <v>88</v>
      </c>
      <c r="H40" s="254" t="s">
        <v>88</v>
      </c>
      <c r="I40" s="254" t="s">
        <v>88</v>
      </c>
      <c r="J40" s="254" t="s">
        <v>88</v>
      </c>
      <c r="K40" s="681" t="s">
        <v>88</v>
      </c>
      <c r="L40" s="256" t="s">
        <v>88</v>
      </c>
      <c r="M40" s="66"/>
      <c r="N40" s="66"/>
      <c r="O40" s="66"/>
      <c r="P40" s="66"/>
    </row>
    <row r="41" spans="1:16" ht="28.5">
      <c r="A41" s="239" t="s">
        <v>89</v>
      </c>
      <c r="B41" s="280" t="s">
        <v>88</v>
      </c>
      <c r="C41" s="280" t="s">
        <v>88</v>
      </c>
      <c r="D41" s="280" t="s">
        <v>88</v>
      </c>
      <c r="E41" s="596">
        <v>1791059</v>
      </c>
      <c r="F41" s="254" t="s">
        <v>88</v>
      </c>
      <c r="G41" s="254" t="s">
        <v>88</v>
      </c>
      <c r="H41" s="254" t="s">
        <v>88</v>
      </c>
      <c r="I41" s="254" t="s">
        <v>88</v>
      </c>
      <c r="J41" s="254" t="s">
        <v>88</v>
      </c>
      <c r="K41" s="681" t="s">
        <v>88</v>
      </c>
      <c r="L41" s="256" t="s">
        <v>88</v>
      </c>
      <c r="M41" s="66"/>
      <c r="N41" s="66"/>
      <c r="O41" s="66"/>
      <c r="P41" s="66"/>
    </row>
    <row r="42" spans="1:16" ht="16.5" customHeight="1">
      <c r="A42" s="191" t="s">
        <v>90</v>
      </c>
      <c r="B42" s="280" t="s">
        <v>88</v>
      </c>
      <c r="C42" s="280" t="s">
        <v>88</v>
      </c>
      <c r="D42" s="280" t="s">
        <v>88</v>
      </c>
      <c r="E42" s="426">
        <v>1176604.20348227</v>
      </c>
      <c r="F42" s="254" t="s">
        <v>88</v>
      </c>
      <c r="G42" s="254" t="s">
        <v>88</v>
      </c>
      <c r="H42" s="254" t="s">
        <v>88</v>
      </c>
      <c r="I42" s="254" t="s">
        <v>88</v>
      </c>
      <c r="J42" s="254" t="s">
        <v>88</v>
      </c>
      <c r="K42" s="681" t="s">
        <v>88</v>
      </c>
      <c r="L42" s="256" t="s">
        <v>88</v>
      </c>
      <c r="M42" s="66"/>
      <c r="N42" s="66"/>
      <c r="O42" s="66"/>
      <c r="P42" s="66"/>
    </row>
    <row r="43" spans="1:16" ht="16.5" customHeight="1">
      <c r="A43" s="191" t="s">
        <v>91</v>
      </c>
      <c r="B43" s="280" t="s">
        <v>88</v>
      </c>
      <c r="C43" s="280" t="s">
        <v>88</v>
      </c>
      <c r="D43" s="280" t="s">
        <v>88</v>
      </c>
      <c r="E43" s="597">
        <v>2028837.2677552099</v>
      </c>
      <c r="F43" s="254" t="s">
        <v>88</v>
      </c>
      <c r="G43" s="254" t="s">
        <v>88</v>
      </c>
      <c r="H43" s="254" t="s">
        <v>88</v>
      </c>
      <c r="I43" s="254" t="s">
        <v>88</v>
      </c>
      <c r="J43" s="254" t="s">
        <v>88</v>
      </c>
      <c r="K43" s="681" t="s">
        <v>88</v>
      </c>
      <c r="L43" s="256" t="s">
        <v>88</v>
      </c>
      <c r="M43" s="66"/>
      <c r="N43" s="66"/>
      <c r="O43" s="66"/>
      <c r="P43" s="66"/>
    </row>
    <row r="44" spans="1:16" ht="16.5" customHeight="1">
      <c r="A44" s="191" t="s">
        <v>92</v>
      </c>
      <c r="B44" s="280" t="s">
        <v>88</v>
      </c>
      <c r="C44" s="280" t="s">
        <v>88</v>
      </c>
      <c r="D44" s="280" t="s">
        <v>88</v>
      </c>
      <c r="E44" s="426">
        <v>2088894.6210352201</v>
      </c>
      <c r="F44" s="254" t="s">
        <v>88</v>
      </c>
      <c r="G44" s="254" t="s">
        <v>88</v>
      </c>
      <c r="H44" s="254" t="s">
        <v>88</v>
      </c>
      <c r="I44" s="254" t="s">
        <v>88</v>
      </c>
      <c r="J44" s="254" t="s">
        <v>88</v>
      </c>
      <c r="K44" s="681" t="s">
        <v>88</v>
      </c>
      <c r="L44" s="256" t="s">
        <v>88</v>
      </c>
      <c r="M44" s="66"/>
      <c r="N44" s="66"/>
      <c r="O44" s="66"/>
      <c r="P44" s="66"/>
    </row>
    <row r="45" spans="1:16" ht="16.5" customHeight="1">
      <c r="A45" s="191" t="s">
        <v>93</v>
      </c>
      <c r="B45" s="280" t="s">
        <v>88</v>
      </c>
      <c r="C45" s="280" t="s">
        <v>88</v>
      </c>
      <c r="D45" s="280" t="s">
        <v>88</v>
      </c>
      <c r="E45" s="426">
        <v>2402347.8629722102</v>
      </c>
      <c r="F45" s="254" t="s">
        <v>88</v>
      </c>
      <c r="G45" s="254" t="s">
        <v>88</v>
      </c>
      <c r="H45" s="254" t="s">
        <v>88</v>
      </c>
      <c r="I45" s="254" t="s">
        <v>88</v>
      </c>
      <c r="J45" s="254" t="s">
        <v>88</v>
      </c>
      <c r="K45" s="681" t="s">
        <v>88</v>
      </c>
      <c r="L45" s="256" t="s">
        <v>88</v>
      </c>
      <c r="M45" s="66"/>
      <c r="N45" s="66"/>
      <c r="O45" s="66"/>
      <c r="P45" s="66"/>
    </row>
    <row r="46" spans="1:16" ht="16.5" customHeight="1" thickBot="1">
      <c r="A46" s="201" t="s">
        <v>78</v>
      </c>
      <c r="B46" s="291">
        <f>SUM(B42:B45)</f>
        <v>0</v>
      </c>
      <c r="C46" s="291">
        <f>SUM(C42:C45)</f>
        <v>0</v>
      </c>
      <c r="D46" s="291">
        <f>SUM(D42:D45)</f>
        <v>0</v>
      </c>
      <c r="E46" s="294">
        <f>SUM(E42:E45)</f>
        <v>7696683.95524491</v>
      </c>
      <c r="F46" s="257" t="s">
        <v>88</v>
      </c>
      <c r="G46" s="257" t="s">
        <v>88</v>
      </c>
      <c r="H46" s="257" t="s">
        <v>88</v>
      </c>
      <c r="I46" s="257" t="s">
        <v>88</v>
      </c>
      <c r="J46" s="257" t="s">
        <v>88</v>
      </c>
      <c r="K46" s="685" t="s">
        <v>88</v>
      </c>
      <c r="L46" s="258" t="s">
        <v>88</v>
      </c>
      <c r="M46" s="66"/>
      <c r="N46" s="66"/>
      <c r="O46" s="66"/>
      <c r="P46" s="66"/>
    </row>
    <row r="47" spans="1:16" ht="16.5" customHeight="1">
      <c r="A47" s="202"/>
      <c r="B47" s="203"/>
      <c r="C47" s="203"/>
      <c r="D47" s="203"/>
      <c r="E47" s="203"/>
      <c r="F47" s="66"/>
      <c r="G47" s="66"/>
      <c r="H47" s="66"/>
      <c r="I47" s="66"/>
      <c r="J47" s="66"/>
      <c r="K47" s="66"/>
      <c r="L47" s="66"/>
      <c r="M47" s="66"/>
      <c r="N47" s="66"/>
      <c r="O47" s="66"/>
      <c r="P47" s="66"/>
    </row>
    <row r="48" spans="1:16">
      <c r="A48" s="202"/>
      <c r="B48" s="298"/>
      <c r="C48" s="203"/>
      <c r="D48" s="203"/>
      <c r="E48" s="203"/>
      <c r="F48" s="66"/>
      <c r="G48" s="66"/>
      <c r="H48" s="66"/>
      <c r="I48" s="66"/>
      <c r="J48" s="66"/>
      <c r="K48" s="66"/>
      <c r="L48" s="66"/>
      <c r="M48" s="66"/>
      <c r="N48" s="66"/>
      <c r="O48" s="66"/>
      <c r="P48" s="66"/>
    </row>
    <row r="49" spans="1:13" ht="16.5" customHeight="1">
      <c r="A49" s="677" t="s">
        <v>94</v>
      </c>
      <c r="B49" s="66"/>
      <c r="C49" s="66"/>
      <c r="D49" s="66"/>
      <c r="E49" s="66"/>
      <c r="F49" s="66"/>
      <c r="G49" s="66"/>
      <c r="H49" s="66"/>
      <c r="I49" s="66"/>
      <c r="J49" s="66"/>
      <c r="K49" s="66"/>
      <c r="L49" s="66"/>
      <c r="M49" s="66"/>
    </row>
    <row r="50" spans="1:13" ht="18" customHeight="1">
      <c r="A50" s="436" t="s">
        <v>690</v>
      </c>
      <c r="B50" s="127"/>
      <c r="C50" s="127"/>
      <c r="D50" s="127"/>
      <c r="E50" s="127"/>
      <c r="F50" s="127"/>
      <c r="G50" s="127"/>
      <c r="H50" s="66"/>
      <c r="I50" s="66"/>
      <c r="J50" s="66"/>
      <c r="K50" s="66"/>
      <c r="L50" s="66"/>
      <c r="M50" s="66"/>
    </row>
    <row r="51" spans="1:13" ht="18" customHeight="1">
      <c r="A51" s="436" t="s">
        <v>691</v>
      </c>
      <c r="B51" s="127"/>
      <c r="C51" s="127"/>
      <c r="D51" s="127"/>
      <c r="E51" s="127"/>
      <c r="F51" s="127"/>
      <c r="G51" s="127"/>
      <c r="H51" s="66"/>
      <c r="I51" s="66"/>
      <c r="J51" s="66"/>
      <c r="K51" s="66"/>
      <c r="L51" s="66"/>
      <c r="M51" s="66"/>
    </row>
    <row r="52" spans="1:13" ht="18" customHeight="1">
      <c r="A52" s="436" t="s">
        <v>692</v>
      </c>
      <c r="B52" s="127"/>
      <c r="C52" s="127"/>
      <c r="D52" s="127"/>
      <c r="E52" s="127"/>
      <c r="F52" s="127"/>
      <c r="G52" s="127"/>
      <c r="H52" s="66"/>
      <c r="I52" s="66"/>
      <c r="J52" s="66"/>
      <c r="K52" s="66"/>
      <c r="L52" s="66"/>
      <c r="M52" s="66"/>
    </row>
    <row r="53" spans="1:13" ht="18" customHeight="1">
      <c r="A53" s="66" t="s">
        <v>95</v>
      </c>
      <c r="B53" s="127"/>
      <c r="C53" s="127"/>
      <c r="D53" s="127"/>
      <c r="E53" s="127"/>
      <c r="F53" s="127"/>
      <c r="G53" s="127"/>
      <c r="H53" s="66"/>
      <c r="I53" s="66"/>
      <c r="J53" s="66"/>
      <c r="K53" s="66"/>
      <c r="L53" s="66"/>
      <c r="M53" s="66"/>
    </row>
    <row r="54" spans="1:13" ht="18" customHeight="1">
      <c r="A54" s="436" t="s">
        <v>96</v>
      </c>
      <c r="B54" s="127"/>
      <c r="C54" s="127"/>
      <c r="D54" s="127"/>
      <c r="E54" s="127"/>
      <c r="F54" s="127"/>
      <c r="G54" s="127"/>
      <c r="H54" s="66"/>
      <c r="I54" s="66"/>
      <c r="J54" s="66"/>
      <c r="K54" s="66"/>
      <c r="L54" s="66"/>
      <c r="M54" s="66"/>
    </row>
    <row r="55" spans="1:13" ht="18" customHeight="1">
      <c r="A55" s="436" t="s">
        <v>97</v>
      </c>
      <c r="B55" s="127"/>
      <c r="C55" s="127"/>
      <c r="D55" s="127"/>
      <c r="E55" s="127"/>
      <c r="F55" s="127"/>
      <c r="G55" s="127"/>
      <c r="H55" s="66"/>
      <c r="I55" s="66"/>
      <c r="J55" s="66"/>
      <c r="K55" s="66"/>
      <c r="L55" s="66"/>
      <c r="M55" s="66"/>
    </row>
    <row r="56" spans="1:13" ht="18" customHeight="1">
      <c r="A56" s="436" t="s">
        <v>98</v>
      </c>
      <c r="B56" s="203"/>
      <c r="C56" s="203"/>
      <c r="D56" s="203"/>
      <c r="E56" s="489"/>
      <c r="F56" s="66"/>
      <c r="G56" s="66"/>
      <c r="H56" s="66"/>
      <c r="I56" s="66"/>
      <c r="J56" s="66"/>
      <c r="K56" s="66"/>
      <c r="L56" s="66"/>
      <c r="M56" s="66"/>
    </row>
    <row r="57" spans="1:13" ht="18" customHeight="1">
      <c r="A57" s="436" t="s">
        <v>99</v>
      </c>
      <c r="B57" s="203"/>
      <c r="C57" s="203"/>
      <c r="D57" s="203"/>
      <c r="E57" s="203"/>
      <c r="F57" s="66"/>
      <c r="G57" s="66"/>
      <c r="H57" s="66"/>
      <c r="I57" s="66"/>
      <c r="J57" s="66"/>
      <c r="K57" s="66"/>
      <c r="L57" s="66"/>
      <c r="M57" s="66"/>
    </row>
    <row r="58" spans="1:13" ht="18" customHeight="1">
      <c r="A58" s="436" t="s">
        <v>100</v>
      </c>
      <c r="B58" s="66"/>
      <c r="C58" s="66"/>
      <c r="D58" s="66"/>
      <c r="E58" s="66"/>
      <c r="F58" s="66"/>
      <c r="G58" s="66"/>
      <c r="H58" s="66"/>
      <c r="I58" s="66"/>
      <c r="J58" s="66"/>
      <c r="K58" s="66"/>
      <c r="L58" s="66"/>
      <c r="M58" s="66"/>
    </row>
    <row r="59" spans="1:13" ht="18" customHeight="1">
      <c r="A59" s="436" t="s">
        <v>101</v>
      </c>
      <c r="B59" s="66"/>
      <c r="C59" s="66"/>
      <c r="D59" s="66"/>
      <c r="E59" s="66"/>
      <c r="F59" s="66"/>
      <c r="G59" s="66"/>
      <c r="H59" s="66"/>
      <c r="I59" s="66"/>
      <c r="J59" s="66"/>
      <c r="K59" s="66"/>
      <c r="L59" s="66"/>
      <c r="M59" s="66"/>
    </row>
    <row r="60" spans="1:13" ht="18" customHeight="1">
      <c r="A60" s="436" t="s">
        <v>102</v>
      </c>
      <c r="B60" s="203"/>
      <c r="C60" s="203"/>
      <c r="D60" s="203"/>
      <c r="E60" s="203"/>
      <c r="F60" s="66"/>
      <c r="G60" s="66"/>
      <c r="H60" s="66"/>
      <c r="I60" s="66"/>
      <c r="J60" s="66"/>
      <c r="K60" s="66"/>
      <c r="L60" s="66"/>
      <c r="M60" s="66"/>
    </row>
    <row r="61" spans="1:13" s="66" customFormat="1" ht="18" customHeight="1">
      <c r="A61" s="66" t="s">
        <v>661</v>
      </c>
    </row>
    <row r="62" spans="1:13" ht="1.1499999999999999" customHeight="1">
      <c r="A62" s="204"/>
      <c r="B62" s="66"/>
      <c r="C62" s="66"/>
      <c r="D62" s="66"/>
      <c r="E62" s="66"/>
      <c r="F62" s="66"/>
      <c r="G62" s="66"/>
      <c r="H62" s="66"/>
      <c r="I62" s="66"/>
      <c r="J62" s="66"/>
      <c r="K62" s="66"/>
      <c r="L62" s="66"/>
      <c r="M62" s="66"/>
    </row>
    <row r="63" spans="1:13" ht="54" customHeight="1">
      <c r="A63" s="881" t="s">
        <v>693</v>
      </c>
      <c r="B63" s="881"/>
      <c r="C63" s="881"/>
      <c r="D63" s="881"/>
      <c r="E63" s="881"/>
      <c r="F63" s="881"/>
      <c r="G63" s="881"/>
      <c r="H63" s="881"/>
      <c r="I63" s="881"/>
      <c r="J63" s="881"/>
      <c r="K63" s="881"/>
      <c r="L63" s="66"/>
      <c r="M63" s="66"/>
    </row>
    <row r="64" spans="1:13">
      <c r="A64" s="66"/>
      <c r="B64" s="66"/>
      <c r="C64" s="66"/>
      <c r="D64" s="66"/>
      <c r="E64" s="66"/>
      <c r="F64" s="66"/>
      <c r="G64" s="66"/>
      <c r="H64" s="66"/>
      <c r="I64" s="66"/>
      <c r="J64" s="66"/>
      <c r="K64" s="66"/>
      <c r="L64" s="66"/>
      <c r="M64" s="66"/>
    </row>
    <row r="65" spans="1:12">
      <c r="A65" s="66"/>
      <c r="B65" s="66"/>
      <c r="C65" s="66"/>
      <c r="D65" s="66"/>
      <c r="E65" s="66"/>
      <c r="F65" s="66"/>
      <c r="G65" s="66"/>
      <c r="H65" s="66"/>
      <c r="I65" s="66"/>
      <c r="J65" s="66"/>
      <c r="K65" s="66"/>
      <c r="L65" s="66"/>
    </row>
    <row r="66" spans="1:12">
      <c r="A66" s="66"/>
      <c r="B66" s="66"/>
      <c r="C66" s="66"/>
      <c r="D66" s="66"/>
      <c r="E66" s="66"/>
      <c r="F66" s="66"/>
      <c r="G66" s="66"/>
      <c r="H66" s="66"/>
      <c r="I66" s="66"/>
      <c r="J66" s="66"/>
      <c r="K66" s="66"/>
      <c r="L66" s="66"/>
    </row>
    <row r="67" spans="1:12">
      <c r="A67" s="66"/>
      <c r="B67" s="66"/>
      <c r="C67" s="66"/>
      <c r="D67" s="66"/>
      <c r="E67" s="66"/>
      <c r="F67" s="66"/>
      <c r="G67" s="66"/>
      <c r="H67" s="66"/>
      <c r="I67" s="66"/>
      <c r="J67" s="66"/>
      <c r="K67" s="66"/>
      <c r="L67" s="66"/>
    </row>
    <row r="68" spans="1:12">
      <c r="A68" s="66"/>
      <c r="B68" s="66"/>
      <c r="C68" s="66"/>
      <c r="D68" s="66"/>
      <c r="E68" s="66"/>
      <c r="F68" s="66"/>
      <c r="G68" s="66"/>
      <c r="H68" s="66"/>
      <c r="I68" s="66"/>
      <c r="J68" s="66"/>
      <c r="K68" s="66"/>
      <c r="L68" s="66"/>
    </row>
    <row r="69" spans="1:12">
      <c r="A69" s="66"/>
      <c r="B69" s="66"/>
      <c r="C69" s="66"/>
      <c r="D69" s="66"/>
      <c r="E69" s="66"/>
      <c r="F69" s="66"/>
      <c r="G69" s="66"/>
      <c r="H69" s="66"/>
      <c r="I69" s="66"/>
      <c r="J69" s="66"/>
      <c r="K69" s="66"/>
      <c r="L69" s="66"/>
    </row>
    <row r="70" spans="1:12">
      <c r="A70" s="66"/>
      <c r="B70" s="66"/>
      <c r="C70" s="66"/>
      <c r="D70" s="66"/>
      <c r="E70" s="66"/>
      <c r="F70" s="66"/>
      <c r="G70" s="66"/>
      <c r="H70" s="66"/>
      <c r="I70" s="66"/>
      <c r="J70" s="66"/>
      <c r="K70" s="66"/>
      <c r="L70" s="66"/>
    </row>
    <row r="71" spans="1:12">
      <c r="A71" s="66"/>
      <c r="B71" s="66"/>
      <c r="C71" s="66"/>
      <c r="D71" s="66"/>
      <c r="E71" s="66"/>
      <c r="F71" s="66"/>
      <c r="G71" s="66"/>
      <c r="H71" s="66"/>
      <c r="I71" s="66"/>
      <c r="J71" s="66"/>
      <c r="K71" s="66"/>
      <c r="L71" s="66"/>
    </row>
    <row r="72" spans="1:12">
      <c r="A72" s="66"/>
      <c r="B72" s="66"/>
      <c r="C72" s="66"/>
      <c r="D72" s="66"/>
      <c r="E72" s="66"/>
      <c r="F72" s="66"/>
      <c r="G72" s="66"/>
      <c r="H72" s="66"/>
      <c r="I72" s="66"/>
      <c r="J72" s="66"/>
      <c r="K72" s="66"/>
      <c r="L72" s="66"/>
    </row>
    <row r="73" spans="1:12">
      <c r="A73" s="66"/>
      <c r="B73" s="66"/>
      <c r="C73" s="66"/>
      <c r="D73" s="66"/>
      <c r="E73" s="66"/>
      <c r="F73" s="66"/>
      <c r="G73" s="66"/>
      <c r="H73" s="66"/>
      <c r="I73" s="66"/>
      <c r="J73" s="66"/>
      <c r="K73" s="66"/>
      <c r="L73" s="66"/>
    </row>
    <row r="74" spans="1:12">
      <c r="A74" s="66"/>
      <c r="B74" s="66"/>
      <c r="C74" s="66"/>
      <c r="D74" s="66"/>
      <c r="E74" s="66"/>
      <c r="F74" s="66"/>
      <c r="G74" s="66"/>
      <c r="H74" s="66"/>
      <c r="I74" s="66"/>
      <c r="J74" s="66"/>
      <c r="K74" s="66"/>
      <c r="L74" s="66"/>
    </row>
    <row r="75" spans="1:12">
      <c r="A75" s="66"/>
      <c r="B75" s="66"/>
      <c r="C75" s="66"/>
      <c r="D75" s="66"/>
      <c r="E75" s="66"/>
      <c r="F75" s="66"/>
      <c r="G75" s="66"/>
      <c r="H75" s="66"/>
      <c r="I75" s="66"/>
      <c r="J75" s="66"/>
      <c r="K75" s="66"/>
      <c r="L75" s="66"/>
    </row>
    <row r="76" spans="1:12">
      <c r="A76" s="66"/>
      <c r="B76" s="66"/>
      <c r="C76" s="66"/>
      <c r="D76" s="66"/>
      <c r="E76" s="66"/>
      <c r="F76" s="66"/>
      <c r="G76" s="66"/>
      <c r="H76" s="66"/>
      <c r="I76" s="66"/>
      <c r="J76" s="66"/>
      <c r="K76" s="66"/>
      <c r="L76" s="66"/>
    </row>
    <row r="77" spans="1:12">
      <c r="A77" s="66"/>
      <c r="B77" s="66"/>
      <c r="C77" s="66"/>
      <c r="D77" s="66"/>
      <c r="E77" s="66"/>
      <c r="F77" s="66"/>
      <c r="G77" s="66"/>
      <c r="H77" s="66"/>
      <c r="I77" s="66"/>
      <c r="J77" s="66"/>
      <c r="K77" s="66"/>
      <c r="L77" s="66"/>
    </row>
    <row r="78" spans="1:12">
      <c r="A78" s="66"/>
      <c r="B78" s="66"/>
      <c r="C78" s="66"/>
      <c r="D78" s="66"/>
      <c r="E78" s="66"/>
      <c r="F78" s="66"/>
      <c r="G78" s="66"/>
      <c r="H78" s="66"/>
      <c r="I78" s="66"/>
      <c r="J78" s="66"/>
      <c r="K78" s="66"/>
      <c r="L78" s="66"/>
    </row>
    <row r="79" spans="1:12">
      <c r="A79" s="66"/>
      <c r="B79" s="66"/>
      <c r="C79" s="66"/>
      <c r="D79" s="66"/>
      <c r="E79" s="66"/>
      <c r="F79" s="66"/>
      <c r="G79" s="66"/>
      <c r="H79" s="66"/>
      <c r="I79" s="66"/>
      <c r="J79" s="66"/>
      <c r="K79" s="66"/>
      <c r="L79" s="66"/>
    </row>
    <row r="80" spans="1:12">
      <c r="A80" s="66"/>
      <c r="B80" s="66"/>
      <c r="C80" s="66"/>
      <c r="D80" s="66"/>
      <c r="E80" s="66"/>
      <c r="F80" s="66"/>
      <c r="G80" s="66"/>
      <c r="H80" s="66"/>
      <c r="I80" s="66"/>
      <c r="J80" s="66"/>
      <c r="K80" s="66"/>
      <c r="L80" s="66"/>
    </row>
    <row r="81" spans="1:12">
      <c r="A81" s="66"/>
      <c r="B81" s="66"/>
      <c r="C81" s="66"/>
      <c r="D81" s="66"/>
      <c r="E81" s="66"/>
      <c r="F81" s="66"/>
      <c r="G81" s="66"/>
      <c r="H81" s="66"/>
      <c r="I81" s="66"/>
      <c r="J81" s="66"/>
      <c r="K81" s="66"/>
      <c r="L81" s="66"/>
    </row>
    <row r="82" spans="1:12">
      <c r="A82" s="66"/>
      <c r="B82" s="66"/>
      <c r="C82" s="66"/>
      <c r="D82" s="66"/>
      <c r="E82" s="66"/>
      <c r="F82" s="66"/>
      <c r="G82" s="66"/>
      <c r="H82" s="66"/>
      <c r="I82" s="66"/>
      <c r="J82" s="66"/>
      <c r="K82" s="66"/>
      <c r="L82" s="66"/>
    </row>
    <row r="83" spans="1:12">
      <c r="A83" s="66"/>
      <c r="B83" s="66"/>
      <c r="C83" s="66"/>
      <c r="D83" s="66"/>
      <c r="E83" s="66"/>
      <c r="F83" s="66"/>
      <c r="G83" s="66"/>
      <c r="H83" s="66"/>
      <c r="I83" s="66"/>
      <c r="J83" s="66"/>
      <c r="K83" s="66"/>
      <c r="L83" s="66"/>
    </row>
    <row r="84" spans="1:12">
      <c r="A84" s="66"/>
      <c r="B84" s="66"/>
      <c r="C84" s="66"/>
      <c r="D84" s="66"/>
      <c r="E84" s="66"/>
      <c r="F84" s="66"/>
      <c r="G84" s="66"/>
      <c r="H84" s="66"/>
      <c r="I84" s="66"/>
      <c r="J84" s="66"/>
      <c r="K84" s="66"/>
      <c r="L84" s="66"/>
    </row>
  </sheetData>
  <mergeCells count="1">
    <mergeCell ref="A63:K63"/>
  </mergeCells>
  <phoneticPr fontId="8" type="noConversion"/>
  <printOptions horizontalCentered="1" verticalCentered="1"/>
  <pageMargins left="0.7" right="0.7" top="0.75" bottom="0.75" header="0.3" footer="0.3"/>
  <pageSetup scale="39" orientation="landscape" r:id="rId1"/>
  <headerFooter differentFirst="1">
    <oddFooter>&amp;CAttachment B - &amp;P</oddFooter>
  </headerFooter>
  <ignoredErrors>
    <ignoredError sqref="D35:E35 B35 E46 B24:E24"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F07B4-AF10-4AB5-ACC1-B8EA5FE41200}">
  <sheetPr>
    <tabColor theme="4"/>
    <pageSetUpPr fitToPage="1"/>
  </sheetPr>
  <dimension ref="A1:K88"/>
  <sheetViews>
    <sheetView showGridLines="0" zoomScaleNormal="100" workbookViewId="0"/>
  </sheetViews>
  <sheetFormatPr defaultColWidth="9" defaultRowHeight="15"/>
  <cols>
    <col min="1" max="1" width="56" style="166" customWidth="1"/>
    <col min="2" max="2" width="20.28515625" style="166" customWidth="1"/>
    <col min="3" max="3" width="22.5703125" style="166" customWidth="1"/>
    <col min="4" max="4" width="15.5703125" style="166" customWidth="1"/>
    <col min="5" max="6" width="21.28515625" style="166" customWidth="1"/>
    <col min="7" max="10" width="15.5703125" style="166" customWidth="1"/>
    <col min="11" max="11" width="16" style="166" customWidth="1"/>
    <col min="12" max="16384" width="9" style="166"/>
  </cols>
  <sheetData>
    <row r="1" spans="1:11" s="165" customFormat="1" ht="18" customHeight="1">
      <c r="A1" s="63" t="str">
        <f>+README!C1</f>
        <v>San Diego Gas &amp; Electric Company</v>
      </c>
      <c r="B1" s="63"/>
      <c r="C1" s="63"/>
      <c r="D1" s="63"/>
      <c r="E1" s="63"/>
      <c r="F1" s="64"/>
      <c r="G1" s="64"/>
      <c r="H1" s="64"/>
      <c r="I1" s="64"/>
      <c r="J1" s="64"/>
      <c r="K1" s="64"/>
    </row>
    <row r="2" spans="1:11" s="165" customFormat="1" ht="14.25">
      <c r="A2" s="63"/>
      <c r="B2" s="63"/>
      <c r="C2" s="63"/>
      <c r="D2" s="63"/>
      <c r="E2" s="63"/>
      <c r="F2" s="64"/>
      <c r="G2" s="64"/>
      <c r="H2" s="64"/>
      <c r="I2" s="64"/>
      <c r="J2" s="64"/>
      <c r="K2" s="64"/>
    </row>
    <row r="3" spans="1:11" s="165" customFormat="1" ht="14.25">
      <c r="A3" s="63"/>
      <c r="B3" s="63"/>
      <c r="C3" s="63"/>
      <c r="D3" s="63"/>
      <c r="E3" s="63"/>
      <c r="F3" s="64"/>
      <c r="G3" s="64"/>
      <c r="H3" s="64"/>
      <c r="I3" s="64"/>
      <c r="J3" s="64"/>
      <c r="K3" s="64"/>
    </row>
    <row r="4" spans="1:11" s="66" customFormat="1" ht="16.5" customHeight="1" thickBot="1">
      <c r="A4" s="185" t="s">
        <v>103</v>
      </c>
      <c r="B4" s="64"/>
      <c r="C4" s="64"/>
      <c r="D4" s="64"/>
      <c r="E4" s="189"/>
      <c r="F4" s="64"/>
    </row>
    <row r="5" spans="1:11" s="66" customFormat="1" ht="35.25" customHeight="1">
      <c r="A5" s="186"/>
      <c r="B5" s="187" t="s">
        <v>104</v>
      </c>
      <c r="C5" s="188" t="s">
        <v>105</v>
      </c>
      <c r="D5" s="189"/>
      <c r="E5" s="189"/>
      <c r="F5" s="189"/>
    </row>
    <row r="6" spans="1:11" s="66" customFormat="1" ht="16.5" customHeight="1">
      <c r="A6" s="190" t="s">
        <v>106</v>
      </c>
      <c r="B6" s="292">
        <v>16065</v>
      </c>
      <c r="C6" s="723">
        <v>54</v>
      </c>
      <c r="D6" s="189"/>
      <c r="E6" s="240"/>
      <c r="F6" s="240"/>
      <c r="G6" s="240"/>
      <c r="H6" s="431"/>
    </row>
    <row r="7" spans="1:11" s="66" customFormat="1">
      <c r="A7" s="239" t="s">
        <v>107</v>
      </c>
      <c r="B7" s="292">
        <v>14766</v>
      </c>
      <c r="C7" s="723">
        <v>46</v>
      </c>
      <c r="D7" s="189"/>
      <c r="E7" s="240"/>
      <c r="F7" s="240"/>
      <c r="G7" s="240"/>
    </row>
    <row r="8" spans="1:11" s="66" customFormat="1" ht="16.5" customHeight="1">
      <c r="A8" s="191" t="s">
        <v>35</v>
      </c>
      <c r="B8" s="724">
        <v>8750</v>
      </c>
      <c r="C8" s="723">
        <v>5</v>
      </c>
      <c r="D8" s="64"/>
      <c r="E8" s="189"/>
      <c r="F8" s="240"/>
      <c r="G8" s="240"/>
    </row>
    <row r="9" spans="1:11" s="66" customFormat="1" ht="16.5" customHeight="1">
      <c r="A9" s="191" t="s">
        <v>36</v>
      </c>
      <c r="B9" s="724">
        <v>10150</v>
      </c>
      <c r="C9" s="723">
        <v>25</v>
      </c>
      <c r="D9" s="64"/>
      <c r="E9" s="189"/>
      <c r="F9" s="240"/>
      <c r="G9" s="240"/>
    </row>
    <row r="10" spans="1:11" s="66" customFormat="1" ht="16.5" customHeight="1">
      <c r="A10" s="191" t="s">
        <v>37</v>
      </c>
      <c r="B10" s="724">
        <v>10150</v>
      </c>
      <c r="C10" s="723">
        <v>30</v>
      </c>
      <c r="D10" s="64"/>
      <c r="E10" s="189"/>
      <c r="F10" s="240"/>
      <c r="G10" s="240"/>
    </row>
    <row r="11" spans="1:11" s="66" customFormat="1" ht="16.5" customHeight="1">
      <c r="A11" s="191" t="s">
        <v>38</v>
      </c>
      <c r="B11" s="724">
        <v>10150</v>
      </c>
      <c r="C11" s="723">
        <v>30</v>
      </c>
      <c r="D11" s="64"/>
      <c r="E11" s="189"/>
      <c r="F11" s="240"/>
      <c r="G11" s="240"/>
    </row>
    <row r="12" spans="1:11" s="66" customFormat="1" ht="16.5" customHeight="1" thickBot="1">
      <c r="A12" s="192" t="s">
        <v>44</v>
      </c>
      <c r="B12" s="299">
        <f>SUM(B8:B11)</f>
        <v>39200</v>
      </c>
      <c r="C12" s="300">
        <f>SUM(C8:C11)</f>
        <v>90</v>
      </c>
      <c r="D12" s="64"/>
      <c r="E12" s="64"/>
      <c r="F12" s="64"/>
    </row>
    <row r="13" spans="1:11" ht="16.5" customHeight="1">
      <c r="A13" s="202"/>
      <c r="B13" s="203"/>
      <c r="C13" s="203"/>
      <c r="D13" s="203"/>
      <c r="E13" s="203"/>
      <c r="F13" s="66"/>
      <c r="G13" s="66"/>
      <c r="H13" s="66"/>
      <c r="I13" s="66"/>
      <c r="J13" s="66"/>
      <c r="K13" s="66"/>
    </row>
    <row r="14" spans="1:11" ht="16.5" customHeight="1">
      <c r="A14" s="64" t="s">
        <v>133</v>
      </c>
      <c r="B14" s="66"/>
      <c r="C14" s="66"/>
      <c r="D14" s="66"/>
      <c r="E14" s="66"/>
      <c r="F14" s="66"/>
      <c r="G14" s="66"/>
      <c r="H14" s="66"/>
      <c r="I14" s="66"/>
      <c r="J14" s="66"/>
      <c r="K14" s="66"/>
    </row>
    <row r="15" spans="1:11" ht="30" customHeight="1">
      <c r="A15" s="881" t="s">
        <v>108</v>
      </c>
      <c r="B15" s="881"/>
      <c r="C15" s="881"/>
      <c r="D15" s="66"/>
      <c r="E15" s="66"/>
      <c r="F15" s="66"/>
      <c r="G15" s="66"/>
      <c r="H15" s="66"/>
      <c r="I15" s="66"/>
      <c r="J15" s="66"/>
      <c r="K15" s="66"/>
    </row>
    <row r="16" spans="1:11">
      <c r="A16" s="436" t="s">
        <v>109</v>
      </c>
      <c r="B16" s="66"/>
      <c r="C16" s="66"/>
      <c r="D16" s="66"/>
      <c r="E16" s="66"/>
      <c r="F16" s="66"/>
      <c r="G16" s="66"/>
      <c r="H16" s="66"/>
      <c r="I16" s="66"/>
      <c r="J16" s="66"/>
      <c r="K16" s="66"/>
    </row>
    <row r="17" spans="1:11" ht="16.5" customHeight="1">
      <c r="A17" s="66"/>
      <c r="B17" s="66"/>
      <c r="C17" s="66"/>
      <c r="D17" s="66"/>
      <c r="E17" s="66"/>
      <c r="F17" s="66"/>
      <c r="G17" s="66"/>
      <c r="H17" s="66"/>
      <c r="I17" s="66"/>
      <c r="J17" s="66"/>
      <c r="K17" s="66"/>
    </row>
    <row r="18" spans="1:11" ht="18" customHeight="1">
      <c r="A18" s="66"/>
      <c r="B18" s="66"/>
      <c r="C18" s="66"/>
      <c r="D18" s="66"/>
      <c r="E18" s="66"/>
      <c r="F18" s="66"/>
      <c r="G18" s="66"/>
      <c r="H18" s="66"/>
      <c r="I18" s="66"/>
      <c r="J18" s="66"/>
      <c r="K18" s="66"/>
    </row>
    <row r="19" spans="1:11" ht="18" customHeight="1">
      <c r="A19" s="66"/>
      <c r="B19" s="66"/>
      <c r="C19" s="66"/>
      <c r="D19" s="66"/>
      <c r="E19" s="66"/>
      <c r="F19" s="66"/>
      <c r="G19" s="66"/>
      <c r="H19" s="66"/>
      <c r="I19" s="66"/>
      <c r="J19" s="66"/>
      <c r="K19" s="66"/>
    </row>
    <row r="20" spans="1:11" ht="18" customHeight="1">
      <c r="A20" s="66"/>
      <c r="B20" s="66"/>
      <c r="C20" s="66"/>
      <c r="D20" s="66"/>
      <c r="E20" s="66"/>
      <c r="F20" s="66"/>
      <c r="G20" s="66"/>
      <c r="H20" s="66"/>
      <c r="I20" s="66"/>
      <c r="J20" s="66"/>
      <c r="K20" s="66"/>
    </row>
    <row r="21" spans="1:11" ht="18" customHeight="1">
      <c r="A21" s="66"/>
      <c r="B21" s="66"/>
      <c r="C21" s="66"/>
      <c r="D21" s="66"/>
      <c r="E21" s="66"/>
      <c r="F21" s="66"/>
      <c r="G21" s="66"/>
      <c r="H21" s="66"/>
      <c r="I21" s="66"/>
      <c r="J21" s="66"/>
      <c r="K21" s="66"/>
    </row>
    <row r="22" spans="1:11" ht="18" customHeight="1">
      <c r="A22" s="66"/>
      <c r="B22" s="66"/>
      <c r="C22" s="66"/>
      <c r="D22" s="66"/>
      <c r="E22" s="66"/>
      <c r="F22" s="66"/>
      <c r="G22" s="66"/>
      <c r="H22" s="66"/>
      <c r="I22" s="66"/>
      <c r="J22" s="66"/>
      <c r="K22" s="66"/>
    </row>
    <row r="23" spans="1:11" ht="1.1499999999999999" customHeight="1">
      <c r="A23" s="204"/>
      <c r="B23" s="66"/>
      <c r="C23" s="66"/>
      <c r="D23" s="66"/>
      <c r="E23" s="66"/>
      <c r="F23" s="66"/>
      <c r="G23" s="66"/>
      <c r="H23" s="66"/>
      <c r="I23" s="66"/>
      <c r="J23" s="66"/>
      <c r="K23" s="66"/>
    </row>
    <row r="24" spans="1:11" ht="59.25" customHeight="1">
      <c r="A24" s="66"/>
      <c r="B24" s="66"/>
      <c r="C24" s="66"/>
      <c r="D24" s="66"/>
      <c r="E24" s="66"/>
      <c r="F24" s="66"/>
      <c r="G24" s="66"/>
      <c r="H24" s="66"/>
      <c r="I24" s="66"/>
      <c r="J24" s="66"/>
      <c r="K24" s="66"/>
    </row>
    <row r="25" spans="1:11">
      <c r="A25" s="66"/>
      <c r="B25" s="66"/>
      <c r="C25" s="66"/>
      <c r="D25" s="66"/>
      <c r="E25" s="66"/>
      <c r="F25" s="66"/>
      <c r="G25" s="66"/>
      <c r="H25" s="66"/>
      <c r="I25" s="66"/>
      <c r="J25" s="66"/>
      <c r="K25" s="66"/>
    </row>
    <row r="26" spans="1:11">
      <c r="A26" s="66"/>
      <c r="B26" s="66"/>
      <c r="C26" s="66"/>
      <c r="D26" s="66"/>
      <c r="E26" s="66"/>
      <c r="F26" s="66"/>
      <c r="G26" s="66"/>
      <c r="H26" s="66"/>
      <c r="I26" s="66"/>
      <c r="J26" s="66"/>
      <c r="K26" s="66"/>
    </row>
    <row r="27" spans="1:11">
      <c r="A27" s="66"/>
      <c r="B27" s="66"/>
      <c r="C27" s="66"/>
      <c r="D27" s="66"/>
      <c r="E27" s="66"/>
      <c r="F27" s="66"/>
      <c r="G27" s="66"/>
      <c r="H27" s="66"/>
      <c r="I27" s="66"/>
      <c r="J27" s="66"/>
      <c r="K27" s="66"/>
    </row>
    <row r="28" spans="1:11">
      <c r="A28" s="66"/>
      <c r="B28" s="66"/>
      <c r="C28" s="66"/>
      <c r="D28" s="66"/>
      <c r="E28" s="66"/>
      <c r="F28" s="66"/>
      <c r="G28" s="66"/>
      <c r="H28" s="66"/>
      <c r="I28" s="66"/>
      <c r="J28" s="66"/>
      <c r="K28" s="66"/>
    </row>
    <row r="29" spans="1:11">
      <c r="A29" s="66"/>
      <c r="B29" s="66"/>
      <c r="C29" s="66"/>
      <c r="D29" s="66"/>
      <c r="E29" s="66"/>
      <c r="F29" s="66"/>
      <c r="G29" s="66"/>
      <c r="H29" s="66"/>
      <c r="I29" s="66"/>
      <c r="J29" s="66"/>
      <c r="K29" s="66"/>
    </row>
    <row r="30" spans="1:11">
      <c r="A30" s="66"/>
      <c r="B30" s="66"/>
      <c r="C30" s="66"/>
      <c r="D30" s="66"/>
      <c r="E30" s="66"/>
      <c r="F30" s="66"/>
      <c r="G30" s="66"/>
      <c r="H30" s="66"/>
      <c r="I30" s="66"/>
      <c r="J30" s="66"/>
      <c r="K30" s="66"/>
    </row>
    <row r="31" spans="1:11">
      <c r="A31" s="66"/>
      <c r="B31" s="66"/>
      <c r="C31" s="66"/>
      <c r="D31" s="66"/>
      <c r="E31" s="66"/>
      <c r="F31" s="66"/>
      <c r="G31" s="66"/>
      <c r="H31" s="66"/>
      <c r="I31" s="66"/>
      <c r="J31" s="66"/>
      <c r="K31" s="66"/>
    </row>
    <row r="32" spans="1:11">
      <c r="A32" s="66"/>
      <c r="B32" s="66"/>
      <c r="C32" s="66"/>
      <c r="D32" s="66"/>
      <c r="E32" s="66"/>
      <c r="F32" s="66"/>
      <c r="G32" s="66"/>
      <c r="H32" s="66"/>
      <c r="I32" s="66"/>
      <c r="J32" s="66"/>
      <c r="K32" s="66"/>
    </row>
    <row r="33" spans="1:11">
      <c r="A33" s="66"/>
      <c r="B33" s="66"/>
      <c r="C33" s="66"/>
      <c r="D33" s="66"/>
      <c r="E33" s="66"/>
      <c r="F33" s="66"/>
      <c r="G33" s="66"/>
      <c r="H33" s="66"/>
      <c r="I33" s="66"/>
      <c r="J33" s="66"/>
      <c r="K33" s="66"/>
    </row>
    <row r="34" spans="1:11">
      <c r="A34" s="66"/>
      <c r="B34" s="66"/>
      <c r="C34" s="66"/>
      <c r="D34" s="66"/>
      <c r="E34" s="66"/>
      <c r="F34" s="66"/>
      <c r="G34" s="66"/>
      <c r="H34" s="66"/>
      <c r="I34" s="66"/>
      <c r="J34" s="66"/>
      <c r="K34" s="66"/>
    </row>
    <row r="35" spans="1:11">
      <c r="A35" s="66"/>
      <c r="B35" s="66"/>
      <c r="C35" s="66"/>
      <c r="D35" s="66"/>
      <c r="E35" s="66"/>
      <c r="F35" s="66"/>
      <c r="G35" s="66"/>
      <c r="H35" s="66"/>
      <c r="I35" s="66"/>
      <c r="J35" s="66"/>
      <c r="K35" s="66"/>
    </row>
    <row r="36" spans="1:11">
      <c r="A36" s="66"/>
      <c r="B36" s="66"/>
      <c r="C36" s="66"/>
      <c r="D36" s="66"/>
      <c r="E36" s="66"/>
      <c r="F36" s="66"/>
      <c r="G36" s="66"/>
      <c r="H36" s="66"/>
      <c r="I36" s="66"/>
      <c r="J36" s="66"/>
      <c r="K36" s="66"/>
    </row>
    <row r="37" spans="1:11">
      <c r="A37" s="66"/>
      <c r="B37" s="66"/>
      <c r="C37" s="66"/>
      <c r="D37" s="66"/>
      <c r="E37" s="66"/>
      <c r="F37" s="66"/>
      <c r="G37" s="66"/>
      <c r="H37" s="66"/>
      <c r="I37" s="66"/>
      <c r="J37" s="66"/>
      <c r="K37" s="66"/>
    </row>
    <row r="38" spans="1:11">
      <c r="A38" s="66"/>
      <c r="B38" s="66"/>
      <c r="C38" s="66"/>
      <c r="D38" s="66"/>
      <c r="E38" s="66"/>
      <c r="F38" s="66"/>
      <c r="G38" s="66"/>
      <c r="H38" s="66"/>
      <c r="I38" s="66"/>
      <c r="J38" s="66"/>
      <c r="K38" s="66"/>
    </row>
    <row r="39" spans="1:11">
      <c r="A39" s="66"/>
      <c r="B39" s="66"/>
      <c r="C39" s="66"/>
      <c r="D39" s="66"/>
      <c r="E39" s="66"/>
      <c r="F39" s="66"/>
      <c r="G39" s="66"/>
      <c r="H39" s="66"/>
      <c r="I39" s="66"/>
      <c r="J39" s="66"/>
      <c r="K39" s="66"/>
    </row>
    <row r="40" spans="1:11">
      <c r="A40" s="66"/>
      <c r="B40" s="66"/>
      <c r="C40" s="66"/>
      <c r="D40" s="66"/>
      <c r="E40" s="66"/>
      <c r="F40" s="66"/>
      <c r="G40" s="66"/>
      <c r="H40" s="66"/>
      <c r="I40" s="66"/>
      <c r="J40" s="66"/>
      <c r="K40" s="66"/>
    </row>
    <row r="41" spans="1:11">
      <c r="A41" s="66"/>
      <c r="B41" s="66"/>
      <c r="C41" s="66"/>
      <c r="D41" s="66"/>
      <c r="E41" s="66"/>
      <c r="F41" s="66"/>
      <c r="G41" s="66"/>
      <c r="H41" s="66"/>
      <c r="I41" s="66"/>
      <c r="J41" s="66"/>
      <c r="K41" s="66"/>
    </row>
    <row r="42" spans="1:11">
      <c r="A42" s="66"/>
      <c r="B42" s="66"/>
      <c r="C42" s="66"/>
      <c r="D42" s="66"/>
      <c r="E42" s="66"/>
      <c r="F42" s="66"/>
      <c r="G42" s="66"/>
      <c r="H42" s="66"/>
      <c r="I42" s="66"/>
      <c r="J42" s="66"/>
      <c r="K42" s="66"/>
    </row>
    <row r="43" spans="1:11">
      <c r="A43" s="66"/>
      <c r="B43" s="66"/>
      <c r="C43" s="66"/>
      <c r="D43" s="66"/>
      <c r="E43" s="66"/>
      <c r="F43" s="66"/>
      <c r="G43" s="66"/>
      <c r="H43" s="66"/>
      <c r="I43" s="66"/>
      <c r="J43" s="66"/>
      <c r="K43" s="66"/>
    </row>
    <row r="44" spans="1:11">
      <c r="A44" s="66"/>
      <c r="B44" s="66"/>
      <c r="C44" s="66"/>
      <c r="D44" s="66"/>
      <c r="E44" s="66"/>
      <c r="F44" s="66"/>
      <c r="G44" s="66"/>
      <c r="H44" s="66"/>
      <c r="I44" s="66"/>
      <c r="J44" s="66"/>
      <c r="K44" s="66"/>
    </row>
    <row r="45" spans="1:11">
      <c r="A45" s="66"/>
      <c r="B45" s="66"/>
      <c r="C45" s="66"/>
      <c r="D45" s="66"/>
      <c r="E45" s="66"/>
      <c r="F45" s="66"/>
      <c r="G45" s="66"/>
      <c r="H45" s="66"/>
      <c r="I45" s="66"/>
      <c r="J45" s="66"/>
      <c r="K45" s="66"/>
    </row>
    <row r="46" spans="1:11">
      <c r="A46" s="66"/>
      <c r="B46" s="66"/>
      <c r="C46" s="66"/>
      <c r="D46" s="66"/>
      <c r="E46" s="66"/>
      <c r="F46" s="66"/>
      <c r="G46" s="66"/>
      <c r="H46" s="66"/>
      <c r="I46" s="66"/>
      <c r="J46" s="66"/>
      <c r="K46" s="66"/>
    </row>
    <row r="47" spans="1:11">
      <c r="A47" s="66"/>
      <c r="B47" s="66"/>
      <c r="C47" s="66"/>
      <c r="D47" s="66"/>
      <c r="E47" s="66"/>
      <c r="F47" s="66"/>
      <c r="G47" s="66"/>
      <c r="H47" s="66"/>
      <c r="I47" s="66"/>
      <c r="J47" s="66"/>
      <c r="K47" s="66"/>
    </row>
    <row r="48" spans="1:11">
      <c r="A48" s="66"/>
      <c r="B48" s="66"/>
      <c r="C48" s="66"/>
      <c r="D48" s="66"/>
      <c r="E48" s="66"/>
      <c r="F48" s="66"/>
      <c r="G48" s="66"/>
      <c r="H48" s="66"/>
      <c r="I48" s="66"/>
      <c r="J48" s="66"/>
      <c r="K48" s="66"/>
    </row>
    <row r="49" spans="1:11">
      <c r="A49" s="66"/>
      <c r="B49" s="66"/>
      <c r="C49" s="66"/>
      <c r="D49" s="66"/>
      <c r="E49" s="66"/>
      <c r="F49" s="66"/>
      <c r="G49" s="66"/>
      <c r="H49" s="66"/>
      <c r="I49" s="66"/>
      <c r="J49" s="66"/>
      <c r="K49" s="66"/>
    </row>
    <row r="50" spans="1:11">
      <c r="A50" s="66"/>
      <c r="B50" s="66"/>
      <c r="C50" s="66"/>
      <c r="D50" s="66"/>
      <c r="E50" s="66"/>
      <c r="F50" s="66"/>
      <c r="G50" s="66"/>
      <c r="H50" s="66"/>
      <c r="I50" s="66"/>
      <c r="J50" s="66"/>
      <c r="K50" s="66"/>
    </row>
    <row r="51" spans="1:11">
      <c r="A51" s="66"/>
      <c r="B51" s="66"/>
      <c r="C51" s="66"/>
      <c r="D51" s="66"/>
      <c r="E51" s="66"/>
      <c r="F51" s="66"/>
      <c r="G51" s="66"/>
      <c r="H51" s="66"/>
      <c r="I51" s="66"/>
      <c r="J51" s="66"/>
      <c r="K51" s="66"/>
    </row>
    <row r="52" spans="1:11">
      <c r="A52" s="66"/>
      <c r="B52" s="66"/>
      <c r="C52" s="66"/>
      <c r="D52" s="66"/>
      <c r="E52" s="66"/>
      <c r="F52" s="66"/>
      <c r="G52" s="66"/>
      <c r="H52" s="66"/>
      <c r="I52" s="66"/>
      <c r="J52" s="66"/>
      <c r="K52" s="66"/>
    </row>
    <row r="53" spans="1:11">
      <c r="A53" s="66"/>
      <c r="B53" s="66"/>
      <c r="C53" s="66"/>
      <c r="D53" s="66"/>
      <c r="E53" s="66"/>
      <c r="F53" s="66"/>
      <c r="G53" s="66"/>
      <c r="H53" s="66"/>
      <c r="I53" s="66"/>
      <c r="J53" s="66"/>
      <c r="K53" s="66"/>
    </row>
    <row r="54" spans="1:11">
      <c r="A54" s="66"/>
      <c r="B54" s="66"/>
      <c r="C54" s="66"/>
      <c r="D54" s="66"/>
      <c r="E54" s="66"/>
      <c r="F54" s="66"/>
      <c r="G54" s="66"/>
      <c r="H54" s="66"/>
      <c r="I54" s="66"/>
      <c r="J54" s="66"/>
      <c r="K54" s="66"/>
    </row>
    <row r="55" spans="1:11">
      <c r="A55" s="66"/>
      <c r="B55" s="66"/>
      <c r="C55" s="66"/>
      <c r="D55" s="66"/>
      <c r="E55" s="66"/>
      <c r="F55" s="66"/>
      <c r="G55" s="66"/>
      <c r="H55" s="66"/>
      <c r="I55" s="66"/>
      <c r="J55" s="66"/>
      <c r="K55" s="66"/>
    </row>
    <row r="56" spans="1:11">
      <c r="A56" s="66"/>
      <c r="B56" s="66"/>
      <c r="C56" s="66"/>
      <c r="D56" s="66"/>
      <c r="E56" s="66"/>
      <c r="F56" s="66"/>
      <c r="G56" s="66"/>
      <c r="H56" s="66"/>
      <c r="I56" s="66"/>
      <c r="J56" s="66"/>
      <c r="K56" s="66"/>
    </row>
    <row r="57" spans="1:11">
      <c r="A57" s="66"/>
      <c r="B57" s="66"/>
      <c r="C57" s="66"/>
      <c r="D57" s="66"/>
      <c r="E57" s="66"/>
      <c r="F57" s="66"/>
      <c r="G57" s="66"/>
      <c r="H57" s="66"/>
      <c r="I57" s="66"/>
      <c r="J57" s="66"/>
      <c r="K57" s="66"/>
    </row>
    <row r="58" spans="1:11">
      <c r="A58" s="66"/>
      <c r="B58" s="66"/>
      <c r="C58" s="66"/>
      <c r="D58" s="66"/>
      <c r="E58" s="66"/>
      <c r="F58" s="66"/>
      <c r="G58" s="66"/>
      <c r="H58" s="66"/>
      <c r="I58" s="66"/>
      <c r="J58" s="66"/>
      <c r="K58" s="66"/>
    </row>
    <row r="59" spans="1:11">
      <c r="A59" s="66"/>
      <c r="B59" s="66"/>
      <c r="C59" s="66"/>
      <c r="D59" s="66"/>
      <c r="E59" s="66"/>
      <c r="F59" s="66"/>
      <c r="G59" s="66"/>
      <c r="H59" s="66"/>
      <c r="I59" s="66"/>
      <c r="J59" s="66"/>
      <c r="K59" s="66"/>
    </row>
    <row r="60" spans="1:11">
      <c r="A60" s="66"/>
      <c r="B60" s="66"/>
      <c r="C60" s="66"/>
      <c r="D60" s="66"/>
      <c r="E60" s="66"/>
      <c r="F60" s="66"/>
      <c r="G60" s="66"/>
      <c r="H60" s="66"/>
      <c r="I60" s="66"/>
      <c r="J60" s="66"/>
      <c r="K60" s="66"/>
    </row>
    <row r="61" spans="1:11">
      <c r="A61" s="66"/>
      <c r="B61" s="66"/>
      <c r="C61" s="66"/>
      <c r="D61" s="66"/>
      <c r="E61" s="66"/>
      <c r="F61" s="66"/>
      <c r="G61" s="66"/>
      <c r="H61" s="66"/>
      <c r="I61" s="66"/>
      <c r="J61" s="66"/>
      <c r="K61" s="66"/>
    </row>
    <row r="62" spans="1:11">
      <c r="A62" s="66"/>
      <c r="B62" s="66"/>
      <c r="C62" s="66"/>
      <c r="D62" s="66"/>
      <c r="E62" s="66"/>
      <c r="F62" s="66"/>
      <c r="G62" s="66"/>
      <c r="H62" s="66"/>
      <c r="I62" s="66"/>
      <c r="J62" s="66"/>
      <c r="K62" s="66"/>
    </row>
    <row r="63" spans="1:11">
      <c r="A63" s="66"/>
      <c r="B63" s="66"/>
      <c r="C63" s="66"/>
      <c r="D63" s="66"/>
      <c r="E63" s="66"/>
      <c r="F63" s="66"/>
      <c r="G63" s="66"/>
      <c r="H63" s="66"/>
      <c r="I63" s="66"/>
      <c r="J63" s="66"/>
      <c r="K63" s="66"/>
    </row>
    <row r="64" spans="1:11">
      <c r="A64" s="66"/>
      <c r="B64" s="66"/>
      <c r="C64" s="66"/>
      <c r="D64" s="66"/>
      <c r="E64" s="66"/>
      <c r="F64" s="66"/>
      <c r="G64" s="66"/>
      <c r="H64" s="66"/>
      <c r="I64" s="66"/>
      <c r="J64" s="66"/>
      <c r="K64" s="66"/>
    </row>
    <row r="65" spans="1:11">
      <c r="A65" s="66"/>
      <c r="B65" s="66"/>
      <c r="C65" s="66"/>
      <c r="D65" s="66"/>
      <c r="E65" s="66"/>
      <c r="F65" s="66"/>
      <c r="G65" s="66"/>
      <c r="H65" s="66"/>
      <c r="I65" s="66"/>
      <c r="J65" s="66"/>
      <c r="K65" s="66"/>
    </row>
    <row r="66" spans="1:11">
      <c r="A66" s="66"/>
      <c r="B66" s="66"/>
      <c r="C66" s="66"/>
      <c r="D66" s="66"/>
      <c r="E66" s="66"/>
      <c r="F66" s="66"/>
      <c r="G66" s="66"/>
      <c r="H66" s="66"/>
      <c r="I66" s="66"/>
      <c r="J66" s="66"/>
      <c r="K66" s="66"/>
    </row>
    <row r="67" spans="1:11">
      <c r="A67" s="66"/>
      <c r="B67" s="66"/>
      <c r="C67" s="66"/>
      <c r="D67" s="66"/>
      <c r="E67" s="66"/>
      <c r="F67" s="66"/>
      <c r="G67" s="66"/>
      <c r="H67" s="66"/>
      <c r="I67" s="66"/>
      <c r="J67" s="66"/>
      <c r="K67" s="66"/>
    </row>
    <row r="68" spans="1:11">
      <c r="A68" s="66"/>
      <c r="B68" s="66"/>
      <c r="C68" s="66"/>
      <c r="D68" s="66"/>
      <c r="E68" s="66"/>
      <c r="F68" s="66"/>
      <c r="G68" s="66"/>
      <c r="H68" s="66"/>
      <c r="I68" s="66"/>
      <c r="J68" s="66"/>
      <c r="K68" s="66"/>
    </row>
    <row r="69" spans="1:11">
      <c r="A69" s="66"/>
      <c r="B69" s="66"/>
      <c r="C69" s="66"/>
      <c r="D69" s="66"/>
      <c r="E69" s="66"/>
      <c r="F69" s="66"/>
      <c r="G69" s="66"/>
      <c r="H69" s="66"/>
      <c r="I69" s="66"/>
      <c r="J69" s="66"/>
      <c r="K69" s="66"/>
    </row>
    <row r="70" spans="1:11">
      <c r="A70" s="66"/>
      <c r="B70" s="66"/>
      <c r="C70" s="66"/>
      <c r="D70" s="66"/>
      <c r="E70" s="66"/>
      <c r="F70" s="66"/>
      <c r="G70" s="66"/>
      <c r="H70" s="66"/>
      <c r="I70" s="66"/>
      <c r="J70" s="66"/>
      <c r="K70" s="66"/>
    </row>
    <row r="71" spans="1:11">
      <c r="A71" s="66"/>
      <c r="B71" s="66"/>
      <c r="C71" s="66"/>
      <c r="D71" s="66"/>
      <c r="E71" s="66"/>
      <c r="F71" s="66"/>
      <c r="G71" s="66"/>
      <c r="H71" s="66"/>
      <c r="I71" s="66"/>
      <c r="J71" s="66"/>
      <c r="K71" s="66"/>
    </row>
    <row r="72" spans="1:11">
      <c r="A72" s="66"/>
      <c r="B72" s="66"/>
      <c r="C72" s="66"/>
      <c r="D72" s="66"/>
      <c r="E72" s="66"/>
      <c r="F72" s="66"/>
      <c r="G72" s="66"/>
      <c r="H72" s="66"/>
      <c r="I72" s="66"/>
      <c r="J72" s="66"/>
      <c r="K72" s="66"/>
    </row>
    <row r="73" spans="1:11">
      <c r="A73" s="66"/>
      <c r="B73" s="66"/>
      <c r="C73" s="66"/>
      <c r="D73" s="66"/>
      <c r="E73" s="66"/>
      <c r="F73" s="66"/>
      <c r="G73" s="66"/>
      <c r="H73" s="66"/>
      <c r="I73" s="66"/>
      <c r="J73" s="66"/>
      <c r="K73" s="66"/>
    </row>
    <row r="74" spans="1:11">
      <c r="A74" s="66"/>
      <c r="B74" s="66"/>
      <c r="C74" s="66"/>
      <c r="D74" s="66"/>
      <c r="E74" s="66"/>
      <c r="F74" s="66"/>
      <c r="G74" s="66"/>
      <c r="H74" s="66"/>
      <c r="I74" s="66"/>
      <c r="J74" s="66"/>
      <c r="K74" s="66"/>
    </row>
    <row r="75" spans="1:11">
      <c r="A75" s="66"/>
      <c r="B75" s="66"/>
      <c r="C75" s="66"/>
      <c r="D75" s="66"/>
      <c r="E75" s="66"/>
      <c r="F75" s="66"/>
      <c r="G75" s="66"/>
      <c r="H75" s="66"/>
      <c r="I75" s="66"/>
      <c r="J75" s="66"/>
      <c r="K75" s="66"/>
    </row>
    <row r="76" spans="1:11">
      <c r="A76" s="66"/>
      <c r="B76" s="66"/>
      <c r="C76" s="66"/>
      <c r="D76" s="66"/>
      <c r="E76" s="66"/>
      <c r="F76" s="66"/>
      <c r="G76" s="66"/>
      <c r="H76" s="66"/>
      <c r="I76" s="66"/>
      <c r="J76" s="66"/>
      <c r="K76" s="66"/>
    </row>
    <row r="77" spans="1:11">
      <c r="A77" s="66"/>
      <c r="B77" s="66"/>
      <c r="C77" s="66"/>
      <c r="D77" s="66"/>
      <c r="E77" s="66"/>
      <c r="F77" s="66"/>
      <c r="G77" s="66"/>
      <c r="H77" s="66"/>
      <c r="I77" s="66"/>
      <c r="J77" s="66"/>
      <c r="K77" s="66"/>
    </row>
    <row r="78" spans="1:11">
      <c r="A78" s="66"/>
      <c r="B78" s="66"/>
      <c r="C78" s="66"/>
      <c r="D78" s="66"/>
      <c r="E78" s="66"/>
      <c r="F78" s="66"/>
      <c r="G78" s="66"/>
      <c r="H78" s="66"/>
      <c r="I78" s="66"/>
      <c r="J78" s="66"/>
      <c r="K78" s="66"/>
    </row>
    <row r="79" spans="1:11">
      <c r="A79" s="66"/>
      <c r="B79" s="66"/>
      <c r="C79" s="66"/>
      <c r="D79" s="66"/>
      <c r="E79" s="66"/>
      <c r="F79" s="66"/>
      <c r="G79" s="66"/>
      <c r="H79" s="66"/>
      <c r="I79" s="66"/>
      <c r="J79" s="66"/>
      <c r="K79" s="66"/>
    </row>
    <row r="80" spans="1:11">
      <c r="A80" s="66"/>
      <c r="B80" s="66"/>
      <c r="C80" s="66"/>
      <c r="D80" s="66"/>
      <c r="E80" s="66"/>
      <c r="F80" s="66"/>
      <c r="G80" s="66"/>
      <c r="H80" s="66"/>
      <c r="I80" s="66"/>
      <c r="J80" s="66"/>
      <c r="K80" s="66"/>
    </row>
    <row r="81" spans="1:11">
      <c r="A81" s="66"/>
      <c r="B81" s="66"/>
      <c r="C81" s="66"/>
      <c r="D81" s="66"/>
      <c r="E81" s="66"/>
      <c r="F81" s="66"/>
      <c r="G81" s="66"/>
      <c r="H81" s="66"/>
      <c r="I81" s="66"/>
      <c r="J81" s="66"/>
      <c r="K81" s="66"/>
    </row>
    <row r="82" spans="1:11">
      <c r="A82" s="66"/>
      <c r="B82" s="66"/>
      <c r="C82" s="66"/>
      <c r="D82" s="66"/>
      <c r="E82" s="66"/>
      <c r="F82" s="66"/>
      <c r="G82" s="66"/>
      <c r="H82" s="66"/>
      <c r="I82" s="66"/>
      <c r="J82" s="66"/>
      <c r="K82" s="66"/>
    </row>
    <row r="83" spans="1:11">
      <c r="A83" s="66"/>
      <c r="B83" s="66"/>
      <c r="C83" s="66"/>
      <c r="D83" s="66"/>
      <c r="E83" s="66"/>
      <c r="F83" s="66"/>
      <c r="G83" s="66"/>
      <c r="H83" s="66"/>
      <c r="I83" s="66"/>
      <c r="J83" s="66"/>
      <c r="K83" s="66"/>
    </row>
    <row r="84" spans="1:11">
      <c r="A84" s="66"/>
      <c r="B84" s="66"/>
      <c r="C84" s="66"/>
      <c r="D84" s="66"/>
      <c r="E84" s="66"/>
      <c r="F84" s="66"/>
      <c r="G84" s="66"/>
      <c r="H84" s="66"/>
      <c r="I84" s="66"/>
      <c r="J84" s="66"/>
      <c r="K84" s="66"/>
    </row>
    <row r="85" spans="1:11">
      <c r="A85" s="66"/>
      <c r="B85" s="66"/>
      <c r="C85" s="66"/>
      <c r="D85" s="66"/>
      <c r="E85" s="66"/>
      <c r="F85" s="66"/>
      <c r="G85" s="66"/>
      <c r="H85" s="66"/>
      <c r="I85" s="66"/>
      <c r="J85" s="66"/>
      <c r="K85" s="66"/>
    </row>
    <row r="86" spans="1:11">
      <c r="A86" s="66"/>
      <c r="B86" s="66"/>
      <c r="C86" s="66"/>
      <c r="D86" s="66"/>
      <c r="E86" s="66"/>
      <c r="F86" s="66"/>
      <c r="G86" s="66"/>
      <c r="H86" s="66"/>
      <c r="I86" s="66"/>
      <c r="J86" s="66"/>
      <c r="K86" s="66"/>
    </row>
    <row r="87" spans="1:11">
      <c r="A87" s="66"/>
      <c r="B87" s="66"/>
      <c r="C87" s="66"/>
      <c r="D87" s="66"/>
      <c r="E87" s="66"/>
      <c r="F87" s="66"/>
      <c r="G87" s="66"/>
      <c r="H87" s="66"/>
      <c r="I87" s="66"/>
      <c r="J87" s="66"/>
      <c r="K87" s="66"/>
    </row>
    <row r="88" spans="1:11">
      <c r="A88" s="66"/>
      <c r="B88" s="66"/>
      <c r="C88" s="66"/>
      <c r="D88" s="66"/>
      <c r="E88" s="66"/>
      <c r="F88" s="66"/>
      <c r="G88" s="66"/>
      <c r="H88" s="66"/>
      <c r="I88" s="66"/>
      <c r="J88" s="66"/>
      <c r="K88" s="66"/>
    </row>
  </sheetData>
  <mergeCells count="1">
    <mergeCell ref="A15:C15"/>
  </mergeCells>
  <phoneticPr fontId="8" type="noConversion"/>
  <printOptions horizontalCentered="1" verticalCentered="1"/>
  <pageMargins left="0.7" right="0.7" top="0.75" bottom="0.75" header="0.3" footer="0.3"/>
  <pageSetup orientation="landscape" r:id="rId1"/>
  <headerFooter differentFirst="1">
    <oddFooter>&amp;CAttachment B - &amp;P</oddFooter>
  </headerFooter>
  <ignoredErrors>
    <ignoredError sqref="B12:C1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0BE52-8240-4E2B-B2F5-8AB3FD8C5B51}">
  <sheetPr>
    <tabColor theme="4"/>
    <pageSetUpPr fitToPage="1"/>
  </sheetPr>
  <dimension ref="A1:K38"/>
  <sheetViews>
    <sheetView showGridLines="0" zoomScaleNormal="100" workbookViewId="0">
      <pane xSplit="1" ySplit="5" topLeftCell="B6" activePane="bottomRight" state="frozen"/>
      <selection pane="topRight"/>
      <selection pane="bottomLeft"/>
      <selection pane="bottomRight"/>
    </sheetView>
  </sheetViews>
  <sheetFormatPr defaultColWidth="9" defaultRowHeight="15"/>
  <cols>
    <col min="1" max="1" width="61.42578125" style="67" customWidth="1"/>
    <col min="2" max="2" width="18.5703125" style="67" customWidth="1"/>
    <col min="3" max="8" width="16.5703125" style="67" customWidth="1"/>
    <col min="9" max="9" width="18.28515625" style="67" customWidth="1"/>
    <col min="10" max="10" width="12.28515625" style="67" bestFit="1" customWidth="1"/>
    <col min="11" max="11" width="11.28515625" style="67" bestFit="1" customWidth="1"/>
    <col min="12" max="16384" width="9" style="67"/>
  </cols>
  <sheetData>
    <row r="1" spans="1:10" s="64" customFormat="1" ht="18" customHeight="1">
      <c r="A1" s="63" t="str">
        <f>+README!C1</f>
        <v>San Diego Gas &amp; Electric Company</v>
      </c>
      <c r="B1" s="63"/>
      <c r="C1" s="63"/>
    </row>
    <row r="2" spans="1:10" s="64" customFormat="1" ht="14.25">
      <c r="A2" s="63"/>
      <c r="B2" s="63"/>
      <c r="C2" s="63"/>
    </row>
    <row r="3" spans="1:10">
      <c r="D3" s="229"/>
      <c r="E3" s="229"/>
      <c r="F3" s="229"/>
      <c r="G3" s="229"/>
      <c r="H3" s="229"/>
    </row>
    <row r="4" spans="1:10" s="66" customFormat="1" ht="18" customHeight="1" thickBot="1">
      <c r="A4" s="63" t="s">
        <v>697</v>
      </c>
      <c r="B4" s="65"/>
      <c r="C4" s="65"/>
      <c r="D4" s="337"/>
      <c r="E4" s="337"/>
      <c r="F4" s="337"/>
      <c r="G4" s="337"/>
    </row>
    <row r="5" spans="1:10" ht="71.25">
      <c r="A5" s="68" t="s">
        <v>110</v>
      </c>
      <c r="B5" s="69" t="s">
        <v>657</v>
      </c>
      <c r="C5" s="69" t="s">
        <v>34</v>
      </c>
      <c r="D5" s="70" t="s">
        <v>35</v>
      </c>
      <c r="E5" s="70" t="s">
        <v>36</v>
      </c>
      <c r="F5" s="70" t="s">
        <v>37</v>
      </c>
      <c r="G5" s="70" t="s">
        <v>38</v>
      </c>
      <c r="H5" s="71" t="s">
        <v>78</v>
      </c>
    </row>
    <row r="6" spans="1:10" ht="16.5">
      <c r="A6" s="326" t="s">
        <v>111</v>
      </c>
      <c r="B6" s="72"/>
      <c r="C6" s="72"/>
      <c r="D6" s="73"/>
      <c r="E6" s="209"/>
      <c r="F6" s="209"/>
      <c r="G6" s="209"/>
      <c r="H6" s="74"/>
    </row>
    <row r="7" spans="1:10" ht="15.75" customHeight="1">
      <c r="A7" s="163" t="s">
        <v>112</v>
      </c>
      <c r="B7" s="259">
        <v>17214498</v>
      </c>
      <c r="C7" s="259">
        <v>17214377</v>
      </c>
      <c r="D7" s="260">
        <v>15420693</v>
      </c>
      <c r="E7" s="260">
        <v>15975679</v>
      </c>
      <c r="F7" s="260">
        <v>16477562</v>
      </c>
      <c r="G7" s="260">
        <v>16986067</v>
      </c>
      <c r="H7" s="261">
        <f>SUM(D7:G7)</f>
        <v>64860001</v>
      </c>
      <c r="I7" s="289"/>
    </row>
    <row r="8" spans="1:10" ht="16.5" customHeight="1">
      <c r="A8" s="339" t="s">
        <v>113</v>
      </c>
      <c r="B8" s="259">
        <v>1526683</v>
      </c>
      <c r="C8" s="259">
        <v>1791059</v>
      </c>
      <c r="D8" s="260">
        <v>711020</v>
      </c>
      <c r="E8" s="260">
        <v>1632442</v>
      </c>
      <c r="F8" s="260">
        <v>1763135</v>
      </c>
      <c r="G8" s="260">
        <v>1721040</v>
      </c>
      <c r="H8" s="261">
        <f t="shared" ref="H8:H9" si="0">SUM(D8:G8)</f>
        <v>5827637</v>
      </c>
      <c r="I8" s="289"/>
    </row>
    <row r="9" spans="1:10" ht="16.5" customHeight="1">
      <c r="A9" s="522" t="s">
        <v>114</v>
      </c>
      <c r="B9" s="414">
        <v>8394058.6699999999</v>
      </c>
      <c r="C9" s="259">
        <v>10726978</v>
      </c>
      <c r="D9" s="260">
        <v>4243266</v>
      </c>
      <c r="E9" s="260">
        <v>7270689</v>
      </c>
      <c r="F9" s="260">
        <v>7488155</v>
      </c>
      <c r="G9" s="260">
        <v>7714366</v>
      </c>
      <c r="H9" s="261">
        <f t="shared" si="0"/>
        <v>26716476</v>
      </c>
      <c r="I9" s="289"/>
      <c r="J9" s="324"/>
    </row>
    <row r="10" spans="1:10">
      <c r="A10" s="75" t="s">
        <v>115</v>
      </c>
      <c r="B10" s="262">
        <f t="shared" ref="B10:H10" si="1">SUM(B7:B9)</f>
        <v>27135239.670000002</v>
      </c>
      <c r="C10" s="262">
        <f t="shared" si="1"/>
        <v>29732414</v>
      </c>
      <c r="D10" s="262">
        <f t="shared" si="1"/>
        <v>20374979</v>
      </c>
      <c r="E10" s="262">
        <f t="shared" si="1"/>
        <v>24878810</v>
      </c>
      <c r="F10" s="262">
        <f t="shared" si="1"/>
        <v>25728852</v>
      </c>
      <c r="G10" s="262">
        <f t="shared" si="1"/>
        <v>26421473</v>
      </c>
      <c r="H10" s="263">
        <f t="shared" si="1"/>
        <v>97404114</v>
      </c>
      <c r="I10" s="289"/>
      <c r="J10" s="324"/>
    </row>
    <row r="11" spans="1:10" ht="16.5">
      <c r="A11" s="325" t="s">
        <v>116</v>
      </c>
      <c r="B11" s="264"/>
      <c r="C11" s="264"/>
      <c r="D11" s="264"/>
      <c r="E11" s="264"/>
      <c r="F11" s="264"/>
      <c r="G11" s="264"/>
      <c r="H11" s="328"/>
      <c r="I11" s="289"/>
      <c r="J11" s="324"/>
    </row>
    <row r="12" spans="1:10">
      <c r="A12" s="76" t="s">
        <v>117</v>
      </c>
      <c r="B12" s="260">
        <v>308400</v>
      </c>
      <c r="C12" s="260">
        <v>213045</v>
      </c>
      <c r="D12" s="260">
        <v>282180</v>
      </c>
      <c r="E12" s="260">
        <v>288700</v>
      </c>
      <c r="F12" s="260">
        <v>299363</v>
      </c>
      <c r="G12" s="260">
        <v>306600</v>
      </c>
      <c r="H12" s="261">
        <f t="shared" ref="H12:H13" si="2">SUM(D12:G12)</f>
        <v>1176843</v>
      </c>
      <c r="I12" s="289"/>
      <c r="J12" s="324"/>
    </row>
    <row r="13" spans="1:10">
      <c r="A13" s="76" t="s">
        <v>118</v>
      </c>
      <c r="B13" s="260">
        <f>SUM(2433898+913937)</f>
        <v>3347835</v>
      </c>
      <c r="C13" s="260">
        <v>3205773</v>
      </c>
      <c r="D13" s="260">
        <v>2004747</v>
      </c>
      <c r="E13" s="260">
        <v>2754197</v>
      </c>
      <c r="F13" s="260">
        <v>2744013</v>
      </c>
      <c r="G13" s="260">
        <v>2873426</v>
      </c>
      <c r="H13" s="261">
        <f t="shared" si="2"/>
        <v>10376383</v>
      </c>
      <c r="I13" s="289"/>
    </row>
    <row r="14" spans="1:10">
      <c r="A14" s="75" t="s">
        <v>119</v>
      </c>
      <c r="B14" s="262">
        <f>SUM(B12:B13)</f>
        <v>3656235</v>
      </c>
      <c r="C14" s="262">
        <f t="shared" ref="C14:G14" si="3">SUM(C12:C13)</f>
        <v>3418818</v>
      </c>
      <c r="D14" s="262">
        <f t="shared" si="3"/>
        <v>2286927</v>
      </c>
      <c r="E14" s="262">
        <f t="shared" si="3"/>
        <v>3042897</v>
      </c>
      <c r="F14" s="262">
        <f t="shared" si="3"/>
        <v>3043376</v>
      </c>
      <c r="G14" s="262">
        <f t="shared" si="3"/>
        <v>3180026</v>
      </c>
      <c r="H14" s="263">
        <f>SUM(H12:H13)</f>
        <v>11553226</v>
      </c>
      <c r="I14" s="289"/>
    </row>
    <row r="15" spans="1:10" ht="16.5">
      <c r="A15" s="325" t="s">
        <v>120</v>
      </c>
      <c r="B15" s="264"/>
      <c r="C15" s="264"/>
      <c r="D15" s="260"/>
      <c r="E15" s="264"/>
      <c r="F15" s="264"/>
      <c r="G15" s="264"/>
      <c r="H15" s="328"/>
      <c r="I15" s="289"/>
    </row>
    <row r="16" spans="1:10">
      <c r="A16" s="76" t="s">
        <v>121</v>
      </c>
      <c r="B16" s="260">
        <v>160614</v>
      </c>
      <c r="C16" s="260">
        <v>160614</v>
      </c>
      <c r="D16" s="260">
        <v>75000</v>
      </c>
      <c r="E16" s="260">
        <v>77250</v>
      </c>
      <c r="F16" s="260">
        <v>79568</v>
      </c>
      <c r="G16" s="260">
        <v>81955</v>
      </c>
      <c r="H16" s="261">
        <f t="shared" ref="H16:H19" si="4">SUM(D16:G16)</f>
        <v>313773</v>
      </c>
      <c r="I16" s="289"/>
    </row>
    <row r="17" spans="1:11">
      <c r="A17" s="77" t="s">
        <v>122</v>
      </c>
      <c r="B17" s="265">
        <v>0</v>
      </c>
      <c r="C17" s="260">
        <v>0</v>
      </c>
      <c r="D17" s="260">
        <v>0</v>
      </c>
      <c r="E17" s="260">
        <v>0</v>
      </c>
      <c r="F17" s="260">
        <v>0</v>
      </c>
      <c r="G17" s="260">
        <v>0</v>
      </c>
      <c r="H17" s="261">
        <f t="shared" si="4"/>
        <v>0</v>
      </c>
      <c r="I17" s="289"/>
    </row>
    <row r="18" spans="1:11">
      <c r="A18" s="76" t="s">
        <v>123</v>
      </c>
      <c r="B18" s="260">
        <v>110062</v>
      </c>
      <c r="C18" s="260">
        <v>226923</v>
      </c>
      <c r="D18" s="260">
        <v>224839</v>
      </c>
      <c r="E18" s="260">
        <v>240829</v>
      </c>
      <c r="F18" s="260">
        <v>248054</v>
      </c>
      <c r="G18" s="260">
        <v>268479</v>
      </c>
      <c r="H18" s="261">
        <f t="shared" si="4"/>
        <v>982201</v>
      </c>
      <c r="I18" s="289"/>
    </row>
    <row r="19" spans="1:11">
      <c r="A19" s="76" t="s">
        <v>124</v>
      </c>
      <c r="B19" s="260">
        <v>651613</v>
      </c>
      <c r="C19" s="260">
        <v>462333</v>
      </c>
      <c r="D19" s="260">
        <v>190007</v>
      </c>
      <c r="E19" s="260">
        <v>188548</v>
      </c>
      <c r="F19" s="260">
        <v>202455</v>
      </c>
      <c r="G19" s="260">
        <v>201476</v>
      </c>
      <c r="H19" s="261">
        <f t="shared" si="4"/>
        <v>782486</v>
      </c>
      <c r="I19" s="289"/>
    </row>
    <row r="20" spans="1:11">
      <c r="A20" s="76" t="s">
        <v>125</v>
      </c>
      <c r="B20" s="260">
        <v>0</v>
      </c>
      <c r="C20" s="260">
        <v>0</v>
      </c>
      <c r="D20" s="260">
        <v>2718159</v>
      </c>
      <c r="E20" s="260">
        <v>2182934</v>
      </c>
      <c r="F20" s="260">
        <v>2242339</v>
      </c>
      <c r="G20" s="260">
        <v>2651289</v>
      </c>
      <c r="H20" s="261">
        <f>SUM(D20:G20)</f>
        <v>9794721</v>
      </c>
      <c r="I20" s="289"/>
    </row>
    <row r="21" spans="1:11">
      <c r="A21" s="75"/>
      <c r="B21" s="319"/>
      <c r="C21" s="319"/>
      <c r="D21" s="319"/>
      <c r="E21" s="319"/>
      <c r="F21" s="319"/>
      <c r="G21" s="319"/>
      <c r="H21" s="328"/>
      <c r="I21" s="289"/>
    </row>
    <row r="22" spans="1:11" ht="16.5">
      <c r="A22" s="325" t="s">
        <v>126</v>
      </c>
      <c r="B22" s="260">
        <v>1674124</v>
      </c>
      <c r="C22" s="260">
        <v>1630135</v>
      </c>
      <c r="D22" s="260">
        <v>1668772</v>
      </c>
      <c r="E22" s="260">
        <v>1581714</v>
      </c>
      <c r="F22" s="260">
        <v>1598901</v>
      </c>
      <c r="G22" s="260">
        <v>1590787</v>
      </c>
      <c r="H22" s="327">
        <f>SUM(D22:G22)</f>
        <v>6440174</v>
      </c>
      <c r="I22" s="289"/>
    </row>
    <row r="23" spans="1:11" ht="16.5">
      <c r="A23" s="325" t="s">
        <v>127</v>
      </c>
      <c r="B23" s="260"/>
      <c r="C23" s="260"/>
      <c r="D23" s="260"/>
      <c r="E23" s="260"/>
      <c r="F23" s="260"/>
      <c r="G23" s="260"/>
      <c r="H23" s="328"/>
      <c r="I23" s="289"/>
    </row>
    <row r="24" spans="1:11" ht="18">
      <c r="A24" s="76" t="s">
        <v>128</v>
      </c>
      <c r="B24" s="260">
        <v>50000</v>
      </c>
      <c r="C24" s="260">
        <v>50000</v>
      </c>
      <c r="D24" s="320">
        <v>0</v>
      </c>
      <c r="E24" s="320">
        <v>37500</v>
      </c>
      <c r="F24" s="320">
        <v>126250</v>
      </c>
      <c r="G24" s="320">
        <v>158750</v>
      </c>
      <c r="H24" s="261">
        <f>SUM(D24:G24)</f>
        <v>322500</v>
      </c>
      <c r="I24" s="289"/>
      <c r="K24" s="289"/>
    </row>
    <row r="25" spans="1:11">
      <c r="A25" s="321" t="s">
        <v>129</v>
      </c>
      <c r="B25" s="265">
        <v>59780</v>
      </c>
      <c r="C25" s="265">
        <v>59780</v>
      </c>
      <c r="D25" s="265">
        <v>60975</v>
      </c>
      <c r="E25" s="265">
        <v>62194</v>
      </c>
      <c r="F25" s="265">
        <v>63438</v>
      </c>
      <c r="G25" s="265">
        <v>64707</v>
      </c>
      <c r="H25" s="261">
        <f>SUM(D25:G25)</f>
        <v>251314</v>
      </c>
      <c r="I25" s="289"/>
    </row>
    <row r="26" spans="1:11">
      <c r="A26" s="323"/>
      <c r="B26" s="260"/>
      <c r="C26" s="260"/>
      <c r="D26" s="260"/>
      <c r="E26" s="260"/>
      <c r="F26" s="260"/>
      <c r="G26" s="260"/>
      <c r="H26" s="260"/>
      <c r="I26" s="289"/>
    </row>
    <row r="27" spans="1:11">
      <c r="A27" s="322" t="s">
        <v>130</v>
      </c>
      <c r="B27" s="318">
        <f t="shared" ref="B27:H27" si="5">+SUM(B16:B26)</f>
        <v>2706193</v>
      </c>
      <c r="C27" s="318">
        <f>+SUM(C16:C26)</f>
        <v>2589785</v>
      </c>
      <c r="D27" s="318">
        <f t="shared" si="5"/>
        <v>4937752</v>
      </c>
      <c r="E27" s="318">
        <f t="shared" si="5"/>
        <v>4370969</v>
      </c>
      <c r="F27" s="318">
        <f t="shared" si="5"/>
        <v>4561005</v>
      </c>
      <c r="G27" s="318">
        <f t="shared" si="5"/>
        <v>5017443</v>
      </c>
      <c r="H27" s="318">
        <f t="shared" si="5"/>
        <v>18887169</v>
      </c>
      <c r="I27" s="289"/>
    </row>
    <row r="28" spans="1:11">
      <c r="A28" s="78"/>
      <c r="B28" s="266"/>
      <c r="C28" s="266"/>
      <c r="D28" s="266"/>
      <c r="E28" s="266"/>
      <c r="F28" s="266"/>
      <c r="G28" s="266"/>
      <c r="H28" s="329"/>
      <c r="I28" s="289"/>
    </row>
    <row r="29" spans="1:11" ht="15.75" thickBot="1">
      <c r="A29" s="79" t="s">
        <v>131</v>
      </c>
      <c r="B29" s="267">
        <f t="shared" ref="B29:G29" si="6">SUM(B10,B14,B27)</f>
        <v>33497667.670000002</v>
      </c>
      <c r="C29" s="267">
        <f t="shared" si="6"/>
        <v>35741017</v>
      </c>
      <c r="D29" s="267">
        <f>SUM(D10,D14,D27)</f>
        <v>27599658</v>
      </c>
      <c r="E29" s="267">
        <f t="shared" si="6"/>
        <v>32292676</v>
      </c>
      <c r="F29" s="267">
        <f>SUM(F10,F14,F27)</f>
        <v>33333233</v>
      </c>
      <c r="G29" s="267">
        <f t="shared" si="6"/>
        <v>34618942</v>
      </c>
      <c r="H29" s="268">
        <f>SUM(H10,H14,H27)</f>
        <v>127844509</v>
      </c>
      <c r="I29" s="289"/>
    </row>
    <row r="30" spans="1:11">
      <c r="A30" s="80"/>
      <c r="B30" s="609"/>
      <c r="C30" s="605"/>
      <c r="D30" s="605"/>
      <c r="E30" s="605"/>
      <c r="F30" s="605"/>
      <c r="G30" s="605"/>
      <c r="H30" s="607"/>
    </row>
    <row r="31" spans="1:11" ht="15.75" thickBot="1">
      <c r="A31" s="81" t="s">
        <v>132</v>
      </c>
      <c r="B31" s="610">
        <f t="shared" ref="B31:H31" si="7">B14/B29</f>
        <v>0.1091489424284446</v>
      </c>
      <c r="C31" s="606">
        <f>C14/C29</f>
        <v>9.565530829746674E-2</v>
      </c>
      <c r="D31" s="606">
        <f t="shared" si="7"/>
        <v>8.2860700665203901E-2</v>
      </c>
      <c r="E31" s="606">
        <f t="shared" si="7"/>
        <v>9.4228703746942491E-2</v>
      </c>
      <c r="F31" s="606">
        <f t="shared" si="7"/>
        <v>9.130155481768E-2</v>
      </c>
      <c r="G31" s="606">
        <f t="shared" si="7"/>
        <v>9.1857977635480592E-2</v>
      </c>
      <c r="H31" s="608">
        <f t="shared" si="7"/>
        <v>9.0369356418741456E-2</v>
      </c>
    </row>
    <row r="33" spans="1:8">
      <c r="A33" s="712" t="s">
        <v>133</v>
      </c>
      <c r="E33" s="342"/>
      <c r="F33" s="241"/>
    </row>
    <row r="34" spans="1:8">
      <c r="A34" s="67" t="s">
        <v>134</v>
      </c>
      <c r="B34" s="289"/>
    </row>
    <row r="35" spans="1:8">
      <c r="A35" s="67" t="s">
        <v>658</v>
      </c>
      <c r="B35" s="289"/>
    </row>
    <row r="36" spans="1:8">
      <c r="A36" s="67" t="s">
        <v>652</v>
      </c>
    </row>
    <row r="37" spans="1:8" ht="27.95" customHeight="1">
      <c r="A37" s="882" t="s">
        <v>674</v>
      </c>
      <c r="B37" s="882"/>
      <c r="C37" s="882"/>
      <c r="D37" s="882"/>
      <c r="E37" s="882"/>
      <c r="F37" s="882"/>
      <c r="G37" s="882"/>
      <c r="H37" s="882"/>
    </row>
    <row r="38" spans="1:8">
      <c r="A38" s="67" t="s">
        <v>135</v>
      </c>
      <c r="E38" s="338"/>
    </row>
  </sheetData>
  <mergeCells count="1">
    <mergeCell ref="A37:H37"/>
  </mergeCells>
  <printOptions horizontalCentered="1" verticalCentered="1"/>
  <pageMargins left="0.7" right="0.7" top="0.75" bottom="0.75" header="0.3" footer="0.3"/>
  <pageSetup scale="69" orientation="landscape" r:id="rId1"/>
  <headerFooter differentFirst="1">
    <oddFooter>&amp;CAttachment B - &amp;P</oddFooter>
  </headerFooter>
  <ignoredErrors>
    <ignoredError sqref="H7:H3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C4B34-B5FD-42AD-B47C-80DA81D3FD1B}">
  <sheetPr>
    <tabColor theme="4"/>
    <pageSetUpPr fitToPage="1"/>
  </sheetPr>
  <dimension ref="A1:I16"/>
  <sheetViews>
    <sheetView showGridLines="0" workbookViewId="0"/>
  </sheetViews>
  <sheetFormatPr defaultRowHeight="12.75"/>
  <cols>
    <col min="1" max="1" width="57.5703125" customWidth="1"/>
    <col min="2" max="4" width="13.85546875" style="222" customWidth="1"/>
    <col min="5" max="9" width="13.85546875" customWidth="1"/>
  </cols>
  <sheetData>
    <row r="1" spans="1:9" ht="16.5">
      <c r="A1" s="42" t="str">
        <f>+README!C1</f>
        <v>San Diego Gas &amp; Electric Company</v>
      </c>
      <c r="B1" s="219"/>
      <c r="C1" s="219"/>
      <c r="D1" s="220"/>
      <c r="E1" s="37"/>
      <c r="F1" s="36"/>
      <c r="G1" s="37"/>
      <c r="H1" s="37"/>
      <c r="I1" s="37"/>
    </row>
    <row r="2" spans="1:9" ht="16.5">
      <c r="A2" s="42"/>
      <c r="B2" s="219"/>
      <c r="C2" s="219"/>
      <c r="D2" s="220"/>
      <c r="E2" s="37"/>
      <c r="F2" s="36"/>
      <c r="G2" s="37"/>
      <c r="H2" s="37"/>
      <c r="I2" s="37"/>
    </row>
    <row r="3" spans="1:9" ht="16.5">
      <c r="A3" s="42"/>
      <c r="B3" s="219"/>
      <c r="C3" s="219"/>
      <c r="D3" s="220"/>
      <c r="E3" s="37"/>
      <c r="F3" s="36"/>
      <c r="G3" s="37"/>
      <c r="H3" s="37"/>
      <c r="I3" s="37"/>
    </row>
    <row r="4" spans="1:9" ht="17.25" thickBot="1">
      <c r="A4" s="40" t="s">
        <v>136</v>
      </c>
      <c r="B4" s="221"/>
      <c r="C4" s="221"/>
      <c r="D4" s="220"/>
      <c r="E4" s="37"/>
      <c r="F4" s="36"/>
      <c r="G4" s="37"/>
      <c r="H4" s="37"/>
      <c r="I4" s="37"/>
    </row>
    <row r="5" spans="1:9" ht="29.45" customHeight="1">
      <c r="A5" s="32" t="s">
        <v>137</v>
      </c>
      <c r="B5" s="62" t="s">
        <v>138</v>
      </c>
      <c r="C5" s="62" t="s">
        <v>139</v>
      </c>
      <c r="D5" s="62" t="s">
        <v>140</v>
      </c>
      <c r="E5" s="62" t="s">
        <v>141</v>
      </c>
      <c r="F5" s="62" t="s">
        <v>142</v>
      </c>
      <c r="G5" s="62" t="s">
        <v>143</v>
      </c>
      <c r="H5" s="62" t="s">
        <v>144</v>
      </c>
      <c r="I5" s="164" t="s">
        <v>659</v>
      </c>
    </row>
    <row r="6" spans="1:9" ht="16.5">
      <c r="A6" s="35" t="s">
        <v>145</v>
      </c>
      <c r="B6" s="243">
        <v>607650</v>
      </c>
      <c r="C6" s="243">
        <v>0</v>
      </c>
      <c r="D6" s="285">
        <v>0</v>
      </c>
      <c r="E6" s="285">
        <v>63000</v>
      </c>
      <c r="F6" s="285">
        <v>65000</v>
      </c>
      <c r="G6" s="285">
        <v>67000</v>
      </c>
      <c r="H6" s="285">
        <v>69000</v>
      </c>
      <c r="I6" s="346">
        <f>SUM(E6:H6)</f>
        <v>264000</v>
      </c>
    </row>
    <row r="7" spans="1:9" ht="16.5">
      <c r="A7" s="35" t="s">
        <v>146</v>
      </c>
      <c r="B7" s="243">
        <v>2142000</v>
      </c>
      <c r="C7" s="243">
        <v>914000</v>
      </c>
      <c r="D7" s="285">
        <v>481000</v>
      </c>
      <c r="E7" s="285">
        <v>311000</v>
      </c>
      <c r="F7" s="285">
        <v>249000</v>
      </c>
      <c r="G7" s="285">
        <f>F7*1.03</f>
        <v>256470</v>
      </c>
      <c r="H7" s="285">
        <f>G7*1.03</f>
        <v>264164.10000000003</v>
      </c>
      <c r="I7" s="346">
        <f>SUM(E7:H7)</f>
        <v>1080634.1000000001</v>
      </c>
    </row>
    <row r="8" spans="1:9" ht="15.75" thickBot="1">
      <c r="A8" s="739" t="s">
        <v>49</v>
      </c>
      <c r="B8" s="740">
        <f t="shared" ref="B8:H8" si="0">SUM(B6:B7)</f>
        <v>2749650</v>
      </c>
      <c r="C8" s="740">
        <f t="shared" si="0"/>
        <v>914000</v>
      </c>
      <c r="D8" s="740">
        <f t="shared" si="0"/>
        <v>481000</v>
      </c>
      <c r="E8" s="740">
        <f t="shared" si="0"/>
        <v>374000</v>
      </c>
      <c r="F8" s="740">
        <f t="shared" si="0"/>
        <v>314000</v>
      </c>
      <c r="G8" s="740">
        <f t="shared" si="0"/>
        <v>323470</v>
      </c>
      <c r="H8" s="740">
        <f t="shared" si="0"/>
        <v>333164.10000000003</v>
      </c>
      <c r="I8" s="349">
        <f>SUM(E8:H8)</f>
        <v>1344634.1</v>
      </c>
    </row>
    <row r="9" spans="1:9" ht="16.5">
      <c r="A9" s="36"/>
      <c r="B9" s="221"/>
      <c r="C9" s="221"/>
      <c r="D9" s="220"/>
      <c r="E9" s="37"/>
      <c r="F9" s="36"/>
      <c r="G9" s="37"/>
      <c r="H9" s="37"/>
      <c r="I9" s="37"/>
    </row>
    <row r="10" spans="1:9" ht="16.5">
      <c r="A10" s="149" t="s">
        <v>133</v>
      </c>
      <c r="F10" s="36"/>
      <c r="G10" s="488"/>
      <c r="H10" s="488"/>
      <c r="I10" s="37"/>
    </row>
    <row r="11" spans="1:9" ht="15" customHeight="1">
      <c r="A11" s="150" t="s">
        <v>675</v>
      </c>
      <c r="B11" s="218"/>
      <c r="F11" s="37"/>
      <c r="G11" s="37"/>
      <c r="H11" s="37"/>
      <c r="I11" s="37"/>
    </row>
    <row r="12" spans="1:9" ht="15" customHeight="1">
      <c r="A12" s="150" t="s">
        <v>695</v>
      </c>
      <c r="B12" s="218"/>
      <c r="F12" s="37"/>
      <c r="G12" s="37"/>
      <c r="H12" s="37"/>
      <c r="I12" s="37"/>
    </row>
    <row r="13" spans="1:9" ht="15" customHeight="1">
      <c r="A13" s="150" t="s">
        <v>676</v>
      </c>
      <c r="B13" s="218"/>
      <c r="C13" s="218"/>
      <c r="D13" s="218"/>
      <c r="F13" s="37"/>
      <c r="G13" s="37"/>
      <c r="H13" s="37"/>
      <c r="I13" s="37"/>
    </row>
    <row r="14" spans="1:9" ht="15" customHeight="1">
      <c r="A14" s="150" t="s">
        <v>677</v>
      </c>
      <c r="B14" s="218"/>
    </row>
    <row r="15" spans="1:9" ht="15" customHeight="1">
      <c r="A15" s="150"/>
      <c r="B15" s="218"/>
      <c r="C15" s="218"/>
      <c r="D15" s="218"/>
      <c r="E15" s="218"/>
    </row>
    <row r="16" spans="1:9" ht="15">
      <c r="A16" s="150"/>
      <c r="B16" s="218"/>
      <c r="C16" s="218"/>
    </row>
  </sheetData>
  <printOptions horizontalCentered="1" verticalCentered="1"/>
  <pageMargins left="0.7" right="0.7" top="0.75" bottom="0.75" header="0.3" footer="0.3"/>
  <pageSetup scale="74" orientation="landscape" r:id="rId1"/>
  <headerFooter differentFirst="1">
    <oddFooter>&amp;CAttachment B - &amp;P</oddFooter>
  </headerFooter>
  <ignoredErrors>
    <ignoredError sqref="I6:I8" formulaRange="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96528-DEF7-4803-8F33-F79EB9F5FBD8}">
  <sheetPr>
    <tabColor theme="2" tint="-0.249977111117893"/>
    <pageSetUpPr fitToPage="1"/>
  </sheetPr>
  <dimension ref="A1:AV175"/>
  <sheetViews>
    <sheetView showGridLines="0" zoomScaleNormal="100" zoomScaleSheetLayoutView="50" workbookViewId="0">
      <pane xSplit="2" ySplit="7" topLeftCell="C55" activePane="bottomRight" state="frozen"/>
      <selection pane="topRight"/>
      <selection pane="bottomLeft"/>
      <selection pane="bottomRight"/>
    </sheetView>
  </sheetViews>
  <sheetFormatPr defaultColWidth="9" defaultRowHeight="12.75"/>
  <cols>
    <col min="1" max="1" width="70.85546875" style="86" customWidth="1"/>
    <col min="2" max="2" width="25.5703125" style="584" customWidth="1"/>
    <col min="3" max="3" width="7.28515625" style="86" customWidth="1"/>
    <col min="4" max="4" width="6.140625" style="86" customWidth="1"/>
    <col min="5" max="5" width="10.28515625" style="86" customWidth="1"/>
    <col min="6" max="6" width="11.5703125" style="83" customWidth="1"/>
    <col min="7" max="10" width="11.5703125" style="84" customWidth="1"/>
    <col min="11" max="12" width="11.5703125" style="134" customWidth="1"/>
    <col min="13" max="23" width="11.5703125" style="86" customWidth="1"/>
    <col min="24" max="24" width="11.5703125" style="377" customWidth="1"/>
    <col min="25" max="38" width="11.5703125" style="86" customWidth="1"/>
    <col min="39" max="39" width="11.5703125" style="381" customWidth="1"/>
    <col min="40" max="47" width="11.5703125" style="86" customWidth="1"/>
    <col min="48" max="48" width="27" style="86" customWidth="1"/>
    <col min="49" max="49" width="30.140625" style="86" customWidth="1"/>
    <col min="50" max="16384" width="9" style="86"/>
  </cols>
  <sheetData>
    <row r="1" spans="1:48" ht="15.75">
      <c r="A1" s="82" t="str">
        <f>+README!C1</f>
        <v>San Diego Gas &amp; Electric Company</v>
      </c>
      <c r="B1" s="86"/>
      <c r="C1" s="82"/>
      <c r="D1" s="82"/>
      <c r="K1" s="85"/>
      <c r="L1" s="85"/>
    </row>
    <row r="2" spans="1:48" ht="15.75">
      <c r="A2" s="82"/>
      <c r="B2" s="86"/>
      <c r="C2" s="82"/>
      <c r="D2" s="82"/>
      <c r="K2" s="85"/>
      <c r="L2" s="85"/>
    </row>
    <row r="3" spans="1:48" ht="15.75">
      <c r="A3" s="87" t="s">
        <v>147</v>
      </c>
      <c r="B3" s="88"/>
      <c r="C3" s="87"/>
      <c r="D3" s="87"/>
      <c r="E3" s="88"/>
      <c r="F3" s="88"/>
      <c r="G3" s="88"/>
      <c r="H3" s="88"/>
      <c r="I3" s="88"/>
      <c r="J3" s="88"/>
      <c r="K3" s="88"/>
      <c r="L3" s="88"/>
    </row>
    <row r="4" spans="1:48" ht="13.5" customHeight="1" thickBot="1">
      <c r="A4" s="89" t="s">
        <v>148</v>
      </c>
      <c r="B4" s="153"/>
      <c r="C4" s="89"/>
      <c r="D4" s="89"/>
      <c r="E4" s="153"/>
      <c r="F4" s="90"/>
      <c r="G4" s="91"/>
      <c r="H4" s="91"/>
      <c r="I4" s="91"/>
      <c r="J4" s="91"/>
      <c r="K4" s="92"/>
      <c r="L4" s="92"/>
      <c r="M4" s="93"/>
    </row>
    <row r="5" spans="1:48" ht="15" customHeight="1">
      <c r="A5" s="889" t="s">
        <v>149</v>
      </c>
      <c r="B5" s="884" t="s">
        <v>150</v>
      </c>
      <c r="C5" s="884" t="s">
        <v>151</v>
      </c>
      <c r="D5" s="884" t="s">
        <v>152</v>
      </c>
      <c r="E5" s="884" t="s">
        <v>153</v>
      </c>
      <c r="F5" s="891" t="s">
        <v>154</v>
      </c>
      <c r="G5" s="888"/>
      <c r="H5" s="888"/>
      <c r="I5" s="888"/>
      <c r="J5" s="888"/>
      <c r="K5" s="888"/>
      <c r="L5" s="888"/>
      <c r="M5" s="888" t="s">
        <v>107</v>
      </c>
      <c r="N5" s="888"/>
      <c r="O5" s="888"/>
      <c r="P5" s="888"/>
      <c r="Q5" s="888"/>
      <c r="R5" s="888"/>
      <c r="S5" s="888"/>
      <c r="T5" s="888" t="s">
        <v>35</v>
      </c>
      <c r="U5" s="888"/>
      <c r="V5" s="888"/>
      <c r="W5" s="888"/>
      <c r="X5" s="888"/>
      <c r="Y5" s="888"/>
      <c r="Z5" s="888"/>
      <c r="AA5" s="888" t="s">
        <v>36</v>
      </c>
      <c r="AB5" s="888"/>
      <c r="AC5" s="888"/>
      <c r="AD5" s="888"/>
      <c r="AE5" s="888"/>
      <c r="AF5" s="888"/>
      <c r="AG5" s="888"/>
      <c r="AH5" s="888" t="s">
        <v>37</v>
      </c>
      <c r="AI5" s="888"/>
      <c r="AJ5" s="888"/>
      <c r="AK5" s="888"/>
      <c r="AL5" s="888"/>
      <c r="AM5" s="888"/>
      <c r="AN5" s="888"/>
      <c r="AO5" s="888" t="s">
        <v>38</v>
      </c>
      <c r="AP5" s="888"/>
      <c r="AQ5" s="888"/>
      <c r="AR5" s="888"/>
      <c r="AS5" s="888"/>
      <c r="AT5" s="888"/>
      <c r="AU5" s="888"/>
      <c r="AV5" s="886" t="s">
        <v>155</v>
      </c>
    </row>
    <row r="6" spans="1:48" s="98" customFormat="1" ht="60" customHeight="1">
      <c r="A6" s="890"/>
      <c r="B6" s="885"/>
      <c r="C6" s="885"/>
      <c r="D6" s="885"/>
      <c r="E6" s="885"/>
      <c r="F6" s="704" t="s">
        <v>156</v>
      </c>
      <c r="G6" s="704" t="s">
        <v>157</v>
      </c>
      <c r="H6" s="704" t="s">
        <v>158</v>
      </c>
      <c r="I6" s="704" t="s">
        <v>159</v>
      </c>
      <c r="J6" s="704" t="s">
        <v>160</v>
      </c>
      <c r="K6" s="705" t="s">
        <v>69</v>
      </c>
      <c r="L6" s="705" t="s">
        <v>161</v>
      </c>
      <c r="M6" s="704" t="s">
        <v>156</v>
      </c>
      <c r="N6" s="704" t="s">
        <v>157</v>
      </c>
      <c r="O6" s="704" t="s">
        <v>158</v>
      </c>
      <c r="P6" s="704" t="s">
        <v>159</v>
      </c>
      <c r="Q6" s="704" t="s">
        <v>160</v>
      </c>
      <c r="R6" s="705" t="s">
        <v>162</v>
      </c>
      <c r="S6" s="705" t="s">
        <v>161</v>
      </c>
      <c r="T6" s="704" t="s">
        <v>156</v>
      </c>
      <c r="U6" s="704" t="s">
        <v>157</v>
      </c>
      <c r="V6" s="704" t="s">
        <v>158</v>
      </c>
      <c r="W6" s="704" t="s">
        <v>159</v>
      </c>
      <c r="X6" s="704" t="s">
        <v>160</v>
      </c>
      <c r="Y6" s="705" t="s">
        <v>162</v>
      </c>
      <c r="Z6" s="705" t="s">
        <v>161</v>
      </c>
      <c r="AA6" s="704" t="s">
        <v>156</v>
      </c>
      <c r="AB6" s="704" t="s">
        <v>157</v>
      </c>
      <c r="AC6" s="704" t="s">
        <v>158</v>
      </c>
      <c r="AD6" s="704" t="s">
        <v>159</v>
      </c>
      <c r="AE6" s="704" t="s">
        <v>160</v>
      </c>
      <c r="AF6" s="705" t="s">
        <v>162</v>
      </c>
      <c r="AG6" s="705" t="s">
        <v>161</v>
      </c>
      <c r="AH6" s="704" t="s">
        <v>156</v>
      </c>
      <c r="AI6" s="704" t="s">
        <v>157</v>
      </c>
      <c r="AJ6" s="704" t="s">
        <v>158</v>
      </c>
      <c r="AK6" s="704" t="s">
        <v>159</v>
      </c>
      <c r="AL6" s="704" t="s">
        <v>160</v>
      </c>
      <c r="AM6" s="705" t="s">
        <v>162</v>
      </c>
      <c r="AN6" s="705" t="s">
        <v>161</v>
      </c>
      <c r="AO6" s="704" t="s">
        <v>156</v>
      </c>
      <c r="AP6" s="704" t="s">
        <v>157</v>
      </c>
      <c r="AQ6" s="704" t="s">
        <v>158</v>
      </c>
      <c r="AR6" s="704" t="s">
        <v>159</v>
      </c>
      <c r="AS6" s="704" t="s">
        <v>160</v>
      </c>
      <c r="AT6" s="703" t="s">
        <v>162</v>
      </c>
      <c r="AU6" s="705" t="s">
        <v>161</v>
      </c>
      <c r="AV6" s="887"/>
    </row>
    <row r="7" spans="1:48" s="104" customFormat="1">
      <c r="A7" s="741" t="s">
        <v>163</v>
      </c>
      <c r="B7" s="115"/>
      <c r="C7" s="158"/>
      <c r="D7" s="158"/>
      <c r="E7" s="115"/>
      <c r="F7" s="384"/>
      <c r="G7" s="362"/>
      <c r="H7" s="362"/>
      <c r="I7" s="362"/>
      <c r="J7" s="362"/>
      <c r="K7" s="520"/>
      <c r="L7" s="408"/>
      <c r="M7" s="361"/>
      <c r="N7" s="362"/>
      <c r="O7" s="362"/>
      <c r="P7" s="362"/>
      <c r="Q7" s="362"/>
      <c r="R7" s="520"/>
      <c r="S7" s="363"/>
      <c r="T7" s="364"/>
      <c r="U7" s="365"/>
      <c r="V7" s="365"/>
      <c r="W7" s="365"/>
      <c r="X7" s="378"/>
      <c r="Y7" s="520"/>
      <c r="Z7" s="404"/>
      <c r="AA7" s="394"/>
      <c r="AB7" s="394"/>
      <c r="AC7" s="394"/>
      <c r="AD7" s="394"/>
      <c r="AE7" s="394"/>
      <c r="AF7" s="520"/>
      <c r="AG7" s="363"/>
      <c r="AH7" s="384"/>
      <c r="AI7" s="394"/>
      <c r="AJ7" s="394"/>
      <c r="AK7" s="394"/>
      <c r="AL7" s="394"/>
      <c r="AM7" s="520"/>
      <c r="AN7" s="408"/>
      <c r="AO7" s="384"/>
      <c r="AP7" s="394"/>
      <c r="AQ7" s="394"/>
      <c r="AR7" s="394"/>
      <c r="AS7" s="394"/>
      <c r="AT7" s="520"/>
      <c r="AU7" s="408"/>
      <c r="AV7" s="742"/>
    </row>
    <row r="8" spans="1:48" s="104" customFormat="1">
      <c r="A8" s="743" t="s">
        <v>164</v>
      </c>
      <c r="B8" s="107" t="s">
        <v>165</v>
      </c>
      <c r="C8" s="117"/>
      <c r="D8" s="107" t="s">
        <v>166</v>
      </c>
      <c r="E8" s="107" t="s">
        <v>167</v>
      </c>
      <c r="F8" s="385">
        <v>299</v>
      </c>
      <c r="G8" s="385">
        <v>6435</v>
      </c>
      <c r="H8" s="433" t="s">
        <v>168</v>
      </c>
      <c r="I8" s="385">
        <v>701</v>
      </c>
      <c r="J8" s="385">
        <v>12</v>
      </c>
      <c r="K8" s="269">
        <v>408674</v>
      </c>
      <c r="L8" s="409">
        <f>K8/$R$64</f>
        <v>2.3740272974954624E-2</v>
      </c>
      <c r="M8" s="385">
        <v>118</v>
      </c>
      <c r="N8" s="385">
        <v>10740</v>
      </c>
      <c r="O8" s="385">
        <v>3</v>
      </c>
      <c r="P8" s="385">
        <v>-133</v>
      </c>
      <c r="Q8" s="385">
        <v>12</v>
      </c>
      <c r="R8" s="509">
        <v>176831.45194565225</v>
      </c>
      <c r="S8" s="409">
        <f>R8/$R$64</f>
        <v>1.0272312258052521E-2</v>
      </c>
      <c r="T8" s="385" t="s">
        <v>168</v>
      </c>
      <c r="U8" s="385"/>
      <c r="V8" s="385"/>
      <c r="W8" s="385"/>
      <c r="X8" s="385"/>
      <c r="Y8" s="269"/>
      <c r="Z8" s="409">
        <f>Y8/$Y$64</f>
        <v>0</v>
      </c>
      <c r="AA8" s="387">
        <v>0</v>
      </c>
      <c r="AB8" s="387">
        <v>0</v>
      </c>
      <c r="AC8" s="387">
        <v>0</v>
      </c>
      <c r="AD8" s="387">
        <v>0</v>
      </c>
      <c r="AE8" s="387">
        <v>0</v>
      </c>
      <c r="AF8" s="510">
        <v>0</v>
      </c>
      <c r="AG8" s="405">
        <f>AF8/$AF$64</f>
        <v>0</v>
      </c>
      <c r="AH8" s="387"/>
      <c r="AI8" s="387"/>
      <c r="AJ8" s="387"/>
      <c r="AK8" s="387"/>
      <c r="AL8" s="387"/>
      <c r="AM8" s="269"/>
      <c r="AN8" s="409">
        <f>AM8/$AM$64</f>
        <v>0</v>
      </c>
      <c r="AO8" s="385"/>
      <c r="AP8" s="385"/>
      <c r="AQ8" s="385"/>
      <c r="AR8" s="385"/>
      <c r="AS8" s="385"/>
      <c r="AT8" s="269"/>
      <c r="AU8" s="409">
        <f>AT8/$AT$64</f>
        <v>0</v>
      </c>
      <c r="AV8" s="744"/>
    </row>
    <row r="9" spans="1:48" s="104" customFormat="1">
      <c r="A9" s="743" t="s">
        <v>169</v>
      </c>
      <c r="B9" s="107" t="s">
        <v>165</v>
      </c>
      <c r="C9" s="117"/>
      <c r="D9" s="107" t="s">
        <v>166</v>
      </c>
      <c r="E9" s="107" t="s">
        <v>167</v>
      </c>
      <c r="F9" s="385">
        <v>0</v>
      </c>
      <c r="G9" s="385">
        <v>0</v>
      </c>
      <c r="H9" s="385">
        <v>0</v>
      </c>
      <c r="I9" s="385">
        <v>0</v>
      </c>
      <c r="J9" s="385">
        <v>0</v>
      </c>
      <c r="K9" s="269">
        <v>0</v>
      </c>
      <c r="L9" s="409">
        <f>K9/$R$64</f>
        <v>0</v>
      </c>
      <c r="M9" s="385">
        <v>24</v>
      </c>
      <c r="N9" s="385">
        <v>1013</v>
      </c>
      <c r="O9" s="385">
        <v>0</v>
      </c>
      <c r="P9" s="385">
        <v>-12</v>
      </c>
      <c r="Q9" s="385">
        <v>11</v>
      </c>
      <c r="R9" s="509">
        <v>33615.402274408283</v>
      </c>
      <c r="S9" s="409">
        <f>R9/$R$64</f>
        <v>1.9527516459509613E-3</v>
      </c>
      <c r="T9" s="385" t="s">
        <v>168</v>
      </c>
      <c r="U9" s="385"/>
      <c r="V9" s="385"/>
      <c r="W9" s="385"/>
      <c r="X9" s="385"/>
      <c r="Y9" s="269"/>
      <c r="Z9" s="409">
        <f>Y9/$Y$64</f>
        <v>0</v>
      </c>
      <c r="AA9" s="387">
        <v>0</v>
      </c>
      <c r="AB9" s="387">
        <v>0</v>
      </c>
      <c r="AC9" s="387">
        <v>0</v>
      </c>
      <c r="AD9" s="387">
        <v>0</v>
      </c>
      <c r="AE9" s="387">
        <v>0</v>
      </c>
      <c r="AF9" s="510">
        <v>0</v>
      </c>
      <c r="AG9" s="405">
        <f>AF9/$AF$64</f>
        <v>0</v>
      </c>
      <c r="AH9" s="387"/>
      <c r="AI9" s="387"/>
      <c r="AJ9" s="387"/>
      <c r="AK9" s="387"/>
      <c r="AL9" s="387"/>
      <c r="AM9" s="269"/>
      <c r="AN9" s="409">
        <f>AM9/$AM$64</f>
        <v>0</v>
      </c>
      <c r="AO9" s="385"/>
      <c r="AP9" s="385"/>
      <c r="AQ9" s="385"/>
      <c r="AR9" s="385"/>
      <c r="AS9" s="385"/>
      <c r="AT9" s="269"/>
      <c r="AU9" s="409">
        <f>AT9/$AT$64</f>
        <v>0</v>
      </c>
      <c r="AV9" s="744"/>
    </row>
    <row r="10" spans="1:48" s="104" customFormat="1">
      <c r="A10" s="743" t="s">
        <v>170</v>
      </c>
      <c r="B10" s="107" t="s">
        <v>171</v>
      </c>
      <c r="C10" s="117"/>
      <c r="D10" s="107" t="s">
        <v>166</v>
      </c>
      <c r="E10" s="107" t="s">
        <v>167</v>
      </c>
      <c r="F10" s="385">
        <v>306</v>
      </c>
      <c r="G10" s="385">
        <v>2077</v>
      </c>
      <c r="H10" s="433">
        <v>0.27000999999999997</v>
      </c>
      <c r="I10" s="385">
        <v>5556</v>
      </c>
      <c r="J10" s="385">
        <v>11</v>
      </c>
      <c r="K10" s="269">
        <v>389278</v>
      </c>
      <c r="L10" s="409">
        <f>K10/$R$64</f>
        <v>2.261354033568171E-2</v>
      </c>
      <c r="M10" s="385">
        <v>214</v>
      </c>
      <c r="N10" s="385">
        <v>10421</v>
      </c>
      <c r="O10" s="385">
        <v>2</v>
      </c>
      <c r="P10" s="385">
        <v>2256</v>
      </c>
      <c r="Q10" s="385">
        <v>11</v>
      </c>
      <c r="R10" s="509">
        <v>289460.18212568341</v>
      </c>
      <c r="S10" s="409">
        <f>R10/$R$64</f>
        <v>1.6815025519225119E-2</v>
      </c>
      <c r="T10" s="385">
        <v>200</v>
      </c>
      <c r="U10" s="385">
        <v>8320</v>
      </c>
      <c r="V10" s="385">
        <v>1</v>
      </c>
      <c r="W10" s="385">
        <v>1866</v>
      </c>
      <c r="X10" s="385">
        <v>11</v>
      </c>
      <c r="Y10" s="529">
        <v>230359</v>
      </c>
      <c r="Z10" s="409">
        <f>Y10/$Y$64</f>
        <v>1.4938303036166854E-2</v>
      </c>
      <c r="AA10" s="387">
        <v>200.8616456</v>
      </c>
      <c r="AB10" s="387">
        <v>8353.3185174560003</v>
      </c>
      <c r="AC10" s="387">
        <v>1.2024333712000002</v>
      </c>
      <c r="AD10" s="387">
        <v>1873.2834285920003</v>
      </c>
      <c r="AE10" s="385">
        <v>11</v>
      </c>
      <c r="AF10" s="269">
        <v>238126.46701162128</v>
      </c>
      <c r="AG10" s="405">
        <f>AF10/$AF$64</f>
        <v>1.490556161440541E-2</v>
      </c>
      <c r="AH10" s="387">
        <v>201.6650921824</v>
      </c>
      <c r="AI10" s="387">
        <v>8386.7317915258245</v>
      </c>
      <c r="AJ10" s="387">
        <v>1.2072431046848</v>
      </c>
      <c r="AK10" s="387">
        <v>1880.7765623063683</v>
      </c>
      <c r="AL10" s="387">
        <v>11</v>
      </c>
      <c r="AM10" s="269">
        <v>246177.21633653808</v>
      </c>
      <c r="AN10" s="409">
        <f>AM10/$AM$64</f>
        <v>1.494014768022924E-2</v>
      </c>
      <c r="AO10" s="385">
        <v>202</v>
      </c>
      <c r="AP10" s="385">
        <v>8420.2787189999999</v>
      </c>
      <c r="AQ10" s="385">
        <v>1.212072077</v>
      </c>
      <c r="AR10" s="385">
        <v>1888.299669</v>
      </c>
      <c r="AS10" s="385">
        <v>11</v>
      </c>
      <c r="AT10" s="269">
        <v>254486.32962410865</v>
      </c>
      <c r="AU10" s="409">
        <f>AT10/$AT$64</f>
        <v>1.4982063431945627E-2</v>
      </c>
      <c r="AV10" s="745" t="s">
        <v>172</v>
      </c>
    </row>
    <row r="11" spans="1:48" s="104" customFormat="1">
      <c r="A11" s="743" t="s">
        <v>173</v>
      </c>
      <c r="B11" s="107" t="s">
        <v>171</v>
      </c>
      <c r="C11" s="117"/>
      <c r="D11" s="107" t="s">
        <v>166</v>
      </c>
      <c r="E11" s="107" t="s">
        <v>167</v>
      </c>
      <c r="F11" s="385">
        <v>655</v>
      </c>
      <c r="G11" s="385">
        <v>361730</v>
      </c>
      <c r="H11" s="433">
        <v>43.407600000000002</v>
      </c>
      <c r="I11" s="385" t="s">
        <v>168</v>
      </c>
      <c r="J11" s="385">
        <v>14</v>
      </c>
      <c r="K11" s="269">
        <v>925837</v>
      </c>
      <c r="L11" s="409">
        <f>K11/$R$64</f>
        <v>5.3782778229867975E-2</v>
      </c>
      <c r="M11" s="385">
        <v>973</v>
      </c>
      <c r="N11" s="385">
        <v>515300</v>
      </c>
      <c r="O11" s="385">
        <v>62</v>
      </c>
      <c r="P11" s="385">
        <v>0</v>
      </c>
      <c r="Q11" s="385">
        <v>14</v>
      </c>
      <c r="R11" s="509">
        <v>1565467.8275319033</v>
      </c>
      <c r="S11" s="409">
        <f>R11/$R$64</f>
        <v>9.0939559548971968E-2</v>
      </c>
      <c r="T11" s="385">
        <v>900</v>
      </c>
      <c r="U11" s="385">
        <v>303300</v>
      </c>
      <c r="V11" s="385" t="s">
        <v>168</v>
      </c>
      <c r="W11" s="385">
        <v>-4446</v>
      </c>
      <c r="X11" s="385">
        <v>14</v>
      </c>
      <c r="Y11" s="529">
        <v>1528417</v>
      </c>
      <c r="Z11" s="409">
        <f>Y11/$Y$64</f>
        <v>9.9114670195777174E-2</v>
      </c>
      <c r="AA11" s="387">
        <v>903.6</v>
      </c>
      <c r="AB11" s="387">
        <v>304513.2</v>
      </c>
      <c r="AC11" s="387">
        <v>0</v>
      </c>
      <c r="AD11" s="387">
        <v>-4463.7840000000006</v>
      </c>
      <c r="AE11" s="385">
        <v>14</v>
      </c>
      <c r="AF11" s="269">
        <v>1579954.7063836884</v>
      </c>
      <c r="AG11" s="405">
        <f>AF11/$AF$64</f>
        <v>9.8897499801324312E-2</v>
      </c>
      <c r="AH11" s="387">
        <v>907.21440000000007</v>
      </c>
      <c r="AI11" s="387">
        <v>305731.25280000002</v>
      </c>
      <c r="AJ11" s="387">
        <v>0</v>
      </c>
      <c r="AK11" s="387">
        <v>-4481.6391360000007</v>
      </c>
      <c r="AL11" s="387">
        <v>14</v>
      </c>
      <c r="AM11" s="269">
        <v>1633370.9412333693</v>
      </c>
      <c r="AN11" s="409">
        <f>AM11/$AM$64</f>
        <v>9.9126976256249361E-2</v>
      </c>
      <c r="AO11" s="385">
        <v>911</v>
      </c>
      <c r="AP11" s="385">
        <v>306954.1778</v>
      </c>
      <c r="AQ11" s="385">
        <v>0</v>
      </c>
      <c r="AR11" s="385">
        <v>-4499.5656929999996</v>
      </c>
      <c r="AS11" s="385">
        <v>14</v>
      </c>
      <c r="AT11" s="269">
        <v>1688501.4053490269</v>
      </c>
      <c r="AU11" s="409">
        <f>AT11/$AT$64</f>
        <v>9.9405084733761404E-2</v>
      </c>
      <c r="AV11" s="744" t="s">
        <v>174</v>
      </c>
    </row>
    <row r="12" spans="1:48" s="104" customFormat="1">
      <c r="A12" s="741" t="s">
        <v>175</v>
      </c>
      <c r="B12" s="115"/>
      <c r="C12" s="158"/>
      <c r="D12" s="158"/>
      <c r="E12" s="115"/>
      <c r="F12" s="386"/>
      <c r="G12" s="386"/>
      <c r="H12" s="434"/>
      <c r="I12" s="386"/>
      <c r="J12" s="386"/>
      <c r="K12" s="270"/>
      <c r="L12" s="410"/>
      <c r="M12" s="386"/>
      <c r="N12" s="386"/>
      <c r="O12" s="386"/>
      <c r="P12" s="386"/>
      <c r="Q12" s="386"/>
      <c r="R12" s="270"/>
      <c r="S12" s="410"/>
      <c r="T12" s="386"/>
      <c r="U12" s="386"/>
      <c r="V12" s="386"/>
      <c r="W12" s="386"/>
      <c r="X12" s="386"/>
      <c r="Y12" s="270"/>
      <c r="Z12" s="410"/>
      <c r="AA12" s="386"/>
      <c r="AB12" s="386"/>
      <c r="AC12" s="386"/>
      <c r="AD12" s="386"/>
      <c r="AE12" s="386"/>
      <c r="AF12" s="270"/>
      <c r="AG12" s="407"/>
      <c r="AH12" s="395"/>
      <c r="AI12" s="395"/>
      <c r="AJ12" s="395"/>
      <c r="AK12" s="395"/>
      <c r="AL12" s="395"/>
      <c r="AM12" s="270"/>
      <c r="AN12" s="410"/>
      <c r="AO12" s="386"/>
      <c r="AP12" s="386"/>
      <c r="AQ12" s="386"/>
      <c r="AR12" s="386"/>
      <c r="AS12" s="386"/>
      <c r="AT12" s="270"/>
      <c r="AU12" s="410"/>
      <c r="AV12" s="746"/>
    </row>
    <row r="13" spans="1:48" s="104" customFormat="1">
      <c r="A13" s="743" t="s">
        <v>176</v>
      </c>
      <c r="B13" s="107" t="s">
        <v>165</v>
      </c>
      <c r="C13" s="107" t="s">
        <v>166</v>
      </c>
      <c r="D13" s="107"/>
      <c r="E13" s="107" t="s">
        <v>177</v>
      </c>
      <c r="F13" s="385">
        <v>7675</v>
      </c>
      <c r="G13" s="385">
        <v>16773</v>
      </c>
      <c r="H13" s="433">
        <v>2.0294460000000001</v>
      </c>
      <c r="I13" s="385">
        <v>36527</v>
      </c>
      <c r="J13" s="385">
        <v>10</v>
      </c>
      <c r="K13" s="269">
        <v>658063</v>
      </c>
      <c r="L13" s="409">
        <f t="shared" ref="L13:L23" si="0">K13/$R$64</f>
        <v>3.8227524272935312E-2</v>
      </c>
      <c r="M13" s="388">
        <v>6537</v>
      </c>
      <c r="N13" s="387">
        <v>110280</v>
      </c>
      <c r="O13" s="387">
        <v>10</v>
      </c>
      <c r="P13" s="387">
        <v>47777</v>
      </c>
      <c r="Q13" s="387">
        <v>10</v>
      </c>
      <c r="R13" s="509">
        <v>436806.58834796445</v>
      </c>
      <c r="S13" s="409">
        <f>R13/$R$64</f>
        <v>2.5374522589250381E-2</v>
      </c>
      <c r="T13" s="385" t="s">
        <v>168</v>
      </c>
      <c r="U13" s="385"/>
      <c r="V13" s="385"/>
      <c r="W13" s="385"/>
      <c r="X13" s="385"/>
      <c r="Y13" s="269"/>
      <c r="Z13" s="409">
        <f t="shared" ref="Z13:Z23" si="1">Y13/$Y$64</f>
        <v>0</v>
      </c>
      <c r="AA13" s="387">
        <v>0</v>
      </c>
      <c r="AB13" s="387">
        <v>0</v>
      </c>
      <c r="AC13" s="387">
        <v>0</v>
      </c>
      <c r="AD13" s="387">
        <v>0</v>
      </c>
      <c r="AE13" s="387">
        <v>0</v>
      </c>
      <c r="AF13" s="510">
        <v>0</v>
      </c>
      <c r="AG13" s="405">
        <f t="shared" ref="AG13:AG23" si="2">AF13/$AF$64</f>
        <v>0</v>
      </c>
      <c r="AH13" s="387"/>
      <c r="AI13" s="387"/>
      <c r="AJ13" s="387"/>
      <c r="AK13" s="387"/>
      <c r="AL13" s="387"/>
      <c r="AM13" s="269"/>
      <c r="AN13" s="409">
        <f t="shared" ref="AN13:AN23" si="3">AM13/$AM$64</f>
        <v>0</v>
      </c>
      <c r="AO13" s="385"/>
      <c r="AP13" s="385"/>
      <c r="AQ13" s="385"/>
      <c r="AR13" s="385"/>
      <c r="AS13" s="385"/>
      <c r="AT13" s="269"/>
      <c r="AU13" s="409">
        <f t="shared" ref="AU13:AU23" si="4">AT13/$AT$64</f>
        <v>0</v>
      </c>
      <c r="AV13" s="744"/>
    </row>
    <row r="14" spans="1:48" s="104" customFormat="1">
      <c r="A14" s="743" t="s">
        <v>178</v>
      </c>
      <c r="B14" s="107" t="s">
        <v>171</v>
      </c>
      <c r="C14" s="107" t="s">
        <v>166</v>
      </c>
      <c r="D14" s="107"/>
      <c r="E14" s="107" t="s">
        <v>167</v>
      </c>
      <c r="F14" s="385">
        <v>0</v>
      </c>
      <c r="G14" s="385">
        <v>0</v>
      </c>
      <c r="H14" s="385">
        <v>0</v>
      </c>
      <c r="I14" s="385">
        <v>0</v>
      </c>
      <c r="J14" s="385">
        <v>0</v>
      </c>
      <c r="K14" s="269">
        <v>0</v>
      </c>
      <c r="L14" s="409">
        <f t="shared" si="0"/>
        <v>0</v>
      </c>
      <c r="M14" s="387">
        <v>0</v>
      </c>
      <c r="N14" s="387">
        <v>0</v>
      </c>
      <c r="O14" s="387">
        <v>0</v>
      </c>
      <c r="P14" s="387">
        <v>0</v>
      </c>
      <c r="Q14" s="387">
        <v>0</v>
      </c>
      <c r="R14" s="510">
        <v>0</v>
      </c>
      <c r="S14" s="411">
        <v>0</v>
      </c>
      <c r="T14" s="385">
        <v>4058</v>
      </c>
      <c r="U14" s="385">
        <v>70646</v>
      </c>
      <c r="V14" s="385">
        <v>7</v>
      </c>
      <c r="W14" s="385">
        <v>26186</v>
      </c>
      <c r="X14" s="385">
        <v>10</v>
      </c>
      <c r="Y14" s="529">
        <v>104432</v>
      </c>
      <c r="Z14" s="409">
        <f t="shared" si="1"/>
        <v>6.7721984496936392E-3</v>
      </c>
      <c r="AA14" s="387">
        <v>4074.6275760000003</v>
      </c>
      <c r="AB14" s="387">
        <v>70928.633593584003</v>
      </c>
      <c r="AC14" s="387">
        <v>7.3838197485600015</v>
      </c>
      <c r="AD14" s="387">
        <v>26290.773720408004</v>
      </c>
      <c r="AE14" s="385">
        <v>10</v>
      </c>
      <c r="AF14" s="269">
        <v>107952.93243918827</v>
      </c>
      <c r="AG14" s="405">
        <f t="shared" si="2"/>
        <v>6.75732985972339E-3</v>
      </c>
      <c r="AH14" s="387">
        <v>4090.9260863040004</v>
      </c>
      <c r="AI14" s="387">
        <v>71212.348127958336</v>
      </c>
      <c r="AJ14" s="387">
        <v>7.4133550275542417</v>
      </c>
      <c r="AK14" s="387">
        <v>26395.936815289635</v>
      </c>
      <c r="AL14" s="387">
        <v>10</v>
      </c>
      <c r="AM14" s="269">
        <v>111602.68212415362</v>
      </c>
      <c r="AN14" s="409">
        <f t="shared" si="3"/>
        <v>6.7730092055519851E-3</v>
      </c>
      <c r="AO14" s="385">
        <v>4107</v>
      </c>
      <c r="AP14" s="385">
        <v>71497.197520000002</v>
      </c>
      <c r="AQ14" s="385">
        <v>7.4430084479999996</v>
      </c>
      <c r="AR14" s="385">
        <v>26501.520560000001</v>
      </c>
      <c r="AS14" s="385">
        <v>10</v>
      </c>
      <c r="AT14" s="269">
        <v>115369.55926561351</v>
      </c>
      <c r="AU14" s="409">
        <f t="shared" si="4"/>
        <v>6.7920114121103889E-3</v>
      </c>
      <c r="AV14" s="744" t="s">
        <v>179</v>
      </c>
    </row>
    <row r="15" spans="1:48" s="104" customFormat="1">
      <c r="A15" s="743" t="s">
        <v>180</v>
      </c>
      <c r="B15" s="107" t="s">
        <v>171</v>
      </c>
      <c r="C15" s="107" t="s">
        <v>166</v>
      </c>
      <c r="D15" s="107"/>
      <c r="E15" s="107" t="s">
        <v>167</v>
      </c>
      <c r="F15" s="385">
        <v>7790</v>
      </c>
      <c r="G15" s="385">
        <v>30100</v>
      </c>
      <c r="H15" s="433">
        <v>4.2140154000000001</v>
      </c>
      <c r="I15" s="385">
        <v>36496</v>
      </c>
      <c r="J15" s="385">
        <v>10</v>
      </c>
      <c r="K15" s="269">
        <v>66192</v>
      </c>
      <c r="L15" s="409">
        <f t="shared" si="0"/>
        <v>3.8451581181043974E-3</v>
      </c>
      <c r="M15" s="387">
        <v>1771</v>
      </c>
      <c r="N15" s="387">
        <v>24213</v>
      </c>
      <c r="O15" s="387">
        <v>2</v>
      </c>
      <c r="P15" s="387">
        <v>11823</v>
      </c>
      <c r="Q15" s="387">
        <v>10</v>
      </c>
      <c r="R15" s="509">
        <v>20010.850546760779</v>
      </c>
      <c r="S15" s="409">
        <f>R15/$R$64</f>
        <v>1.1624499098086027E-3</v>
      </c>
      <c r="T15" s="385">
        <v>1348</v>
      </c>
      <c r="U15" s="385">
        <v>18031</v>
      </c>
      <c r="V15" s="385">
        <v>2</v>
      </c>
      <c r="W15" s="385">
        <v>7611</v>
      </c>
      <c r="X15" s="385">
        <v>10</v>
      </c>
      <c r="Y15" s="529">
        <v>14803</v>
      </c>
      <c r="Z15" s="409">
        <f t="shared" si="1"/>
        <v>9.5994382613389512E-4</v>
      </c>
      <c r="AA15" s="387">
        <v>1353.5458127999998</v>
      </c>
      <c r="AB15" s="387">
        <v>18102.678448896004</v>
      </c>
      <c r="AC15" s="387">
        <v>1.7048731432800002</v>
      </c>
      <c r="AD15" s="387">
        <v>7641.4481324639992</v>
      </c>
      <c r="AE15" s="385">
        <v>10</v>
      </c>
      <c r="AF15" s="269">
        <v>15302.392781572811</v>
      </c>
      <c r="AG15" s="405">
        <f t="shared" si="2"/>
        <v>9.5785555178305574E-4</v>
      </c>
      <c r="AH15" s="387">
        <v>1358.9599960512001</v>
      </c>
      <c r="AI15" s="387">
        <v>18175.089162691587</v>
      </c>
      <c r="AJ15" s="387">
        <v>1.7116926358531197</v>
      </c>
      <c r="AK15" s="387">
        <v>7672.0139249938547</v>
      </c>
      <c r="AL15" s="387">
        <v>10</v>
      </c>
      <c r="AM15" s="269">
        <v>15819.746983740713</v>
      </c>
      <c r="AN15" s="409">
        <f t="shared" si="3"/>
        <v>9.6007810843812811E-4</v>
      </c>
      <c r="AO15" s="385">
        <v>1364</v>
      </c>
      <c r="AP15" s="385">
        <v>18247.789519999998</v>
      </c>
      <c r="AQ15" s="385">
        <v>1.7185394060000001</v>
      </c>
      <c r="AR15" s="385">
        <v>7702.7019810000002</v>
      </c>
      <c r="AS15" s="385">
        <v>10</v>
      </c>
      <c r="AT15" s="269">
        <v>16353.704072965855</v>
      </c>
      <c r="AU15" s="409">
        <f t="shared" si="4"/>
        <v>9.6277168259033621E-4</v>
      </c>
      <c r="AV15" s="744" t="s">
        <v>181</v>
      </c>
    </row>
    <row r="16" spans="1:48" s="104" customFormat="1">
      <c r="A16" s="743" t="s">
        <v>182</v>
      </c>
      <c r="B16" s="107" t="s">
        <v>171</v>
      </c>
      <c r="C16" s="107"/>
      <c r="D16" s="107" t="s">
        <v>166</v>
      </c>
      <c r="E16" s="107" t="s">
        <v>167</v>
      </c>
      <c r="F16" s="385">
        <v>0</v>
      </c>
      <c r="G16" s="385">
        <v>0</v>
      </c>
      <c r="H16" s="385">
        <v>0</v>
      </c>
      <c r="I16" s="385">
        <v>0</v>
      </c>
      <c r="J16" s="385">
        <v>0</v>
      </c>
      <c r="K16" s="269">
        <v>0</v>
      </c>
      <c r="L16" s="409">
        <f t="shared" si="0"/>
        <v>0</v>
      </c>
      <c r="M16" s="388">
        <v>0</v>
      </c>
      <c r="N16" s="388">
        <v>0</v>
      </c>
      <c r="O16" s="388">
        <v>0</v>
      </c>
      <c r="P16" s="388">
        <v>0</v>
      </c>
      <c r="Q16" s="388">
        <v>0</v>
      </c>
      <c r="R16" s="511">
        <v>0</v>
      </c>
      <c r="S16" s="424">
        <v>0</v>
      </c>
      <c r="T16" s="385">
        <v>15</v>
      </c>
      <c r="U16" s="385">
        <v>20680</v>
      </c>
      <c r="V16" s="385">
        <v>3</v>
      </c>
      <c r="W16" s="385" t="s">
        <v>168</v>
      </c>
      <c r="X16" s="385">
        <v>10</v>
      </c>
      <c r="Y16" s="529">
        <v>43286</v>
      </c>
      <c r="Z16" s="409">
        <f t="shared" si="1"/>
        <v>2.8070072592063624E-3</v>
      </c>
      <c r="AA16" s="388">
        <v>15.06</v>
      </c>
      <c r="AB16" s="388">
        <v>20762.72</v>
      </c>
      <c r="AC16" s="388">
        <v>2.8051760000000003</v>
      </c>
      <c r="AD16" s="388">
        <v>0</v>
      </c>
      <c r="AE16" s="385">
        <v>10</v>
      </c>
      <c r="AF16" s="269">
        <v>44745.333160908602</v>
      </c>
      <c r="AG16" s="405">
        <f t="shared" si="2"/>
        <v>2.8008407832904665E-3</v>
      </c>
      <c r="AH16" s="388">
        <v>15.120240000000001</v>
      </c>
      <c r="AI16" s="388">
        <v>20845.77088</v>
      </c>
      <c r="AJ16" s="388">
        <v>2.8163967040000002</v>
      </c>
      <c r="AK16" s="388">
        <v>0</v>
      </c>
      <c r="AL16" s="388">
        <v>10</v>
      </c>
      <c r="AM16" s="269">
        <v>46258.115277315599</v>
      </c>
      <c r="AN16" s="409">
        <f t="shared" si="3"/>
        <v>2.8073397040422566E-3</v>
      </c>
      <c r="AO16" s="385">
        <v>15</v>
      </c>
      <c r="AP16" s="385">
        <v>20929.15396</v>
      </c>
      <c r="AQ16" s="385">
        <v>2.8276622910000002</v>
      </c>
      <c r="AR16" s="385">
        <v>0</v>
      </c>
      <c r="AS16" s="385">
        <v>10</v>
      </c>
      <c r="AT16" s="269">
        <v>47819.445468746766</v>
      </c>
      <c r="AU16" s="409">
        <f t="shared" si="4"/>
        <v>2.8152159149430317E-3</v>
      </c>
      <c r="AV16" s="744" t="s">
        <v>183</v>
      </c>
    </row>
    <row r="17" spans="1:48" s="120" customFormat="1">
      <c r="A17" s="743" t="s">
        <v>184</v>
      </c>
      <c r="B17" s="107" t="s">
        <v>171</v>
      </c>
      <c r="C17" s="107"/>
      <c r="D17" s="107" t="s">
        <v>166</v>
      </c>
      <c r="E17" s="107" t="s">
        <v>167</v>
      </c>
      <c r="F17" s="385">
        <v>0</v>
      </c>
      <c r="G17" s="385">
        <v>0</v>
      </c>
      <c r="H17" s="385">
        <v>0</v>
      </c>
      <c r="I17" s="385">
        <v>0</v>
      </c>
      <c r="J17" s="385">
        <v>0</v>
      </c>
      <c r="K17" s="269">
        <v>0</v>
      </c>
      <c r="L17" s="409">
        <f t="shared" si="0"/>
        <v>0</v>
      </c>
      <c r="M17" s="387">
        <v>20</v>
      </c>
      <c r="N17" s="387">
        <v>-196</v>
      </c>
      <c r="O17" s="387">
        <v>0</v>
      </c>
      <c r="P17" s="387">
        <v>1558</v>
      </c>
      <c r="Q17" s="387">
        <v>20</v>
      </c>
      <c r="R17" s="509">
        <v>87000.435513062941</v>
      </c>
      <c r="S17" s="409">
        <f t="shared" ref="S17:S23" si="5">R17/$R$64</f>
        <v>5.0539405198766025E-3</v>
      </c>
      <c r="T17" s="385">
        <v>12</v>
      </c>
      <c r="U17" s="385">
        <v>-117</v>
      </c>
      <c r="V17" s="385">
        <v>0</v>
      </c>
      <c r="W17" s="385">
        <v>935</v>
      </c>
      <c r="X17" s="385">
        <v>20</v>
      </c>
      <c r="Y17" s="529">
        <v>15866</v>
      </c>
      <c r="Z17" s="409">
        <f t="shared" si="1"/>
        <v>1.0288771698601892E-3</v>
      </c>
      <c r="AA17" s="387">
        <v>12.048</v>
      </c>
      <c r="AB17" s="387">
        <v>-117.9198</v>
      </c>
      <c r="AC17" s="387">
        <v>-1.4400372000000002E-2</v>
      </c>
      <c r="AD17" s="387">
        <v>938.53919999999994</v>
      </c>
      <c r="AE17" s="385">
        <v>20</v>
      </c>
      <c r="AF17" s="269">
        <v>16401.052662713922</v>
      </c>
      <c r="AG17" s="405">
        <f t="shared" si="2"/>
        <v>1.0266263304249147E-3</v>
      </c>
      <c r="AH17" s="387">
        <v>12.096192</v>
      </c>
      <c r="AI17" s="387">
        <v>-118.39147919999999</v>
      </c>
      <c r="AJ17" s="387">
        <v>-1.4457973488E-2</v>
      </c>
      <c r="AK17" s="387">
        <v>942.29335679999997</v>
      </c>
      <c r="AL17" s="387">
        <v>20</v>
      </c>
      <c r="AM17" s="269">
        <v>16955.551141229647</v>
      </c>
      <c r="AN17" s="409">
        <f t="shared" si="3"/>
        <v>1.029008459106751E-3</v>
      </c>
      <c r="AO17" s="385">
        <v>12</v>
      </c>
      <c r="AP17" s="385">
        <v>-118.8650451</v>
      </c>
      <c r="AQ17" s="385">
        <v>-1.4515805E-2</v>
      </c>
      <c r="AR17" s="385">
        <v>946.06253019999997</v>
      </c>
      <c r="AS17" s="385">
        <v>20</v>
      </c>
      <c r="AT17" s="269">
        <v>17527.8445377602</v>
      </c>
      <c r="AU17" s="409">
        <f t="shared" si="4"/>
        <v>1.0318954227438682E-3</v>
      </c>
      <c r="AV17" s="744" t="s">
        <v>185</v>
      </c>
    </row>
    <row r="18" spans="1:48" s="104" customFormat="1">
      <c r="A18" s="743" t="s">
        <v>186</v>
      </c>
      <c r="B18" s="107" t="s">
        <v>171</v>
      </c>
      <c r="C18" s="107" t="s">
        <v>166</v>
      </c>
      <c r="D18" s="107"/>
      <c r="E18" s="107" t="s">
        <v>167</v>
      </c>
      <c r="F18" s="385">
        <v>0</v>
      </c>
      <c r="G18" s="385">
        <v>0</v>
      </c>
      <c r="H18" s="385">
        <v>0</v>
      </c>
      <c r="I18" s="385">
        <v>0</v>
      </c>
      <c r="J18" s="385">
        <v>0</v>
      </c>
      <c r="K18" s="269">
        <v>0</v>
      </c>
      <c r="L18" s="409">
        <f t="shared" si="0"/>
        <v>0</v>
      </c>
      <c r="M18" s="387">
        <v>4166</v>
      </c>
      <c r="N18" s="387">
        <v>20114</v>
      </c>
      <c r="O18" s="387">
        <v>1</v>
      </c>
      <c r="P18" s="387">
        <v>10679</v>
      </c>
      <c r="Q18" s="387">
        <v>10</v>
      </c>
      <c r="R18" s="509">
        <v>352160.5151205383</v>
      </c>
      <c r="S18" s="409">
        <f t="shared" si="5"/>
        <v>2.0457349280752421E-2</v>
      </c>
      <c r="T18" s="385">
        <v>2360</v>
      </c>
      <c r="U18" s="385">
        <v>12123</v>
      </c>
      <c r="V18" s="385">
        <v>1</v>
      </c>
      <c r="W18" s="385">
        <v>5861</v>
      </c>
      <c r="X18" s="385">
        <v>10</v>
      </c>
      <c r="Y18" s="529">
        <v>177795</v>
      </c>
      <c r="Z18" s="409">
        <f t="shared" si="1"/>
        <v>1.1529636733599668E-2</v>
      </c>
      <c r="AA18" s="387">
        <v>2369.44</v>
      </c>
      <c r="AB18" s="387">
        <v>12171.291200000001</v>
      </c>
      <c r="AC18" s="387">
        <v>0.95982400000000001</v>
      </c>
      <c r="AD18" s="387">
        <v>5884.8456000000006</v>
      </c>
      <c r="AE18" s="385">
        <v>10</v>
      </c>
      <c r="AF18" s="269">
        <v>183790.15158240194</v>
      </c>
      <c r="AG18" s="405">
        <f t="shared" si="2"/>
        <v>1.1504371869754009E-2</v>
      </c>
      <c r="AH18" s="387">
        <v>2378.9177600000003</v>
      </c>
      <c r="AI18" s="387">
        <v>12219.976364799997</v>
      </c>
      <c r="AJ18" s="387">
        <v>0.963663296</v>
      </c>
      <c r="AK18" s="387">
        <v>5908.3849824000008</v>
      </c>
      <c r="AL18" s="387">
        <v>10</v>
      </c>
      <c r="AM18" s="269">
        <v>190003.86002626916</v>
      </c>
      <c r="AN18" s="409">
        <f t="shared" si="3"/>
        <v>1.153106599729125E-2</v>
      </c>
      <c r="AO18" s="385">
        <v>2388</v>
      </c>
      <c r="AP18" s="385">
        <v>12268.85627</v>
      </c>
      <c r="AQ18" s="385">
        <v>0.96751794899999999</v>
      </c>
      <c r="AR18" s="385">
        <v>5932.0185220000003</v>
      </c>
      <c r="AS18" s="385">
        <v>10</v>
      </c>
      <c r="AT18" s="269">
        <v>196416.97827306791</v>
      </c>
      <c r="AU18" s="409">
        <f t="shared" si="4"/>
        <v>1.1563417303965907E-2</v>
      </c>
      <c r="AV18" s="744" t="s">
        <v>187</v>
      </c>
    </row>
    <row r="19" spans="1:48" s="104" customFormat="1">
      <c r="A19" s="743" t="s">
        <v>188</v>
      </c>
      <c r="B19" s="107" t="s">
        <v>171</v>
      </c>
      <c r="C19" s="107"/>
      <c r="D19" s="107" t="s">
        <v>166</v>
      </c>
      <c r="E19" s="107" t="s">
        <v>167</v>
      </c>
      <c r="F19" s="385">
        <v>0</v>
      </c>
      <c r="G19" s="385">
        <v>0</v>
      </c>
      <c r="H19" s="385">
        <v>0</v>
      </c>
      <c r="I19" s="385">
        <v>0</v>
      </c>
      <c r="J19" s="385">
        <v>0</v>
      </c>
      <c r="K19" s="269">
        <v>0</v>
      </c>
      <c r="L19" s="409">
        <f t="shared" si="0"/>
        <v>0</v>
      </c>
      <c r="M19" s="387">
        <v>0</v>
      </c>
      <c r="N19" s="387">
        <v>0</v>
      </c>
      <c r="O19" s="387">
        <v>0</v>
      </c>
      <c r="P19" s="387">
        <v>0</v>
      </c>
      <c r="Q19" s="387">
        <v>0</v>
      </c>
      <c r="R19" s="509">
        <v>0</v>
      </c>
      <c r="S19" s="409">
        <f t="shared" si="5"/>
        <v>0</v>
      </c>
      <c r="T19" s="385">
        <v>29</v>
      </c>
      <c r="U19" s="385">
        <v>368</v>
      </c>
      <c r="V19" s="385" t="s">
        <v>168</v>
      </c>
      <c r="W19" s="385">
        <v>300</v>
      </c>
      <c r="X19" s="385">
        <v>10</v>
      </c>
      <c r="Y19" s="529">
        <v>6132</v>
      </c>
      <c r="Z19" s="409">
        <f t="shared" si="1"/>
        <v>3.9764747293474599E-4</v>
      </c>
      <c r="AA19" s="387">
        <v>28.854658800000003</v>
      </c>
      <c r="AB19" s="387">
        <v>369.07731755999998</v>
      </c>
      <c r="AC19" s="387">
        <v>0</v>
      </c>
      <c r="AD19" s="387">
        <v>301.29510088799998</v>
      </c>
      <c r="AE19" s="385">
        <v>10</v>
      </c>
      <c r="AF19" s="269">
        <v>6338.5998353503583</v>
      </c>
      <c r="AG19" s="405">
        <f t="shared" si="2"/>
        <v>3.9676559930763107E-4</v>
      </c>
      <c r="AH19" s="387">
        <v>28.970077435199997</v>
      </c>
      <c r="AI19" s="387">
        <v>370.55362683024003</v>
      </c>
      <c r="AJ19" s="387">
        <v>0</v>
      </c>
      <c r="AK19" s="387">
        <v>302.50028129155203</v>
      </c>
      <c r="AL19" s="387">
        <v>10</v>
      </c>
      <c r="AM19" s="269">
        <v>6552.8997365153709</v>
      </c>
      <c r="AN19" s="409">
        <f t="shared" si="3"/>
        <v>3.9768623292676426E-4</v>
      </c>
      <c r="AO19" s="385">
        <v>29</v>
      </c>
      <c r="AP19" s="385">
        <v>372.03584130000002</v>
      </c>
      <c r="AQ19" s="385">
        <v>0</v>
      </c>
      <c r="AR19" s="385">
        <v>303.71028239999998</v>
      </c>
      <c r="AS19" s="385">
        <v>10</v>
      </c>
      <c r="AT19" s="269">
        <v>6774.0769318832954</v>
      </c>
      <c r="AU19" s="409">
        <f t="shared" si="4"/>
        <v>3.9880197272781356E-4</v>
      </c>
      <c r="AV19" s="744" t="s">
        <v>189</v>
      </c>
    </row>
    <row r="20" spans="1:48" s="104" customFormat="1">
      <c r="A20" s="743" t="s">
        <v>190</v>
      </c>
      <c r="B20" s="107" t="s">
        <v>191</v>
      </c>
      <c r="C20" s="107"/>
      <c r="D20" s="107" t="s">
        <v>166</v>
      </c>
      <c r="E20" s="107" t="s">
        <v>167</v>
      </c>
      <c r="F20" s="385">
        <v>0</v>
      </c>
      <c r="G20" s="385">
        <v>0</v>
      </c>
      <c r="H20" s="385">
        <v>0</v>
      </c>
      <c r="I20" s="385">
        <v>0</v>
      </c>
      <c r="J20" s="385">
        <v>0</v>
      </c>
      <c r="K20" s="269">
        <v>0</v>
      </c>
      <c r="L20" s="409">
        <f t="shared" si="0"/>
        <v>0</v>
      </c>
      <c r="M20" s="387">
        <v>0</v>
      </c>
      <c r="N20" s="387">
        <v>0</v>
      </c>
      <c r="O20" s="387">
        <v>0</v>
      </c>
      <c r="P20" s="387">
        <v>0</v>
      </c>
      <c r="Q20" s="387">
        <v>0</v>
      </c>
      <c r="R20" s="509">
        <v>0</v>
      </c>
      <c r="S20" s="409">
        <f t="shared" si="5"/>
        <v>0</v>
      </c>
      <c r="T20" s="385">
        <v>35</v>
      </c>
      <c r="U20" s="385" t="s">
        <v>168</v>
      </c>
      <c r="V20" s="385" t="s">
        <v>168</v>
      </c>
      <c r="W20" s="385" t="s">
        <v>168</v>
      </c>
      <c r="X20" s="385">
        <v>11</v>
      </c>
      <c r="Y20" s="529">
        <v>28468</v>
      </c>
      <c r="Z20" s="409">
        <f t="shared" si="1"/>
        <v>1.8460907142052103E-3</v>
      </c>
      <c r="AA20" s="387">
        <v>35.3663016</v>
      </c>
      <c r="AB20" s="387">
        <v>0</v>
      </c>
      <c r="AC20" s="387">
        <v>0</v>
      </c>
      <c r="AD20" s="387">
        <v>0</v>
      </c>
      <c r="AE20" s="385">
        <v>11</v>
      </c>
      <c r="AF20" s="269">
        <v>29428.160170393388</v>
      </c>
      <c r="AG20" s="405">
        <f t="shared" si="2"/>
        <v>1.8420600621306944E-3</v>
      </c>
      <c r="AH20" s="387">
        <v>35.507766806399999</v>
      </c>
      <c r="AI20" s="387">
        <v>0</v>
      </c>
      <c r="AJ20" s="387">
        <v>0</v>
      </c>
      <c r="AK20" s="387">
        <v>0</v>
      </c>
      <c r="AL20" s="387">
        <v>11</v>
      </c>
      <c r="AM20" s="269">
        <v>30423.088384793748</v>
      </c>
      <c r="AN20" s="409">
        <f t="shared" si="3"/>
        <v>1.8463342795140053E-3</v>
      </c>
      <c r="AO20" s="385">
        <v>36</v>
      </c>
      <c r="AP20" s="385">
        <v>0</v>
      </c>
      <c r="AQ20" s="385">
        <v>0</v>
      </c>
      <c r="AR20" s="385">
        <v>0</v>
      </c>
      <c r="AS20" s="385">
        <v>11</v>
      </c>
      <c r="AT20" s="269">
        <v>31449.945750836301</v>
      </c>
      <c r="AU20" s="409">
        <f t="shared" si="4"/>
        <v>1.8515143146048219E-3</v>
      </c>
      <c r="AV20" s="744" t="s">
        <v>192</v>
      </c>
    </row>
    <row r="21" spans="1:48" s="104" customFormat="1">
      <c r="A21" s="743" t="s">
        <v>193</v>
      </c>
      <c r="B21" s="107" t="s">
        <v>171</v>
      </c>
      <c r="C21" s="107"/>
      <c r="D21" s="107" t="s">
        <v>166</v>
      </c>
      <c r="E21" s="107" t="s">
        <v>167</v>
      </c>
      <c r="F21" s="385">
        <v>0</v>
      </c>
      <c r="G21" s="385">
        <v>0</v>
      </c>
      <c r="H21" s="385">
        <v>0</v>
      </c>
      <c r="I21" s="385">
        <v>0</v>
      </c>
      <c r="J21" s="385">
        <v>0</v>
      </c>
      <c r="K21" s="269">
        <v>0</v>
      </c>
      <c r="L21" s="409">
        <f t="shared" si="0"/>
        <v>0</v>
      </c>
      <c r="M21" s="387">
        <v>0</v>
      </c>
      <c r="N21" s="387">
        <v>0</v>
      </c>
      <c r="O21" s="387">
        <v>0</v>
      </c>
      <c r="P21" s="387">
        <v>0</v>
      </c>
      <c r="Q21" s="387">
        <v>0</v>
      </c>
      <c r="R21" s="509">
        <v>0</v>
      </c>
      <c r="S21" s="409">
        <f t="shared" si="5"/>
        <v>0</v>
      </c>
      <c r="T21" s="385">
        <v>300</v>
      </c>
      <c r="U21" s="385" t="s">
        <v>168</v>
      </c>
      <c r="V21" s="385" t="s">
        <v>168</v>
      </c>
      <c r="W21" s="385">
        <v>9224</v>
      </c>
      <c r="X21" s="385">
        <v>25</v>
      </c>
      <c r="Y21" s="529">
        <v>1008600</v>
      </c>
      <c r="Z21" s="409">
        <f t="shared" si="1"/>
        <v>6.5405616634374567E-2</v>
      </c>
      <c r="AA21" s="387">
        <v>301.2</v>
      </c>
      <c r="AB21" s="387">
        <v>0</v>
      </c>
      <c r="AC21" s="387">
        <v>0</v>
      </c>
      <c r="AD21" s="387">
        <v>9260.8960000000006</v>
      </c>
      <c r="AE21" s="385">
        <v>25</v>
      </c>
      <c r="AF21" s="269">
        <v>1042609.7047202005</v>
      </c>
      <c r="AG21" s="405">
        <f t="shared" si="2"/>
        <v>6.5262309513564265E-2</v>
      </c>
      <c r="AH21" s="387">
        <v>302.40479999999997</v>
      </c>
      <c r="AI21" s="387">
        <v>0</v>
      </c>
      <c r="AJ21" s="387">
        <v>0</v>
      </c>
      <c r="AK21" s="387">
        <v>9297.9395839999997</v>
      </c>
      <c r="AL21" s="387">
        <v>25</v>
      </c>
      <c r="AM21" s="269">
        <v>1077858.9967529851</v>
      </c>
      <c r="AN21" s="409">
        <f t="shared" si="3"/>
        <v>6.5413740676712795E-2</v>
      </c>
      <c r="AO21" s="385">
        <v>304</v>
      </c>
      <c r="AP21" s="385">
        <v>0</v>
      </c>
      <c r="AQ21" s="385">
        <v>0</v>
      </c>
      <c r="AR21" s="385">
        <v>9335.1313420000006</v>
      </c>
      <c r="AS21" s="385">
        <v>25</v>
      </c>
      <c r="AT21" s="269">
        <v>1114239.5060678858</v>
      </c>
      <c r="AU21" s="409">
        <f t="shared" si="4"/>
        <v>6.5597264037507527E-2</v>
      </c>
      <c r="AV21" s="744" t="s">
        <v>194</v>
      </c>
    </row>
    <row r="22" spans="1:48" s="104" customFormat="1">
      <c r="A22" s="743" t="s">
        <v>195</v>
      </c>
      <c r="B22" s="107" t="s">
        <v>165</v>
      </c>
      <c r="C22" s="107"/>
      <c r="D22" s="107" t="s">
        <v>166</v>
      </c>
      <c r="E22" s="107" t="s">
        <v>167</v>
      </c>
      <c r="F22" s="385">
        <v>1493</v>
      </c>
      <c r="G22" s="385">
        <v>129750</v>
      </c>
      <c r="H22" s="433">
        <v>16.8675</v>
      </c>
      <c r="I22" s="385">
        <v>24294</v>
      </c>
      <c r="J22" s="385">
        <v>11</v>
      </c>
      <c r="K22" s="269">
        <v>2066268</v>
      </c>
      <c r="L22" s="409">
        <f t="shared" si="0"/>
        <v>0.12003153212441589</v>
      </c>
      <c r="M22" s="387">
        <v>391</v>
      </c>
      <c r="N22" s="387">
        <v>0</v>
      </c>
      <c r="O22" s="387">
        <v>0</v>
      </c>
      <c r="P22" s="387">
        <v>8966</v>
      </c>
      <c r="Q22" s="387">
        <v>11</v>
      </c>
      <c r="R22" s="509">
        <v>1267176.0136962002</v>
      </c>
      <c r="S22" s="409">
        <f t="shared" si="5"/>
        <v>7.3611495892722881E-2</v>
      </c>
      <c r="T22" s="385" t="s">
        <v>168</v>
      </c>
      <c r="U22" s="385"/>
      <c r="V22" s="385"/>
      <c r="W22" s="385"/>
      <c r="X22" s="385"/>
      <c r="Y22" s="269"/>
      <c r="Z22" s="409">
        <f t="shared" si="1"/>
        <v>0</v>
      </c>
      <c r="AA22" s="387">
        <v>0</v>
      </c>
      <c r="AB22" s="387">
        <v>0</v>
      </c>
      <c r="AC22" s="387">
        <v>0</v>
      </c>
      <c r="AD22" s="387">
        <v>0</v>
      </c>
      <c r="AE22" s="387">
        <v>0</v>
      </c>
      <c r="AF22" s="510">
        <v>0</v>
      </c>
      <c r="AG22" s="405">
        <f t="shared" si="2"/>
        <v>0</v>
      </c>
      <c r="AH22" s="387"/>
      <c r="AI22" s="387"/>
      <c r="AJ22" s="387"/>
      <c r="AK22" s="387"/>
      <c r="AL22" s="387"/>
      <c r="AM22" s="269"/>
      <c r="AN22" s="409">
        <f t="shared" si="3"/>
        <v>0</v>
      </c>
      <c r="AO22" s="385"/>
      <c r="AP22" s="385"/>
      <c r="AQ22" s="385"/>
      <c r="AR22" s="385"/>
      <c r="AS22" s="385"/>
      <c r="AT22" s="269"/>
      <c r="AU22" s="409">
        <f t="shared" si="4"/>
        <v>0</v>
      </c>
      <c r="AV22" s="744"/>
    </row>
    <row r="23" spans="1:48" s="104" customFormat="1">
      <c r="A23" s="743" t="s">
        <v>196</v>
      </c>
      <c r="B23" s="107" t="s">
        <v>171</v>
      </c>
      <c r="C23" s="107"/>
      <c r="D23" s="107" t="s">
        <v>166</v>
      </c>
      <c r="E23" s="107" t="s">
        <v>167</v>
      </c>
      <c r="F23" s="385">
        <v>300</v>
      </c>
      <c r="G23" s="385">
        <v>24300</v>
      </c>
      <c r="H23" s="433">
        <v>3.1589999999999998</v>
      </c>
      <c r="I23" s="385">
        <v>3000</v>
      </c>
      <c r="J23" s="385">
        <v>7</v>
      </c>
      <c r="K23" s="269">
        <v>24595</v>
      </c>
      <c r="L23" s="409">
        <f t="shared" si="0"/>
        <v>1.4287476419322222E-3</v>
      </c>
      <c r="M23" s="387">
        <v>118</v>
      </c>
      <c r="N23" s="387">
        <v>0</v>
      </c>
      <c r="O23" s="387">
        <v>0</v>
      </c>
      <c r="P23" s="387">
        <v>1287</v>
      </c>
      <c r="Q23" s="387">
        <v>4</v>
      </c>
      <c r="R23" s="509">
        <v>25543.121240600936</v>
      </c>
      <c r="S23" s="409">
        <f t="shared" si="5"/>
        <v>1.483824933527036E-3</v>
      </c>
      <c r="T23" s="385">
        <v>550</v>
      </c>
      <c r="U23" s="385" t="s">
        <v>168</v>
      </c>
      <c r="V23" s="385" t="s">
        <v>168</v>
      </c>
      <c r="W23" s="385">
        <v>9221</v>
      </c>
      <c r="X23" s="385">
        <v>8</v>
      </c>
      <c r="Y23" s="529">
        <v>40424</v>
      </c>
      <c r="Z23" s="409">
        <f t="shared" si="1"/>
        <v>2.6214124993336877E-3</v>
      </c>
      <c r="AA23" s="387">
        <v>552.20000000000005</v>
      </c>
      <c r="AB23" s="387">
        <v>0</v>
      </c>
      <c r="AC23" s="387">
        <v>0</v>
      </c>
      <c r="AD23" s="387">
        <v>9257.884</v>
      </c>
      <c r="AE23" s="385">
        <v>7.8866666666666667</v>
      </c>
      <c r="AF23" s="269">
        <v>41787.290141023623</v>
      </c>
      <c r="AG23" s="405">
        <f t="shared" si="2"/>
        <v>2.6156816405698649E-3</v>
      </c>
      <c r="AH23" s="387">
        <v>554.40880000000004</v>
      </c>
      <c r="AI23" s="387">
        <v>0</v>
      </c>
      <c r="AJ23" s="387">
        <v>0</v>
      </c>
      <c r="AK23" s="387">
        <v>9294.9155360000004</v>
      </c>
      <c r="AL23" s="387">
        <v>7.8866666666666667</v>
      </c>
      <c r="AM23" s="269">
        <v>43200.0646306251</v>
      </c>
      <c r="AN23" s="409">
        <f t="shared" si="3"/>
        <v>2.621750927976486E-3</v>
      </c>
      <c r="AO23" s="385">
        <v>557</v>
      </c>
      <c r="AP23" s="385">
        <v>0</v>
      </c>
      <c r="AQ23" s="385">
        <v>0</v>
      </c>
      <c r="AR23" s="385">
        <v>9332.0951980000009</v>
      </c>
      <c r="AS23" s="385">
        <v>7.8866666670000001</v>
      </c>
      <c r="AT23" s="269">
        <v>44658.17775899652</v>
      </c>
      <c r="AU23" s="409">
        <f t="shared" si="4"/>
        <v>2.6291064550643946E-3</v>
      </c>
      <c r="AV23" s="747" t="s">
        <v>197</v>
      </c>
    </row>
    <row r="24" spans="1:48" s="104" customFormat="1">
      <c r="A24" s="741" t="s">
        <v>198</v>
      </c>
      <c r="B24" s="115"/>
      <c r="C24" s="158"/>
      <c r="D24" s="158"/>
      <c r="E24" s="115"/>
      <c r="F24" s="386"/>
      <c r="G24" s="386"/>
      <c r="H24" s="434"/>
      <c r="I24" s="386"/>
      <c r="J24" s="386"/>
      <c r="K24" s="270"/>
      <c r="L24" s="410"/>
      <c r="M24" s="386"/>
      <c r="N24" s="386"/>
      <c r="O24" s="386"/>
      <c r="P24" s="386"/>
      <c r="Q24" s="386"/>
      <c r="R24" s="270"/>
      <c r="S24" s="410"/>
      <c r="T24" s="386"/>
      <c r="U24" s="386"/>
      <c r="V24" s="386"/>
      <c r="W24" s="386"/>
      <c r="X24" s="386"/>
      <c r="Y24" s="270"/>
      <c r="Z24" s="410"/>
      <c r="AA24" s="395"/>
      <c r="AB24" s="395"/>
      <c r="AC24" s="395"/>
      <c r="AD24" s="395"/>
      <c r="AE24" s="386"/>
      <c r="AF24" s="270"/>
      <c r="AG24" s="407"/>
      <c r="AH24" s="395"/>
      <c r="AI24" s="395"/>
      <c r="AJ24" s="395"/>
      <c r="AK24" s="395"/>
      <c r="AL24" s="395"/>
      <c r="AM24" s="270"/>
      <c r="AN24" s="410"/>
      <c r="AO24" s="386"/>
      <c r="AP24" s="386"/>
      <c r="AQ24" s="386"/>
      <c r="AR24" s="386"/>
      <c r="AS24" s="386"/>
      <c r="AT24" s="270"/>
      <c r="AU24" s="410"/>
      <c r="AV24" s="746"/>
    </row>
    <row r="25" spans="1:48" s="104" customFormat="1" ht="16.5">
      <c r="A25" s="748" t="s">
        <v>199</v>
      </c>
      <c r="B25" s="107" t="s">
        <v>165</v>
      </c>
      <c r="C25" s="117"/>
      <c r="D25" s="107" t="s">
        <v>166</v>
      </c>
      <c r="E25" s="107" t="s">
        <v>177</v>
      </c>
      <c r="F25" s="385">
        <v>7324</v>
      </c>
      <c r="G25" s="385">
        <v>82992</v>
      </c>
      <c r="H25" s="433">
        <v>17.428319999999999</v>
      </c>
      <c r="I25" s="385">
        <v>5686</v>
      </c>
      <c r="J25" s="385">
        <v>3</v>
      </c>
      <c r="K25" s="269">
        <v>6765875</v>
      </c>
      <c r="L25" s="409">
        <f>K25/$R$64</f>
        <v>0.39303630623533947</v>
      </c>
      <c r="M25" s="387">
        <v>3608</v>
      </c>
      <c r="N25" s="387">
        <v>280384</v>
      </c>
      <c r="O25" s="387">
        <v>59</v>
      </c>
      <c r="P25" s="387">
        <v>-1180</v>
      </c>
      <c r="Q25" s="387">
        <v>3</v>
      </c>
      <c r="R25" s="509">
        <v>2579797.955513909</v>
      </c>
      <c r="S25" s="409">
        <f>R25/$R$64</f>
        <v>0.14986299026639827</v>
      </c>
      <c r="T25" s="393" t="s">
        <v>168</v>
      </c>
      <c r="U25" s="393"/>
      <c r="V25" s="393"/>
      <c r="W25" s="393"/>
      <c r="X25" s="393"/>
      <c r="Y25" s="517"/>
      <c r="Z25" s="409">
        <f>Y25/$Y$64</f>
        <v>0</v>
      </c>
      <c r="AA25" s="387">
        <v>0</v>
      </c>
      <c r="AB25" s="387">
        <v>0</v>
      </c>
      <c r="AC25" s="387">
        <v>0</v>
      </c>
      <c r="AD25" s="387">
        <v>0</v>
      </c>
      <c r="AE25" s="387">
        <v>0</v>
      </c>
      <c r="AF25" s="510">
        <v>0</v>
      </c>
      <c r="AG25" s="405">
        <f>AF25/$AF$64</f>
        <v>0</v>
      </c>
      <c r="AH25" s="387"/>
      <c r="AI25" s="387"/>
      <c r="AJ25" s="387"/>
      <c r="AK25" s="387"/>
      <c r="AL25" s="387"/>
      <c r="AM25" s="269"/>
      <c r="AN25" s="409">
        <f>AM25/$AM$64</f>
        <v>0</v>
      </c>
      <c r="AO25" s="385"/>
      <c r="AP25" s="385"/>
      <c r="AQ25" s="385"/>
      <c r="AR25" s="385"/>
      <c r="AS25" s="385"/>
      <c r="AT25" s="269"/>
      <c r="AU25" s="409">
        <f>AT25/$AT$64</f>
        <v>0</v>
      </c>
      <c r="AV25" s="744"/>
    </row>
    <row r="26" spans="1:48" s="104" customFormat="1">
      <c r="A26" s="743" t="s">
        <v>200</v>
      </c>
      <c r="B26" s="107" t="s">
        <v>201</v>
      </c>
      <c r="C26" s="117"/>
      <c r="D26" s="107" t="s">
        <v>166</v>
      </c>
      <c r="E26" s="107" t="s">
        <v>177</v>
      </c>
      <c r="F26" s="385">
        <v>305</v>
      </c>
      <c r="G26" s="385">
        <v>321</v>
      </c>
      <c r="H26" s="433">
        <v>6.0955000000000002E-2</v>
      </c>
      <c r="I26" s="385">
        <v>2402</v>
      </c>
      <c r="J26" s="385">
        <v>20</v>
      </c>
      <c r="K26" s="269">
        <v>517340</v>
      </c>
      <c r="L26" s="409">
        <f>K26/$R$64</f>
        <v>3.005278735829298E-2</v>
      </c>
      <c r="M26" s="388">
        <f>184800/1400</f>
        <v>132</v>
      </c>
      <c r="N26" s="387">
        <v>13118</v>
      </c>
      <c r="O26" s="387">
        <v>12</v>
      </c>
      <c r="P26" s="387">
        <v>3661</v>
      </c>
      <c r="Q26" s="387">
        <v>30</v>
      </c>
      <c r="R26" s="509">
        <v>284828.08319299057</v>
      </c>
      <c r="S26" s="409">
        <f>R26/$R$64</f>
        <v>1.6545942354871321E-2</v>
      </c>
      <c r="T26" s="385">
        <v>240</v>
      </c>
      <c r="U26" s="385">
        <v>23409</v>
      </c>
      <c r="V26" s="385">
        <v>35</v>
      </c>
      <c r="W26" s="385">
        <v>6858</v>
      </c>
      <c r="X26" s="385">
        <v>30</v>
      </c>
      <c r="Y26" s="529">
        <v>527576</v>
      </c>
      <c r="Z26" s="409">
        <f>Y26/$Y$64</f>
        <v>3.4212208607472532E-2</v>
      </c>
      <c r="AA26" s="387">
        <v>240.96</v>
      </c>
      <c r="AB26" s="387">
        <v>23502.635999999999</v>
      </c>
      <c r="AC26" s="387">
        <v>34.818719999999999</v>
      </c>
      <c r="AD26" s="387">
        <v>6885.4018800000003</v>
      </c>
      <c r="AE26" s="385">
        <v>30</v>
      </c>
      <c r="AF26" s="269">
        <v>545365.0763151818</v>
      </c>
      <c r="AG26" s="405">
        <f>AF26/$AF$64</f>
        <v>3.4137208053249005E-2</v>
      </c>
      <c r="AH26" s="387">
        <v>241.92384000000001</v>
      </c>
      <c r="AI26" s="387">
        <v>23596.646543999999</v>
      </c>
      <c r="AJ26" s="387">
        <v>34.957994880000001</v>
      </c>
      <c r="AK26" s="387">
        <v>6912.9434875200004</v>
      </c>
      <c r="AL26" s="387">
        <v>30</v>
      </c>
      <c r="AM26" s="269">
        <v>563803.16753233061</v>
      </c>
      <c r="AN26" s="409">
        <f>AM26/$AM$64</f>
        <v>3.4216418200126685E-2</v>
      </c>
      <c r="AO26" s="385">
        <v>243</v>
      </c>
      <c r="AP26" s="385">
        <v>23691.03313</v>
      </c>
      <c r="AQ26" s="385">
        <v>35.097826859999998</v>
      </c>
      <c r="AR26" s="385">
        <v>6940.5952610000004</v>
      </c>
      <c r="AS26" s="385">
        <v>30</v>
      </c>
      <c r="AT26" s="269">
        <v>582832.97240474017</v>
      </c>
      <c r="AU26" s="409">
        <f>AT26/$AT$64</f>
        <v>3.4312415035003936E-2</v>
      </c>
      <c r="AV26" s="744" t="s">
        <v>202</v>
      </c>
    </row>
    <row r="27" spans="1:48" s="104" customFormat="1" ht="15.75">
      <c r="A27" s="743" t="s">
        <v>678</v>
      </c>
      <c r="B27" s="107" t="s">
        <v>201</v>
      </c>
      <c r="C27" s="117"/>
      <c r="D27" s="107" t="s">
        <v>166</v>
      </c>
      <c r="E27" s="107" t="s">
        <v>177</v>
      </c>
      <c r="F27" s="385">
        <v>0</v>
      </c>
      <c r="G27" s="385">
        <v>0</v>
      </c>
      <c r="H27" s="385">
        <v>0</v>
      </c>
      <c r="I27" s="385">
        <v>0</v>
      </c>
      <c r="J27" s="385">
        <v>0</v>
      </c>
      <c r="K27" s="269">
        <v>0</v>
      </c>
      <c r="L27" s="409">
        <f>K27/$R$64</f>
        <v>0</v>
      </c>
      <c r="M27" s="388"/>
      <c r="N27" s="387"/>
      <c r="O27" s="387"/>
      <c r="P27" s="387"/>
      <c r="Q27" s="387"/>
      <c r="R27" s="509"/>
      <c r="S27" s="409"/>
      <c r="T27" s="385">
        <v>2553</v>
      </c>
      <c r="U27" s="385">
        <v>3699</v>
      </c>
      <c r="V27" s="385" t="s">
        <v>168</v>
      </c>
      <c r="W27" s="385">
        <v>3193</v>
      </c>
      <c r="X27" s="385">
        <v>3</v>
      </c>
      <c r="Y27" s="529">
        <v>1708056</v>
      </c>
      <c r="Z27" s="409">
        <f>Y27/$Y$64</f>
        <v>0.110763886502125</v>
      </c>
      <c r="AA27" s="387">
        <v>2563.3779611999998</v>
      </c>
      <c r="AB27" s="387">
        <v>3713.8327837683732</v>
      </c>
      <c r="AC27" s="387">
        <v>0</v>
      </c>
      <c r="AD27" s="387">
        <v>3205.7391605030089</v>
      </c>
      <c r="AE27" s="385">
        <v>3</v>
      </c>
      <c r="AF27" s="269">
        <v>1765651.2458623371</v>
      </c>
      <c r="AG27" s="405">
        <f>AF27/$AF$64</f>
        <v>0.11052120230494304</v>
      </c>
      <c r="AH27" s="387">
        <v>2573.6314730448003</v>
      </c>
      <c r="AI27" s="387">
        <v>3728.6881149034461</v>
      </c>
      <c r="AJ27" s="387">
        <v>0</v>
      </c>
      <c r="AK27" s="387">
        <v>3218.5621171450207</v>
      </c>
      <c r="AL27" s="387">
        <v>3</v>
      </c>
      <c r="AM27" s="269">
        <v>1825345.6416766881</v>
      </c>
      <c r="AN27" s="409">
        <f>AM27/$AM$64</f>
        <v>0.11077764977580877</v>
      </c>
      <c r="AO27" s="385">
        <v>2584</v>
      </c>
      <c r="AP27" s="385">
        <v>3743.6028670000001</v>
      </c>
      <c r="AQ27" s="385">
        <v>0</v>
      </c>
      <c r="AR27" s="385">
        <v>3231.4363659999999</v>
      </c>
      <c r="AS27" s="385">
        <v>3</v>
      </c>
      <c r="AT27" s="269">
        <v>1886955.7449647631</v>
      </c>
      <c r="AU27" s="409">
        <f>AT27/$AT$64</f>
        <v>0.11108844512824513</v>
      </c>
      <c r="AV27" s="744" t="s">
        <v>203</v>
      </c>
    </row>
    <row r="28" spans="1:48" s="104" customFormat="1">
      <c r="A28" s="741" t="s">
        <v>204</v>
      </c>
      <c r="B28" s="115"/>
      <c r="C28" s="158"/>
      <c r="D28" s="158"/>
      <c r="E28" s="115"/>
      <c r="F28" s="386"/>
      <c r="G28" s="386"/>
      <c r="H28" s="434"/>
      <c r="I28" s="386"/>
      <c r="J28" s="386"/>
      <c r="K28" s="270"/>
      <c r="L28" s="410"/>
      <c r="M28" s="386"/>
      <c r="N28" s="386"/>
      <c r="O28" s="386"/>
      <c r="P28" s="386"/>
      <c r="Q28" s="386"/>
      <c r="R28" s="270"/>
      <c r="S28" s="410"/>
      <c r="T28" s="386"/>
      <c r="U28" s="386"/>
      <c r="V28" s="386"/>
      <c r="W28" s="386"/>
      <c r="X28" s="386"/>
      <c r="Y28" s="270"/>
      <c r="Z28" s="410"/>
      <c r="AA28" s="395"/>
      <c r="AB28" s="395"/>
      <c r="AC28" s="395"/>
      <c r="AD28" s="395"/>
      <c r="AE28" s="386"/>
      <c r="AF28" s="270"/>
      <c r="AG28" s="407"/>
      <c r="AH28" s="395"/>
      <c r="AI28" s="395"/>
      <c r="AJ28" s="395"/>
      <c r="AK28" s="395"/>
      <c r="AL28" s="395"/>
      <c r="AM28" s="270"/>
      <c r="AN28" s="410"/>
      <c r="AO28" s="386"/>
      <c r="AP28" s="386"/>
      <c r="AQ28" s="386"/>
      <c r="AR28" s="386"/>
      <c r="AS28" s="386"/>
      <c r="AT28" s="270"/>
      <c r="AU28" s="410"/>
      <c r="AV28" s="746"/>
    </row>
    <row r="29" spans="1:48">
      <c r="A29" s="749" t="s">
        <v>205</v>
      </c>
      <c r="B29" s="107" t="s">
        <v>171</v>
      </c>
      <c r="C29" s="360"/>
      <c r="D29" s="376" t="s">
        <v>166</v>
      </c>
      <c r="E29" s="107" t="s">
        <v>177</v>
      </c>
      <c r="F29" s="393">
        <v>0</v>
      </c>
      <c r="G29" s="393">
        <v>0</v>
      </c>
      <c r="H29" s="385">
        <v>0</v>
      </c>
      <c r="I29" s="393">
        <v>0</v>
      </c>
      <c r="J29" s="393">
        <v>0</v>
      </c>
      <c r="K29" s="517">
        <v>0</v>
      </c>
      <c r="L29" s="409">
        <f>K29/$R$64</f>
        <v>0</v>
      </c>
      <c r="M29" s="389">
        <f>250000/1400</f>
        <v>178.57142857142858</v>
      </c>
      <c r="N29" s="390">
        <v>61400</v>
      </c>
      <c r="O29" s="390">
        <v>42</v>
      </c>
      <c r="P29" s="390">
        <v>-144</v>
      </c>
      <c r="Q29" s="390">
        <v>5</v>
      </c>
      <c r="R29" s="509">
        <v>92437.962754379478</v>
      </c>
      <c r="S29" s="409">
        <f t="shared" ref="S29:S34" si="6">R29/$R$64</f>
        <v>5.3698118036323754E-3</v>
      </c>
      <c r="T29" s="393">
        <v>218</v>
      </c>
      <c r="U29" s="393">
        <v>71145</v>
      </c>
      <c r="V29" s="393">
        <v>46</v>
      </c>
      <c r="W29" s="393">
        <v>-334</v>
      </c>
      <c r="X29" s="393">
        <v>5</v>
      </c>
      <c r="Y29" s="529">
        <v>173216</v>
      </c>
      <c r="Z29" s="409">
        <f t="shared" ref="Z29:Z42" si="7">Y29/$Y$64</f>
        <v>1.1232698087388285E-2</v>
      </c>
      <c r="AA29" s="390">
        <v>219.28112999999999</v>
      </c>
      <c r="AB29" s="390">
        <v>71429.809695119999</v>
      </c>
      <c r="AC29" s="390">
        <v>46.186751436900011</v>
      </c>
      <c r="AD29" s="390">
        <v>-335.17147948980005</v>
      </c>
      <c r="AE29" s="393">
        <v>5</v>
      </c>
      <c r="AF29" s="517">
        <v>179056.98868118209</v>
      </c>
      <c r="AG29" s="405">
        <f t="shared" ref="AG29:AG42" si="8">AF29/$AF$64</f>
        <v>1.1208098834082979E-2</v>
      </c>
      <c r="AH29" s="390">
        <v>220.15825451999999</v>
      </c>
      <c r="AI29" s="390">
        <v>71715.528933900467</v>
      </c>
      <c r="AJ29" s="390">
        <v>46.371498442647606</v>
      </c>
      <c r="AK29" s="390">
        <v>-336.5121654077592</v>
      </c>
      <c r="AL29" s="390">
        <v>5</v>
      </c>
      <c r="AM29" s="517">
        <v>185110.67498005243</v>
      </c>
      <c r="AN29" s="409">
        <f t="shared" ref="AN29:AN42" si="9">AM29/$AM$64</f>
        <v>1.1234105505556593E-2</v>
      </c>
      <c r="AO29" s="393">
        <v>221</v>
      </c>
      <c r="AP29" s="393">
        <v>72002.391050000006</v>
      </c>
      <c r="AQ29" s="393">
        <v>46.556984440000001</v>
      </c>
      <c r="AR29" s="393">
        <v>-337.8582141</v>
      </c>
      <c r="AS29" s="393">
        <v>5</v>
      </c>
      <c r="AT29" s="517">
        <v>191358.6356647863</v>
      </c>
      <c r="AU29" s="409">
        <f t="shared" ref="AU29:AU42" si="10">AT29/$AT$64</f>
        <v>1.1265623666367665E-2</v>
      </c>
      <c r="AV29" s="750" t="s">
        <v>206</v>
      </c>
    </row>
    <row r="30" spans="1:48" s="104" customFormat="1">
      <c r="A30" s="743" t="s">
        <v>207</v>
      </c>
      <c r="B30" s="107" t="s">
        <v>171</v>
      </c>
      <c r="C30" s="107"/>
      <c r="D30" s="107" t="s">
        <v>166</v>
      </c>
      <c r="E30" s="107" t="s">
        <v>167</v>
      </c>
      <c r="F30" s="393">
        <v>0</v>
      </c>
      <c r="G30" s="393">
        <v>0</v>
      </c>
      <c r="H30" s="385">
        <v>0</v>
      </c>
      <c r="I30" s="393">
        <v>0</v>
      </c>
      <c r="J30" s="393">
        <v>0</v>
      </c>
      <c r="K30" s="517">
        <v>0</v>
      </c>
      <c r="L30" s="409">
        <v>0</v>
      </c>
      <c r="M30" s="385">
        <v>0</v>
      </c>
      <c r="N30" s="385">
        <v>0</v>
      </c>
      <c r="O30" s="385">
        <v>0</v>
      </c>
      <c r="P30" s="385">
        <v>0</v>
      </c>
      <c r="Q30" s="385">
        <v>0</v>
      </c>
      <c r="R30" s="269">
        <v>0</v>
      </c>
      <c r="S30" s="409">
        <f t="shared" si="6"/>
        <v>0</v>
      </c>
      <c r="T30" s="385">
        <v>91</v>
      </c>
      <c r="U30" s="385">
        <v>366</v>
      </c>
      <c r="V30" s="385" t="s">
        <v>168</v>
      </c>
      <c r="W30" s="385" t="s">
        <v>168</v>
      </c>
      <c r="X30" s="385">
        <v>5</v>
      </c>
      <c r="Y30" s="529">
        <v>40597</v>
      </c>
      <c r="Z30" s="409">
        <f t="shared" si="7"/>
        <v>2.6326311902693873E-3</v>
      </c>
      <c r="AA30" s="390">
        <v>91.810278000000011</v>
      </c>
      <c r="AB30" s="390">
        <v>367.24111200000004</v>
      </c>
      <c r="AC30" s="390">
        <v>0</v>
      </c>
      <c r="AD30" s="390">
        <v>0</v>
      </c>
      <c r="AE30" s="393">
        <v>5</v>
      </c>
      <c r="AF30" s="517">
        <v>41966.303776745721</v>
      </c>
      <c r="AG30" s="405">
        <f t="shared" si="8"/>
        <v>2.6268870257190268E-3</v>
      </c>
      <c r="AH30" s="390">
        <v>92.177519112000013</v>
      </c>
      <c r="AI30" s="390">
        <v>368.71007644800005</v>
      </c>
      <c r="AJ30" s="390">
        <v>0</v>
      </c>
      <c r="AK30" s="390">
        <v>0</v>
      </c>
      <c r="AL30" s="390">
        <v>5</v>
      </c>
      <c r="AM30" s="517">
        <v>43385.130486938324</v>
      </c>
      <c r="AN30" s="409">
        <f t="shared" si="9"/>
        <v>2.6329823135004325E-3</v>
      </c>
      <c r="AO30" s="393">
        <v>93</v>
      </c>
      <c r="AP30" s="393">
        <v>370.1849168</v>
      </c>
      <c r="AQ30" s="393">
        <v>0</v>
      </c>
      <c r="AR30" s="393">
        <v>0</v>
      </c>
      <c r="AS30" s="393">
        <v>5</v>
      </c>
      <c r="AT30" s="517">
        <v>44849.490063249366</v>
      </c>
      <c r="AU30" s="409">
        <f t="shared" si="10"/>
        <v>2.640369351118031E-3</v>
      </c>
      <c r="AV30" s="750" t="s">
        <v>656</v>
      </c>
    </row>
    <row r="31" spans="1:48" s="104" customFormat="1">
      <c r="A31" s="743" t="s">
        <v>208</v>
      </c>
      <c r="B31" s="107" t="s">
        <v>171</v>
      </c>
      <c r="C31" s="107"/>
      <c r="D31" s="107" t="s">
        <v>166</v>
      </c>
      <c r="E31" s="107" t="s">
        <v>167</v>
      </c>
      <c r="F31" s="393">
        <v>0</v>
      </c>
      <c r="G31" s="393">
        <v>0</v>
      </c>
      <c r="H31" s="385">
        <v>0</v>
      </c>
      <c r="I31" s="393">
        <v>0</v>
      </c>
      <c r="J31" s="393">
        <v>0</v>
      </c>
      <c r="K31" s="517">
        <v>0</v>
      </c>
      <c r="L31" s="409">
        <f>K31/$R$64</f>
        <v>0</v>
      </c>
      <c r="M31" s="387">
        <v>0</v>
      </c>
      <c r="N31" s="387">
        <v>0</v>
      </c>
      <c r="O31" s="387">
        <v>0</v>
      </c>
      <c r="P31" s="387">
        <v>0</v>
      </c>
      <c r="Q31" s="387">
        <v>0</v>
      </c>
      <c r="R31" s="509">
        <v>0</v>
      </c>
      <c r="S31" s="409">
        <f t="shared" si="6"/>
        <v>0</v>
      </c>
      <c r="T31" s="393">
        <v>110</v>
      </c>
      <c r="U31" s="393">
        <v>52719</v>
      </c>
      <c r="V31" s="393">
        <v>49</v>
      </c>
      <c r="W31" s="393">
        <v>-212</v>
      </c>
      <c r="X31" s="393">
        <v>15</v>
      </c>
      <c r="Y31" s="529">
        <v>766226</v>
      </c>
      <c r="Z31" s="409">
        <f t="shared" si="7"/>
        <v>4.9688165785534685E-2</v>
      </c>
      <c r="AA31" s="396">
        <v>110.1723336</v>
      </c>
      <c r="AB31" s="396">
        <v>52929.849404039996</v>
      </c>
      <c r="AC31" s="396">
        <v>49.137735169200006</v>
      </c>
      <c r="AD31" s="396">
        <v>-213.3041304528</v>
      </c>
      <c r="AE31" s="397">
        <v>15</v>
      </c>
      <c r="AF31" s="518">
        <v>792063.05380576383</v>
      </c>
      <c r="AG31" s="405">
        <f t="shared" si="8"/>
        <v>4.9579304640755224E-2</v>
      </c>
      <c r="AH31" s="390">
        <v>110.61302293440001</v>
      </c>
      <c r="AI31" s="390">
        <v>53141.568801656162</v>
      </c>
      <c r="AJ31" s="390">
        <v>49.334286109876807</v>
      </c>
      <c r="AK31" s="390">
        <v>-214.15734697461122</v>
      </c>
      <c r="AL31" s="390">
        <v>15</v>
      </c>
      <c r="AM31" s="517">
        <v>818841.68608357385</v>
      </c>
      <c r="AN31" s="409">
        <f t="shared" si="9"/>
        <v>4.9694345800435344E-2</v>
      </c>
      <c r="AO31" s="393">
        <v>111</v>
      </c>
      <c r="AP31" s="393">
        <v>53354.13508</v>
      </c>
      <c r="AQ31" s="393">
        <v>49.531623250000003</v>
      </c>
      <c r="AR31" s="393">
        <v>-215.01397639999999</v>
      </c>
      <c r="AS31" s="393">
        <v>15</v>
      </c>
      <c r="AT31" s="517">
        <v>846479.69595103664</v>
      </c>
      <c r="AU31" s="409">
        <f t="shared" si="10"/>
        <v>4.9833767170616043E-2</v>
      </c>
      <c r="AV31" s="744" t="s">
        <v>209</v>
      </c>
    </row>
    <row r="32" spans="1:48" s="104" customFormat="1">
      <c r="A32" s="743" t="s">
        <v>210</v>
      </c>
      <c r="B32" s="107" t="s">
        <v>171</v>
      </c>
      <c r="C32" s="107"/>
      <c r="D32" s="107" t="s">
        <v>166</v>
      </c>
      <c r="E32" s="107" t="s">
        <v>177</v>
      </c>
      <c r="F32" s="393">
        <v>0</v>
      </c>
      <c r="G32" s="393">
        <v>0</v>
      </c>
      <c r="H32" s="385">
        <v>0</v>
      </c>
      <c r="I32" s="393">
        <v>0</v>
      </c>
      <c r="J32" s="393">
        <v>0</v>
      </c>
      <c r="K32" s="517">
        <v>0</v>
      </c>
      <c r="L32" s="409">
        <f>K32/$R$64</f>
        <v>0</v>
      </c>
      <c r="M32" s="387">
        <v>0</v>
      </c>
      <c r="N32" s="387">
        <v>0</v>
      </c>
      <c r="O32" s="387">
        <v>0</v>
      </c>
      <c r="P32" s="387">
        <v>0</v>
      </c>
      <c r="Q32" s="387">
        <v>0</v>
      </c>
      <c r="R32" s="509">
        <v>0</v>
      </c>
      <c r="S32" s="409">
        <f t="shared" si="6"/>
        <v>0</v>
      </c>
      <c r="T32" s="393">
        <v>12</v>
      </c>
      <c r="U32" s="393">
        <v>4553</v>
      </c>
      <c r="V32" s="393">
        <v>3</v>
      </c>
      <c r="W32" s="393">
        <v>0</v>
      </c>
      <c r="X32" s="393">
        <v>15</v>
      </c>
      <c r="Y32" s="529">
        <v>27303</v>
      </c>
      <c r="Z32" s="409">
        <f t="shared" si="7"/>
        <v>1.7705428821815671E-3</v>
      </c>
      <c r="AA32" s="390">
        <v>12.048</v>
      </c>
      <c r="AB32" s="390">
        <v>4570.71</v>
      </c>
      <c r="AC32" s="390">
        <v>2.6523671999999996</v>
      </c>
      <c r="AD32" s="390">
        <v>-3.2077799999999999E-3</v>
      </c>
      <c r="AE32" s="393">
        <v>15</v>
      </c>
      <c r="AF32" s="517">
        <v>28223.979378419277</v>
      </c>
      <c r="AG32" s="405">
        <f t="shared" si="8"/>
        <v>1.7666841863832176E-3</v>
      </c>
      <c r="AH32" s="390">
        <v>12.096192</v>
      </c>
      <c r="AI32" s="390">
        <v>4588.9928399999999</v>
      </c>
      <c r="AJ32" s="390">
        <v>2.6629766687999998</v>
      </c>
      <c r="AK32" s="390">
        <v>-3.2206111199999999E-3</v>
      </c>
      <c r="AL32" s="390">
        <v>15</v>
      </c>
      <c r="AM32" s="517">
        <v>29178.195790306767</v>
      </c>
      <c r="AN32" s="409">
        <f t="shared" si="9"/>
        <v>1.7707835056266544E-3</v>
      </c>
      <c r="AO32" s="393">
        <v>12</v>
      </c>
      <c r="AP32" s="393">
        <v>4607.3488109999998</v>
      </c>
      <c r="AQ32" s="393">
        <v>2.673628575</v>
      </c>
      <c r="AR32" s="393">
        <v>-3.233494E-3</v>
      </c>
      <c r="AS32" s="393">
        <v>15</v>
      </c>
      <c r="AT32" s="517">
        <v>30163.034834132573</v>
      </c>
      <c r="AU32" s="409">
        <f t="shared" si="10"/>
        <v>1.7757515771179122E-3</v>
      </c>
      <c r="AV32" s="744" t="s">
        <v>211</v>
      </c>
    </row>
    <row r="33" spans="1:48" s="104" customFormat="1">
      <c r="A33" s="743" t="s">
        <v>212</v>
      </c>
      <c r="B33" s="107" t="s">
        <v>171</v>
      </c>
      <c r="C33" s="107"/>
      <c r="D33" s="107" t="s">
        <v>166</v>
      </c>
      <c r="E33" s="107" t="s">
        <v>167</v>
      </c>
      <c r="F33" s="393">
        <v>0</v>
      </c>
      <c r="G33" s="393">
        <v>0</v>
      </c>
      <c r="H33" s="385">
        <v>0</v>
      </c>
      <c r="I33" s="393">
        <v>0</v>
      </c>
      <c r="J33" s="393">
        <v>0</v>
      </c>
      <c r="K33" s="517">
        <v>0</v>
      </c>
      <c r="L33" s="409">
        <f>K33/$R$64</f>
        <v>0</v>
      </c>
      <c r="M33" s="387">
        <v>0</v>
      </c>
      <c r="N33" s="387">
        <v>0</v>
      </c>
      <c r="O33" s="387">
        <v>0</v>
      </c>
      <c r="P33" s="387">
        <v>0</v>
      </c>
      <c r="Q33" s="387">
        <v>0</v>
      </c>
      <c r="R33" s="509">
        <v>0</v>
      </c>
      <c r="S33" s="409">
        <f t="shared" si="6"/>
        <v>0</v>
      </c>
      <c r="T33" s="393">
        <v>406</v>
      </c>
      <c r="U33" s="393">
        <v>58663</v>
      </c>
      <c r="V33" s="393">
        <v>20</v>
      </c>
      <c r="W33" s="393">
        <v>10578</v>
      </c>
      <c r="X33" s="393">
        <v>18</v>
      </c>
      <c r="Y33" s="529">
        <v>331981</v>
      </c>
      <c r="Z33" s="409">
        <f t="shared" si="7"/>
        <v>2.1528278818060978E-2</v>
      </c>
      <c r="AA33" s="390">
        <v>407.46275759999997</v>
      </c>
      <c r="AB33" s="390">
        <v>58897.342597319999</v>
      </c>
      <c r="AC33" s="390">
        <v>20.328107124600002</v>
      </c>
      <c r="AD33" s="390">
        <v>10619.963729217001</v>
      </c>
      <c r="AE33" s="393">
        <v>18</v>
      </c>
      <c r="AF33" s="517">
        <v>343174.93819322478</v>
      </c>
      <c r="AG33" s="405">
        <f t="shared" si="8"/>
        <v>2.1481086289787531E-2</v>
      </c>
      <c r="AH33" s="390">
        <v>409.09260863039998</v>
      </c>
      <c r="AI33" s="390">
        <v>59132.931967709286</v>
      </c>
      <c r="AJ33" s="390">
        <v>20.409419553098399</v>
      </c>
      <c r="AK33" s="390">
        <v>10662.443584133869</v>
      </c>
      <c r="AL33" s="390">
        <v>18</v>
      </c>
      <c r="AM33" s="517">
        <v>354777.24110671238</v>
      </c>
      <c r="AN33" s="409">
        <f t="shared" si="9"/>
        <v>2.1530929850439938E-2</v>
      </c>
      <c r="AO33" s="393">
        <v>411</v>
      </c>
      <c r="AP33" s="393">
        <v>59369.4637</v>
      </c>
      <c r="AQ33" s="393">
        <v>20.491057229999999</v>
      </c>
      <c r="AR33" s="393">
        <v>10705.093360000001</v>
      </c>
      <c r="AS33" s="393">
        <v>18</v>
      </c>
      <c r="AT33" s="517">
        <v>366751.88413857407</v>
      </c>
      <c r="AU33" s="409">
        <f t="shared" si="10"/>
        <v>2.1591336556528153E-2</v>
      </c>
      <c r="AV33" s="747" t="s">
        <v>213</v>
      </c>
    </row>
    <row r="34" spans="1:48" s="104" customFormat="1">
      <c r="A34" s="743" t="s">
        <v>214</v>
      </c>
      <c r="B34" s="107" t="s">
        <v>171</v>
      </c>
      <c r="C34" s="107"/>
      <c r="D34" s="107" t="s">
        <v>166</v>
      </c>
      <c r="E34" s="107" t="s">
        <v>167</v>
      </c>
      <c r="F34" s="385">
        <v>100</v>
      </c>
      <c r="G34" s="385">
        <v>14695</v>
      </c>
      <c r="H34" s="433">
        <v>2.7920500000000001</v>
      </c>
      <c r="I34" s="385" t="s">
        <v>168</v>
      </c>
      <c r="J34" s="385">
        <v>5</v>
      </c>
      <c r="K34" s="269">
        <v>22011</v>
      </c>
      <c r="L34" s="409">
        <f>K34/$R$64</f>
        <v>1.2786405507855313E-3</v>
      </c>
      <c r="M34" s="388">
        <f>206000/1400</f>
        <v>147.14285714285714</v>
      </c>
      <c r="N34" s="387">
        <v>35537</v>
      </c>
      <c r="O34" s="387">
        <v>43</v>
      </c>
      <c r="P34" s="387">
        <v>1902</v>
      </c>
      <c r="Q34" s="387">
        <v>6</v>
      </c>
      <c r="R34" s="509">
        <v>40461.028516769744</v>
      </c>
      <c r="S34" s="409">
        <f t="shared" si="6"/>
        <v>2.350420779975083E-3</v>
      </c>
      <c r="T34" s="393">
        <v>171</v>
      </c>
      <c r="U34" s="393">
        <v>44806</v>
      </c>
      <c r="V34" s="393">
        <v>69</v>
      </c>
      <c r="W34" s="393">
        <v>3114</v>
      </c>
      <c r="X34" s="393">
        <v>7</v>
      </c>
      <c r="Y34" s="529">
        <v>40466</v>
      </c>
      <c r="Z34" s="409">
        <f t="shared" si="7"/>
        <v>2.6241361121620075E-3</v>
      </c>
      <c r="AA34" s="398">
        <v>171.37918559999997</v>
      </c>
      <c r="AB34" s="398">
        <v>44985.054429570599</v>
      </c>
      <c r="AC34" s="398">
        <v>69.155073246605994</v>
      </c>
      <c r="AD34" s="398">
        <v>3126.8820552613197</v>
      </c>
      <c r="AE34" s="399">
        <v>6.7</v>
      </c>
      <c r="AF34" s="519">
        <v>41830.490495914812</v>
      </c>
      <c r="AG34" s="405">
        <f t="shared" si="8"/>
        <v>2.6183857732086082E-3</v>
      </c>
      <c r="AH34" s="390">
        <v>172.06470234239998</v>
      </c>
      <c r="AI34" s="390">
        <v>45164.994647288884</v>
      </c>
      <c r="AJ34" s="390">
        <v>69.431693539592416</v>
      </c>
      <c r="AK34" s="390">
        <v>3139.3895834823647</v>
      </c>
      <c r="AL34" s="390">
        <v>6.7</v>
      </c>
      <c r="AM34" s="517">
        <v>43244.725533906152</v>
      </c>
      <c r="AN34" s="409">
        <f t="shared" si="9"/>
        <v>2.6244613351395891E-3</v>
      </c>
      <c r="AO34" s="393">
        <v>173</v>
      </c>
      <c r="AP34" s="393">
        <v>45345.654629999997</v>
      </c>
      <c r="AQ34" s="393">
        <v>69.709420309999999</v>
      </c>
      <c r="AR34" s="393">
        <v>3151.947142</v>
      </c>
      <c r="AS34" s="393">
        <v>6.7</v>
      </c>
      <c r="AT34" s="517">
        <v>44704.346082462143</v>
      </c>
      <c r="AU34" s="409">
        <f t="shared" si="10"/>
        <v>2.6318244664865808E-3</v>
      </c>
      <c r="AV34" s="744" t="s">
        <v>215</v>
      </c>
    </row>
    <row r="35" spans="1:48" s="104" customFormat="1">
      <c r="A35" s="743" t="s">
        <v>216</v>
      </c>
      <c r="B35" s="107" t="s">
        <v>171</v>
      </c>
      <c r="C35" s="107"/>
      <c r="D35" s="107" t="s">
        <v>166</v>
      </c>
      <c r="E35" s="107" t="s">
        <v>177</v>
      </c>
      <c r="F35" s="385">
        <v>0</v>
      </c>
      <c r="G35" s="385">
        <v>0</v>
      </c>
      <c r="H35" s="385">
        <v>0</v>
      </c>
      <c r="I35" s="385">
        <v>0</v>
      </c>
      <c r="J35" s="385">
        <v>0</v>
      </c>
      <c r="K35" s="269">
        <v>0</v>
      </c>
      <c r="L35" s="409">
        <v>0</v>
      </c>
      <c r="M35" s="385">
        <v>0</v>
      </c>
      <c r="N35" s="385">
        <v>0</v>
      </c>
      <c r="O35" s="385">
        <v>0</v>
      </c>
      <c r="P35" s="385">
        <v>0</v>
      </c>
      <c r="Q35" s="385">
        <v>0</v>
      </c>
      <c r="R35" s="269">
        <v>0</v>
      </c>
      <c r="S35" s="409">
        <v>0</v>
      </c>
      <c r="T35" s="393">
        <v>428</v>
      </c>
      <c r="U35" s="393">
        <v>22950</v>
      </c>
      <c r="V35" s="393" t="s">
        <v>168</v>
      </c>
      <c r="W35" s="393">
        <v>23916</v>
      </c>
      <c r="X35" s="393">
        <v>3</v>
      </c>
      <c r="Y35" s="529">
        <v>292771</v>
      </c>
      <c r="Z35" s="409">
        <f t="shared" si="7"/>
        <v>1.898559169905064E-2</v>
      </c>
      <c r="AA35" s="390">
        <v>429.58027519999996</v>
      </c>
      <c r="AB35" s="390">
        <v>23041.800000000003</v>
      </c>
      <c r="AC35" s="390">
        <v>0</v>
      </c>
      <c r="AD35" s="390">
        <v>24012.132999724803</v>
      </c>
      <c r="AE35" s="393">
        <v>3</v>
      </c>
      <c r="AF35" s="517">
        <v>302642.73894138512</v>
      </c>
      <c r="AG35" s="405">
        <f t="shared" si="8"/>
        <v>1.8943967250070838E-2</v>
      </c>
      <c r="AH35" s="390">
        <v>431.29859630080006</v>
      </c>
      <c r="AI35" s="390">
        <v>23133.967200000003</v>
      </c>
      <c r="AJ35" s="390">
        <v>0</v>
      </c>
      <c r="AK35" s="390">
        <v>24108.181531723701</v>
      </c>
      <c r="AL35" s="390">
        <v>3</v>
      </c>
      <c r="AM35" s="517">
        <v>312874.70037263754</v>
      </c>
      <c r="AN35" s="409">
        <f t="shared" si="9"/>
        <v>1.8987923815762541E-2</v>
      </c>
      <c r="AO35" s="393">
        <v>433</v>
      </c>
      <c r="AP35" s="393">
        <v>23226.503069999999</v>
      </c>
      <c r="AQ35" s="393">
        <v>0</v>
      </c>
      <c r="AR35" s="393">
        <v>24204.614259999998</v>
      </c>
      <c r="AS35" s="393">
        <v>3</v>
      </c>
      <c r="AT35" s="517">
        <v>323435.02503995778</v>
      </c>
      <c r="AU35" s="409">
        <f t="shared" si="10"/>
        <v>1.9041195919714E-2</v>
      </c>
      <c r="AV35" s="744" t="s">
        <v>217</v>
      </c>
    </row>
    <row r="36" spans="1:48" s="104" customFormat="1">
      <c r="A36" s="743" t="s">
        <v>218</v>
      </c>
      <c r="B36" s="107" t="s">
        <v>171</v>
      </c>
      <c r="C36" s="107"/>
      <c r="D36" s="107" t="s">
        <v>166</v>
      </c>
      <c r="E36" s="107" t="s">
        <v>177</v>
      </c>
      <c r="F36" s="385">
        <v>0</v>
      </c>
      <c r="G36" s="385">
        <v>0</v>
      </c>
      <c r="H36" s="385">
        <v>0</v>
      </c>
      <c r="I36" s="385">
        <v>0</v>
      </c>
      <c r="J36" s="385">
        <v>0</v>
      </c>
      <c r="K36" s="269">
        <v>0</v>
      </c>
      <c r="L36" s="409">
        <v>0</v>
      </c>
      <c r="M36" s="385">
        <v>0</v>
      </c>
      <c r="N36" s="385">
        <v>0</v>
      </c>
      <c r="O36" s="385">
        <v>0</v>
      </c>
      <c r="P36" s="385">
        <v>0</v>
      </c>
      <c r="Q36" s="385">
        <v>0</v>
      </c>
      <c r="R36" s="269">
        <v>0</v>
      </c>
      <c r="S36" s="409">
        <v>0</v>
      </c>
      <c r="T36" s="393">
        <v>580</v>
      </c>
      <c r="U36" s="393">
        <v>1470</v>
      </c>
      <c r="V36" s="393" t="s">
        <v>168</v>
      </c>
      <c r="W36" s="393">
        <v>3030</v>
      </c>
      <c r="X36" s="393">
        <v>30</v>
      </c>
      <c r="Y36" s="529">
        <v>3238081</v>
      </c>
      <c r="Z36" s="409">
        <f t="shared" si="7"/>
        <v>0.20998283216047214</v>
      </c>
      <c r="AA36" s="390">
        <v>582.32000000000005</v>
      </c>
      <c r="AB36" s="390">
        <v>1476.3619200000001</v>
      </c>
      <c r="AC36" s="390">
        <v>0</v>
      </c>
      <c r="AD36" s="390">
        <v>3042.16518</v>
      </c>
      <c r="AE36" s="393">
        <v>30</v>
      </c>
      <c r="AF36" s="517">
        <v>3347267.2678250028</v>
      </c>
      <c r="AG36" s="405">
        <f t="shared" si="8"/>
        <v>0.20952269240198787</v>
      </c>
      <c r="AH36" s="390">
        <v>584.64928000000009</v>
      </c>
      <c r="AI36" s="390">
        <v>1482.26736768</v>
      </c>
      <c r="AJ36" s="390">
        <v>0</v>
      </c>
      <c r="AK36" s="390">
        <v>3054.3338407200004</v>
      </c>
      <c r="AL36" s="390">
        <v>30</v>
      </c>
      <c r="AM36" s="517">
        <v>3460434.0654302556</v>
      </c>
      <c r="AN36" s="409">
        <f t="shared" si="9"/>
        <v>0.21000885762128405</v>
      </c>
      <c r="AO36" s="393">
        <v>587</v>
      </c>
      <c r="AP36" s="393">
        <v>1488.1964370000001</v>
      </c>
      <c r="AQ36" s="393">
        <v>0</v>
      </c>
      <c r="AR36" s="393">
        <v>3066.5511759999999</v>
      </c>
      <c r="AS36" s="393">
        <v>30</v>
      </c>
      <c r="AT36" s="517">
        <v>3577232.6022799104</v>
      </c>
      <c r="AU36" s="409">
        <f t="shared" si="10"/>
        <v>0.21059805388110053</v>
      </c>
      <c r="AV36" s="744" t="s">
        <v>217</v>
      </c>
    </row>
    <row r="37" spans="1:48" s="104" customFormat="1">
      <c r="A37" s="743" t="s">
        <v>219</v>
      </c>
      <c r="B37" s="107" t="s">
        <v>165</v>
      </c>
      <c r="C37" s="107"/>
      <c r="D37" s="107" t="s">
        <v>166</v>
      </c>
      <c r="E37" s="107" t="s">
        <v>177</v>
      </c>
      <c r="F37" s="385">
        <v>1335</v>
      </c>
      <c r="G37" s="385" t="s">
        <v>168</v>
      </c>
      <c r="H37" s="433" t="s">
        <v>168</v>
      </c>
      <c r="I37" s="385">
        <v>-4575</v>
      </c>
      <c r="J37" s="385">
        <v>20</v>
      </c>
      <c r="K37" s="269">
        <v>2157986</v>
      </c>
      <c r="L37" s="409">
        <f t="shared" ref="L37:L42" si="11">K37/$R$64</f>
        <v>0.12535952058640978</v>
      </c>
      <c r="M37" s="387">
        <v>1135</v>
      </c>
      <c r="N37" s="387">
        <v>150898</v>
      </c>
      <c r="O37" s="387">
        <v>45</v>
      </c>
      <c r="P37" s="387">
        <v>7683</v>
      </c>
      <c r="Q37" s="387">
        <v>20</v>
      </c>
      <c r="R37" s="509">
        <v>3538322.4588900888</v>
      </c>
      <c r="S37" s="409">
        <f t="shared" ref="S37:S42" si="12">R37/$R$64</f>
        <v>0.20554461758629952</v>
      </c>
      <c r="T37" s="393" t="s">
        <v>168</v>
      </c>
      <c r="U37" s="393"/>
      <c r="V37" s="393"/>
      <c r="W37" s="393"/>
      <c r="X37" s="393"/>
      <c r="Y37" s="517"/>
      <c r="Z37" s="409">
        <f t="shared" si="7"/>
        <v>0</v>
      </c>
      <c r="AA37" s="390">
        <v>0</v>
      </c>
      <c r="AB37" s="390">
        <v>0</v>
      </c>
      <c r="AC37" s="390">
        <v>0</v>
      </c>
      <c r="AD37" s="390">
        <v>0</v>
      </c>
      <c r="AE37" s="390">
        <v>0</v>
      </c>
      <c r="AF37" s="510">
        <v>0</v>
      </c>
      <c r="AG37" s="405">
        <f t="shared" si="8"/>
        <v>0</v>
      </c>
      <c r="AH37" s="390">
        <v>0</v>
      </c>
      <c r="AI37" s="390">
        <v>0</v>
      </c>
      <c r="AJ37" s="390">
        <v>0</v>
      </c>
      <c r="AK37" s="390">
        <v>0</v>
      </c>
      <c r="AL37" s="390">
        <v>0</v>
      </c>
      <c r="AM37" s="510">
        <v>0</v>
      </c>
      <c r="AN37" s="409">
        <f t="shared" si="9"/>
        <v>0</v>
      </c>
      <c r="AO37" s="390">
        <v>0</v>
      </c>
      <c r="AP37" s="390">
        <v>0</v>
      </c>
      <c r="AQ37" s="390">
        <v>0</v>
      </c>
      <c r="AR37" s="390">
        <v>0</v>
      </c>
      <c r="AS37" s="390">
        <v>0</v>
      </c>
      <c r="AT37" s="510">
        <v>0</v>
      </c>
      <c r="AU37" s="409">
        <f t="shared" si="10"/>
        <v>0</v>
      </c>
      <c r="AV37" s="744"/>
    </row>
    <row r="38" spans="1:48" s="104" customFormat="1">
      <c r="A38" s="743" t="s">
        <v>220</v>
      </c>
      <c r="B38" s="107" t="s">
        <v>171</v>
      </c>
      <c r="C38" s="107"/>
      <c r="D38" s="107" t="s">
        <v>166</v>
      </c>
      <c r="E38" s="107" t="s">
        <v>177</v>
      </c>
      <c r="F38" s="385">
        <v>0</v>
      </c>
      <c r="G38" s="385">
        <v>0</v>
      </c>
      <c r="H38" s="385">
        <v>0</v>
      </c>
      <c r="I38" s="385">
        <v>0</v>
      </c>
      <c r="J38" s="385">
        <v>0</v>
      </c>
      <c r="K38" s="269">
        <v>0</v>
      </c>
      <c r="L38" s="409">
        <f t="shared" si="11"/>
        <v>0</v>
      </c>
      <c r="M38" s="387">
        <v>0</v>
      </c>
      <c r="N38" s="387">
        <v>0</v>
      </c>
      <c r="O38" s="387">
        <v>0</v>
      </c>
      <c r="P38" s="387">
        <v>0</v>
      </c>
      <c r="Q38" s="387">
        <v>0</v>
      </c>
      <c r="R38" s="509"/>
      <c r="S38" s="409">
        <f t="shared" si="12"/>
        <v>0</v>
      </c>
      <c r="T38" s="393">
        <v>16</v>
      </c>
      <c r="U38" s="393">
        <v>19058</v>
      </c>
      <c r="V38" s="393">
        <v>7</v>
      </c>
      <c r="W38" s="393" t="s">
        <v>168</v>
      </c>
      <c r="X38" s="393">
        <v>15</v>
      </c>
      <c r="Y38" s="529">
        <v>106119</v>
      </c>
      <c r="Z38" s="409">
        <f t="shared" si="7"/>
        <v>6.8815968982978331E-3</v>
      </c>
      <c r="AA38" s="396">
        <v>16.064</v>
      </c>
      <c r="AB38" s="396">
        <v>19134.232</v>
      </c>
      <c r="AC38" s="396">
        <v>7.0235824000000004</v>
      </c>
      <c r="AD38" s="396">
        <v>0</v>
      </c>
      <c r="AE38" s="397">
        <v>15</v>
      </c>
      <c r="AF38" s="518">
        <v>109696.79884705698</v>
      </c>
      <c r="AG38" s="405">
        <f t="shared" si="8"/>
        <v>6.8664874368544963E-3</v>
      </c>
      <c r="AH38" s="390">
        <v>16.128256</v>
      </c>
      <c r="AI38" s="390">
        <v>19210.768927999998</v>
      </c>
      <c r="AJ38" s="390">
        <v>7.0516767296000005</v>
      </c>
      <c r="AK38" s="390">
        <v>0</v>
      </c>
      <c r="AL38" s="390">
        <v>15</v>
      </c>
      <c r="AM38" s="517">
        <v>113405.50641050636</v>
      </c>
      <c r="AN38" s="409">
        <f t="shared" si="9"/>
        <v>6.8824200660712338E-3</v>
      </c>
      <c r="AO38" s="393">
        <v>16</v>
      </c>
      <c r="AP38" s="393">
        <v>19287.612000000001</v>
      </c>
      <c r="AQ38" s="393">
        <v>7.0798834370000003</v>
      </c>
      <c r="AR38" s="393">
        <v>0</v>
      </c>
      <c r="AS38" s="393">
        <v>15</v>
      </c>
      <c r="AT38" s="517">
        <v>117233.23350167241</v>
      </c>
      <c r="AU38" s="409">
        <f t="shared" si="10"/>
        <v>6.9017292333480133E-3</v>
      </c>
      <c r="AV38" s="744" t="s">
        <v>209</v>
      </c>
    </row>
    <row r="39" spans="1:48" s="104" customFormat="1">
      <c r="A39" s="743" t="s">
        <v>221</v>
      </c>
      <c r="B39" s="107" t="s">
        <v>165</v>
      </c>
      <c r="C39" s="107"/>
      <c r="D39" s="107" t="s">
        <v>166</v>
      </c>
      <c r="E39" s="107" t="s">
        <v>167</v>
      </c>
      <c r="F39" s="385">
        <v>0</v>
      </c>
      <c r="G39" s="385">
        <v>0</v>
      </c>
      <c r="H39" s="385">
        <v>0</v>
      </c>
      <c r="I39" s="385">
        <v>0</v>
      </c>
      <c r="J39" s="385">
        <v>0</v>
      </c>
      <c r="K39" s="269">
        <v>0</v>
      </c>
      <c r="L39" s="409">
        <f t="shared" si="11"/>
        <v>0</v>
      </c>
      <c r="M39" s="387">
        <v>1</v>
      </c>
      <c r="N39" s="387">
        <v>41</v>
      </c>
      <c r="O39" s="387">
        <v>0</v>
      </c>
      <c r="P39" s="387">
        <v>0</v>
      </c>
      <c r="Q39" s="387">
        <v>9</v>
      </c>
      <c r="R39" s="509">
        <v>862.35919185991906</v>
      </c>
      <c r="S39" s="409">
        <f t="shared" si="12"/>
        <v>5.0095290175581874E-5</v>
      </c>
      <c r="T39" s="393" t="s">
        <v>168</v>
      </c>
      <c r="U39" s="393"/>
      <c r="V39" s="393"/>
      <c r="W39" s="393"/>
      <c r="X39" s="393"/>
      <c r="Y39" s="269"/>
      <c r="Z39" s="409">
        <f t="shared" si="7"/>
        <v>0</v>
      </c>
      <c r="AA39" s="390">
        <v>0</v>
      </c>
      <c r="AB39" s="390">
        <v>0</v>
      </c>
      <c r="AC39" s="390">
        <v>0</v>
      </c>
      <c r="AD39" s="390">
        <v>0</v>
      </c>
      <c r="AE39" s="390">
        <v>0</v>
      </c>
      <c r="AF39" s="510">
        <v>0</v>
      </c>
      <c r="AG39" s="405">
        <f t="shared" si="8"/>
        <v>0</v>
      </c>
      <c r="AH39" s="390"/>
      <c r="AI39" s="390"/>
      <c r="AJ39" s="390"/>
      <c r="AK39" s="390"/>
      <c r="AL39" s="390"/>
      <c r="AM39" s="517"/>
      <c r="AN39" s="409">
        <f t="shared" si="9"/>
        <v>0</v>
      </c>
      <c r="AO39" s="393"/>
      <c r="AP39" s="393"/>
      <c r="AQ39" s="393"/>
      <c r="AR39" s="393"/>
      <c r="AS39" s="393"/>
      <c r="AT39" s="517"/>
      <c r="AU39" s="409">
        <f t="shared" si="10"/>
        <v>0</v>
      </c>
      <c r="AV39" s="744"/>
    </row>
    <row r="40" spans="1:48" s="104" customFormat="1">
      <c r="A40" s="743" t="s">
        <v>222</v>
      </c>
      <c r="B40" s="107" t="s">
        <v>171</v>
      </c>
      <c r="C40" s="107"/>
      <c r="D40" s="107" t="s">
        <v>166</v>
      </c>
      <c r="E40" s="107" t="s">
        <v>177</v>
      </c>
      <c r="F40" s="385">
        <v>140</v>
      </c>
      <c r="G40" s="385">
        <v>7528</v>
      </c>
      <c r="H40" s="433">
        <v>1.4302820000000001</v>
      </c>
      <c r="I40" s="385" t="s">
        <v>168</v>
      </c>
      <c r="J40" s="385">
        <v>9</v>
      </c>
      <c r="K40" s="269">
        <v>214710</v>
      </c>
      <c r="L40" s="409">
        <f t="shared" si="11"/>
        <v>1.2472714218307276E-2</v>
      </c>
      <c r="M40" s="387">
        <v>78</v>
      </c>
      <c r="N40" s="387">
        <v>14922</v>
      </c>
      <c r="O40" s="387">
        <v>11</v>
      </c>
      <c r="P40" s="387">
        <v>0</v>
      </c>
      <c r="Q40" s="387">
        <v>9</v>
      </c>
      <c r="R40" s="509">
        <v>84917.471086009187</v>
      </c>
      <c r="S40" s="409">
        <f t="shared" si="12"/>
        <v>4.9329390759497169E-3</v>
      </c>
      <c r="T40" s="385">
        <v>100</v>
      </c>
      <c r="U40" s="385">
        <v>14181</v>
      </c>
      <c r="V40" s="385">
        <v>11</v>
      </c>
      <c r="W40" s="385" t="s">
        <v>168</v>
      </c>
      <c r="X40" s="385">
        <v>9</v>
      </c>
      <c r="Y40" s="529">
        <v>145471</v>
      </c>
      <c r="Z40" s="409">
        <f t="shared" si="7"/>
        <v>9.4334924225848715E-3</v>
      </c>
      <c r="AA40" s="398">
        <v>100.4</v>
      </c>
      <c r="AB40" s="398">
        <v>14237.724000000002</v>
      </c>
      <c r="AC40" s="398">
        <v>10.797015999999999</v>
      </c>
      <c r="AD40" s="398">
        <v>0</v>
      </c>
      <c r="AE40" s="399">
        <v>9</v>
      </c>
      <c r="AF40" s="519">
        <v>150376.3997192597</v>
      </c>
      <c r="AG40" s="405">
        <f t="shared" si="8"/>
        <v>9.4128331029179248E-3</v>
      </c>
      <c r="AH40" s="390">
        <v>100.80160000000001</v>
      </c>
      <c r="AI40" s="390">
        <v>14294.674896</v>
      </c>
      <c r="AJ40" s="390">
        <v>10.840204064</v>
      </c>
      <c r="AK40" s="390">
        <v>0</v>
      </c>
      <c r="AL40" s="390">
        <v>9</v>
      </c>
      <c r="AM40" s="517">
        <v>155460.43222398823</v>
      </c>
      <c r="AN40" s="409">
        <f t="shared" si="9"/>
        <v>9.4346741360643444E-3</v>
      </c>
      <c r="AO40" s="393">
        <v>101</v>
      </c>
      <c r="AP40" s="393">
        <v>14351.8536</v>
      </c>
      <c r="AQ40" s="393">
        <v>10.88356488</v>
      </c>
      <c r="AR40" s="393">
        <v>0</v>
      </c>
      <c r="AS40" s="393">
        <v>9</v>
      </c>
      <c r="AT40" s="517">
        <v>160707.6210674835</v>
      </c>
      <c r="AU40" s="409">
        <f t="shared" si="10"/>
        <v>9.4611438515635853E-3</v>
      </c>
      <c r="AV40" s="744" t="s">
        <v>223</v>
      </c>
    </row>
    <row r="41" spans="1:48" s="104" customFormat="1">
      <c r="A41" s="743" t="s">
        <v>224</v>
      </c>
      <c r="B41" s="107" t="s">
        <v>171</v>
      </c>
      <c r="C41" s="107" t="s">
        <v>166</v>
      </c>
      <c r="D41" s="107"/>
      <c r="E41" s="107" t="s">
        <v>177</v>
      </c>
      <c r="F41" s="385">
        <v>2850</v>
      </c>
      <c r="G41" s="385">
        <v>378050</v>
      </c>
      <c r="H41" s="433">
        <v>56.707500000000003</v>
      </c>
      <c r="I41" s="385" t="s">
        <v>168</v>
      </c>
      <c r="J41" s="385">
        <v>9</v>
      </c>
      <c r="K41" s="269">
        <v>805677</v>
      </c>
      <c r="L41" s="409">
        <f t="shared" si="11"/>
        <v>4.6802566127628668E-2</v>
      </c>
      <c r="M41" s="387">
        <v>555</v>
      </c>
      <c r="N41" s="387">
        <v>11400</v>
      </c>
      <c r="O41" s="387">
        <v>0</v>
      </c>
      <c r="P41" s="387">
        <v>2932</v>
      </c>
      <c r="Q41" s="387">
        <v>9</v>
      </c>
      <c r="R41" s="509">
        <v>184629.37710606915</v>
      </c>
      <c r="S41" s="409">
        <f t="shared" si="12"/>
        <v>1.0725301369047015E-2</v>
      </c>
      <c r="T41" s="385">
        <v>499</v>
      </c>
      <c r="U41" s="385">
        <v>9454</v>
      </c>
      <c r="V41" s="385" t="s">
        <v>168</v>
      </c>
      <c r="W41" s="385">
        <v>3150</v>
      </c>
      <c r="X41" s="385">
        <v>9</v>
      </c>
      <c r="Y41" s="529">
        <v>151681</v>
      </c>
      <c r="Z41" s="409">
        <f t="shared" si="7"/>
        <v>9.8361980336293554E-3</v>
      </c>
      <c r="AA41" s="390">
        <v>501.15643919999991</v>
      </c>
      <c r="AB41" s="390">
        <v>9491.5248199199996</v>
      </c>
      <c r="AC41" s="390">
        <v>0</v>
      </c>
      <c r="AD41" s="390">
        <v>3162.1041163679997</v>
      </c>
      <c r="AE41" s="393">
        <v>9.1</v>
      </c>
      <c r="AF41" s="517">
        <v>156795.87198237906</v>
      </c>
      <c r="AG41" s="405">
        <f t="shared" si="8"/>
        <v>9.8146609238683041E-3</v>
      </c>
      <c r="AH41" s="390">
        <v>503.16106495679992</v>
      </c>
      <c r="AI41" s="390">
        <v>9529.4909191996776</v>
      </c>
      <c r="AJ41" s="390">
        <v>0</v>
      </c>
      <c r="AK41" s="390">
        <v>3174.7525328334718</v>
      </c>
      <c r="AL41" s="390">
        <v>9.1</v>
      </c>
      <c r="AM41" s="517">
        <v>162096.93858095357</v>
      </c>
      <c r="AN41" s="409">
        <f t="shared" si="9"/>
        <v>9.8374343367414793E-3</v>
      </c>
      <c r="AO41" s="393">
        <v>505</v>
      </c>
      <c r="AP41" s="393">
        <v>9567.6088830000008</v>
      </c>
      <c r="AQ41" s="393">
        <v>0</v>
      </c>
      <c r="AR41" s="393">
        <v>3187.4515430000001</v>
      </c>
      <c r="AS41" s="393">
        <v>9.1</v>
      </c>
      <c r="AT41" s="517">
        <v>167568.12655797688</v>
      </c>
      <c r="AU41" s="409">
        <f t="shared" si="10"/>
        <v>9.8650340274547693E-3</v>
      </c>
      <c r="AV41" s="744" t="s">
        <v>225</v>
      </c>
    </row>
    <row r="42" spans="1:48" s="104" customFormat="1">
      <c r="A42" s="743" t="s">
        <v>226</v>
      </c>
      <c r="B42" s="107" t="s">
        <v>171</v>
      </c>
      <c r="C42" s="107"/>
      <c r="D42" s="107" t="s">
        <v>166</v>
      </c>
      <c r="E42" s="107" t="s">
        <v>167</v>
      </c>
      <c r="F42" s="385">
        <v>75</v>
      </c>
      <c r="G42" s="385">
        <v>20325</v>
      </c>
      <c r="H42" s="433">
        <v>3.0487500000000001</v>
      </c>
      <c r="I42" s="385">
        <v>-71</v>
      </c>
      <c r="J42" s="385">
        <v>20</v>
      </c>
      <c r="K42" s="269">
        <v>212025</v>
      </c>
      <c r="L42" s="409">
        <f t="shared" si="11"/>
        <v>1.2316739938226445E-2</v>
      </c>
      <c r="M42" s="387">
        <v>0</v>
      </c>
      <c r="N42" s="387">
        <v>0</v>
      </c>
      <c r="O42" s="387">
        <v>0</v>
      </c>
      <c r="P42" s="387">
        <v>0</v>
      </c>
      <c r="Q42" s="387">
        <v>0</v>
      </c>
      <c r="R42" s="509">
        <v>0</v>
      </c>
      <c r="S42" s="409">
        <f t="shared" si="12"/>
        <v>0</v>
      </c>
      <c r="T42" s="385">
        <v>10</v>
      </c>
      <c r="U42" s="385">
        <v>1276</v>
      </c>
      <c r="V42" s="385">
        <v>0</v>
      </c>
      <c r="W42" s="385">
        <v>-9</v>
      </c>
      <c r="X42" s="385">
        <v>20</v>
      </c>
      <c r="Y42" s="529">
        <v>19670</v>
      </c>
      <c r="Z42" s="409">
        <f t="shared" si="7"/>
        <v>1.2755586745966168E-3</v>
      </c>
      <c r="AA42" s="390">
        <v>9.6182195999999998</v>
      </c>
      <c r="AB42" s="390">
        <v>1281.3217274399999</v>
      </c>
      <c r="AC42" s="390">
        <v>0.47041837680000009</v>
      </c>
      <c r="AD42" s="390">
        <v>-8.784057645599999</v>
      </c>
      <c r="AE42" s="393">
        <v>20</v>
      </c>
      <c r="AF42" s="517">
        <v>20333.673377542269</v>
      </c>
      <c r="AG42" s="405">
        <f t="shared" si="8"/>
        <v>1.2727893088900521E-3</v>
      </c>
      <c r="AH42" s="390">
        <v>9.6566924784000001</v>
      </c>
      <c r="AI42" s="390">
        <v>1286.4470143497601</v>
      </c>
      <c r="AJ42" s="390">
        <v>0.47230005030720001</v>
      </c>
      <c r="AK42" s="390">
        <v>-8.8191938761823998</v>
      </c>
      <c r="AL42" s="390">
        <v>20</v>
      </c>
      <c r="AM42" s="517">
        <v>21021.128700218924</v>
      </c>
      <c r="AN42" s="409">
        <f t="shared" si="9"/>
        <v>1.2757426209460427E-3</v>
      </c>
      <c r="AO42" s="393">
        <v>10</v>
      </c>
      <c r="AP42" s="393">
        <v>1291.5928019999999</v>
      </c>
      <c r="AQ42" s="393">
        <v>0.47418925099999998</v>
      </c>
      <c r="AR42" s="393">
        <v>-8.8544706519999998</v>
      </c>
      <c r="AS42" s="393">
        <v>20</v>
      </c>
      <c r="AT42" s="517">
        <v>21730.64578064582</v>
      </c>
      <c r="AU42" s="409">
        <f t="shared" si="10"/>
        <v>1.2793218165536172E-3</v>
      </c>
      <c r="AV42" s="744" t="s">
        <v>227</v>
      </c>
    </row>
    <row r="43" spans="1:48" s="104" customFormat="1" ht="13.15" customHeight="1">
      <c r="A43" s="741" t="s">
        <v>228</v>
      </c>
      <c r="B43" s="115"/>
      <c r="C43" s="158"/>
      <c r="D43" s="158"/>
      <c r="E43" s="115"/>
      <c r="F43" s="386"/>
      <c r="G43" s="386"/>
      <c r="H43" s="434"/>
      <c r="I43" s="386"/>
      <c r="J43" s="386"/>
      <c r="K43" s="270"/>
      <c r="L43" s="410"/>
      <c r="M43" s="386"/>
      <c r="N43" s="386"/>
      <c r="O43" s="386"/>
      <c r="P43" s="386"/>
      <c r="Q43" s="386"/>
      <c r="R43" s="270"/>
      <c r="S43" s="410"/>
      <c r="T43" s="386"/>
      <c r="U43" s="386"/>
      <c r="V43" s="386"/>
      <c r="W43" s="386"/>
      <c r="X43" s="386"/>
      <c r="Y43" s="270"/>
      <c r="Z43" s="410"/>
      <c r="AA43" s="395"/>
      <c r="AB43" s="395"/>
      <c r="AC43" s="395"/>
      <c r="AD43" s="395"/>
      <c r="AE43" s="386"/>
      <c r="AF43" s="270"/>
      <c r="AG43" s="407"/>
      <c r="AH43" s="395"/>
      <c r="AI43" s="395"/>
      <c r="AJ43" s="395"/>
      <c r="AK43" s="395"/>
      <c r="AL43" s="395"/>
      <c r="AM43" s="270"/>
      <c r="AN43" s="410"/>
      <c r="AO43" s="386"/>
      <c r="AP43" s="386"/>
      <c r="AQ43" s="386"/>
      <c r="AR43" s="386"/>
      <c r="AS43" s="386"/>
      <c r="AT43" s="270"/>
      <c r="AU43" s="410"/>
      <c r="AV43" s="746"/>
    </row>
    <row r="44" spans="1:48">
      <c r="A44" s="743" t="s">
        <v>229</v>
      </c>
      <c r="B44" s="107" t="s">
        <v>171</v>
      </c>
      <c r="C44" s="107"/>
      <c r="D44" s="107"/>
      <c r="E44" s="107" t="s">
        <v>177</v>
      </c>
      <c r="F44" s="385">
        <v>0</v>
      </c>
      <c r="G44" s="385">
        <v>0</v>
      </c>
      <c r="H44" s="385">
        <v>0</v>
      </c>
      <c r="I44" s="385">
        <v>0</v>
      </c>
      <c r="J44" s="385">
        <v>0</v>
      </c>
      <c r="K44" s="269">
        <v>0</v>
      </c>
      <c r="L44" s="409">
        <f>K44/$R$64</f>
        <v>0</v>
      </c>
      <c r="M44" s="388">
        <f>615700/1445</f>
        <v>426.08996539792389</v>
      </c>
      <c r="N44" s="387">
        <v>135457</v>
      </c>
      <c r="O44" s="387">
        <v>106</v>
      </c>
      <c r="P44" s="387">
        <v>0</v>
      </c>
      <c r="Q44" s="387">
        <v>5</v>
      </c>
      <c r="R44" s="509">
        <v>265351.32837998355</v>
      </c>
      <c r="S44" s="409">
        <f>R44/$R$64</f>
        <v>1.5414518589407776E-2</v>
      </c>
      <c r="T44" s="385">
        <v>518</v>
      </c>
      <c r="U44" s="385">
        <v>183946</v>
      </c>
      <c r="V44" s="385">
        <v>157</v>
      </c>
      <c r="W44" s="385" t="s">
        <v>168</v>
      </c>
      <c r="X44" s="385">
        <v>5</v>
      </c>
      <c r="Y44" s="529">
        <v>327710</v>
      </c>
      <c r="Z44" s="409">
        <f>Y44/$Y$64</f>
        <v>2.1251313332590609E-2</v>
      </c>
      <c r="AA44" s="387">
        <v>520.258242</v>
      </c>
      <c r="AB44" s="387">
        <v>184681.53306023998</v>
      </c>
      <c r="AC44" s="387">
        <v>158.00986035600005</v>
      </c>
      <c r="AD44" s="387">
        <v>0</v>
      </c>
      <c r="AE44" s="385">
        <v>5</v>
      </c>
      <c r="AF44" s="269">
        <v>338760.03647135769</v>
      </c>
      <c r="AG44" s="405">
        <f>AF44/$AF$64</f>
        <v>2.120473485996674E-2</v>
      </c>
      <c r="AH44" s="387">
        <v>522.33927496800004</v>
      </c>
      <c r="AI44" s="387">
        <v>185420.25919248097</v>
      </c>
      <c r="AJ44" s="387">
        <v>158.64189979742406</v>
      </c>
      <c r="AK44" s="387">
        <v>0</v>
      </c>
      <c r="AL44" s="387">
        <v>5</v>
      </c>
      <c r="AM44" s="269">
        <v>350213.07724064548</v>
      </c>
      <c r="AN44" s="409">
        <f>AM44/$AM$64</f>
        <v>2.1253937189581403E-2</v>
      </c>
      <c r="AO44" s="385">
        <v>524</v>
      </c>
      <c r="AP44" s="385">
        <v>186161.94020000001</v>
      </c>
      <c r="AQ44" s="385">
        <v>159.2764674</v>
      </c>
      <c r="AR44" s="385">
        <v>0</v>
      </c>
      <c r="AS44" s="385">
        <v>5</v>
      </c>
      <c r="AT44" s="269">
        <v>362033.66802026972</v>
      </c>
      <c r="AU44" s="409">
        <f>AT44/$AT$64</f>
        <v>2.1313566771115806E-2</v>
      </c>
      <c r="AV44" s="744" t="s">
        <v>230</v>
      </c>
    </row>
    <row r="45" spans="1:48">
      <c r="A45" s="741" t="s">
        <v>231</v>
      </c>
      <c r="B45" s="115"/>
      <c r="C45" s="158"/>
      <c r="D45" s="158"/>
      <c r="E45" s="115"/>
      <c r="F45" s="386"/>
      <c r="G45" s="386"/>
      <c r="H45" s="434"/>
      <c r="I45" s="386"/>
      <c r="J45" s="386"/>
      <c r="K45" s="270"/>
      <c r="L45" s="410"/>
      <c r="M45" s="386"/>
      <c r="N45" s="386"/>
      <c r="O45" s="386"/>
      <c r="P45" s="386"/>
      <c r="Q45" s="386"/>
      <c r="R45" s="270"/>
      <c r="S45" s="410"/>
      <c r="T45" s="386"/>
      <c r="U45" s="386"/>
      <c r="V45" s="386"/>
      <c r="W45" s="386"/>
      <c r="X45" s="386"/>
      <c r="Y45" s="270"/>
      <c r="Z45" s="410"/>
      <c r="AA45" s="395"/>
      <c r="AB45" s="395"/>
      <c r="AC45" s="395"/>
      <c r="AD45" s="395"/>
      <c r="AE45" s="386"/>
      <c r="AF45" s="270"/>
      <c r="AG45" s="407"/>
      <c r="AH45" s="395"/>
      <c r="AI45" s="395"/>
      <c r="AJ45" s="395"/>
      <c r="AK45" s="395"/>
      <c r="AL45" s="395"/>
      <c r="AM45" s="270"/>
      <c r="AN45" s="410"/>
      <c r="AO45" s="386"/>
      <c r="AP45" s="386"/>
      <c r="AQ45" s="386"/>
      <c r="AR45" s="386"/>
      <c r="AS45" s="386"/>
      <c r="AT45" s="270"/>
      <c r="AU45" s="410"/>
      <c r="AV45" s="746"/>
    </row>
    <row r="46" spans="1:48">
      <c r="A46" s="743" t="s">
        <v>232</v>
      </c>
      <c r="B46" s="107" t="s">
        <v>165</v>
      </c>
      <c r="C46" s="107" t="s">
        <v>166</v>
      </c>
      <c r="D46" s="107"/>
      <c r="E46" s="107" t="s">
        <v>167</v>
      </c>
      <c r="F46" s="385">
        <v>0</v>
      </c>
      <c r="G46" s="385">
        <v>0</v>
      </c>
      <c r="H46" s="385">
        <v>0</v>
      </c>
      <c r="I46" s="385">
        <v>0</v>
      </c>
      <c r="J46" s="385">
        <v>0</v>
      </c>
      <c r="K46" s="269">
        <v>0</v>
      </c>
      <c r="L46" s="409">
        <f t="shared" ref="L46:L51" si="13">K46/$R$64</f>
        <v>0</v>
      </c>
      <c r="M46" s="387">
        <v>0</v>
      </c>
      <c r="N46" s="387">
        <v>0</v>
      </c>
      <c r="O46" s="387">
        <v>0</v>
      </c>
      <c r="P46" s="387">
        <v>0</v>
      </c>
      <c r="Q46" s="387">
        <v>0</v>
      </c>
      <c r="R46" s="510">
        <v>0</v>
      </c>
      <c r="S46" s="409">
        <f>R46/$R$64</f>
        <v>0</v>
      </c>
      <c r="T46" s="385" t="s">
        <v>168</v>
      </c>
      <c r="U46" s="385"/>
      <c r="V46" s="385"/>
      <c r="W46" s="385"/>
      <c r="X46" s="385"/>
      <c r="Y46" s="269"/>
      <c r="Z46" s="409">
        <f t="shared" ref="Z46:Z51" si="14">Y46/$Y$64</f>
        <v>0</v>
      </c>
      <c r="AA46" s="387"/>
      <c r="AB46" s="387"/>
      <c r="AC46" s="387"/>
      <c r="AD46" s="387"/>
      <c r="AE46" s="385"/>
      <c r="AF46" s="269"/>
      <c r="AG46" s="405">
        <f t="shared" ref="AG46:AG51" si="15">AF46/$AF$64</f>
        <v>0</v>
      </c>
      <c r="AH46" s="387"/>
      <c r="AI46" s="387"/>
      <c r="AJ46" s="387"/>
      <c r="AK46" s="387"/>
      <c r="AL46" s="387"/>
      <c r="AM46" s="269"/>
      <c r="AN46" s="409">
        <f t="shared" ref="AN46:AN51" si="16">AM46/$AM$64</f>
        <v>0</v>
      </c>
      <c r="AO46" s="385"/>
      <c r="AP46" s="385"/>
      <c r="AQ46" s="385"/>
      <c r="AR46" s="385"/>
      <c r="AS46" s="385"/>
      <c r="AT46" s="269"/>
      <c r="AU46" s="409">
        <f t="shared" ref="AU46:AU51" si="17">AT46/$AT$64</f>
        <v>0</v>
      </c>
      <c r="AV46" s="744" t="s">
        <v>168</v>
      </c>
    </row>
    <row r="47" spans="1:48">
      <c r="A47" s="743" t="s">
        <v>233</v>
      </c>
      <c r="B47" s="107" t="s">
        <v>171</v>
      </c>
      <c r="C47" s="107" t="s">
        <v>166</v>
      </c>
      <c r="D47" s="107"/>
      <c r="E47" s="107" t="s">
        <v>167</v>
      </c>
      <c r="F47" s="385">
        <v>31661</v>
      </c>
      <c r="G47" s="385">
        <v>44642</v>
      </c>
      <c r="H47" s="433">
        <v>5.3570412000000003</v>
      </c>
      <c r="I47" s="385">
        <v>-855</v>
      </c>
      <c r="J47" s="385">
        <v>16</v>
      </c>
      <c r="K47" s="269">
        <v>418468</v>
      </c>
      <c r="L47" s="409">
        <f t="shared" si="13"/>
        <v>2.4309216028627491E-2</v>
      </c>
      <c r="M47" s="387">
        <v>36917</v>
      </c>
      <c r="N47" s="387">
        <v>274941</v>
      </c>
      <c r="O47" s="387">
        <v>35</v>
      </c>
      <c r="P47" s="387">
        <v>-6519</v>
      </c>
      <c r="Q47" s="387">
        <v>16</v>
      </c>
      <c r="R47" s="509">
        <v>581345.88201819884</v>
      </c>
      <c r="S47" s="409">
        <f>R47/$R$64</f>
        <v>3.3770951741431569E-2</v>
      </c>
      <c r="T47" s="385">
        <v>23535</v>
      </c>
      <c r="U47" s="385">
        <v>144188</v>
      </c>
      <c r="V47" s="385">
        <v>19</v>
      </c>
      <c r="W47" s="385">
        <v>-3416</v>
      </c>
      <c r="X47" s="385">
        <v>16</v>
      </c>
      <c r="Y47" s="529">
        <v>324162</v>
      </c>
      <c r="Z47" s="409">
        <f t="shared" si="14"/>
        <v>2.1021232896522038E-2</v>
      </c>
      <c r="AA47" s="387">
        <v>23628.8715304</v>
      </c>
      <c r="AB47" s="387">
        <v>144764.38650986401</v>
      </c>
      <c r="AC47" s="387">
        <v>18.90309722432</v>
      </c>
      <c r="AD47" s="387">
        <v>-3429.4141252831996</v>
      </c>
      <c r="AE47" s="385">
        <v>16</v>
      </c>
      <c r="AF47" s="269">
        <v>335092.09967705433</v>
      </c>
      <c r="AG47" s="405">
        <f t="shared" si="15"/>
        <v>2.097513981086804E-2</v>
      </c>
      <c r="AH47" s="387">
        <v>23723.387016521599</v>
      </c>
      <c r="AI47" s="387">
        <v>145343.44405590344</v>
      </c>
      <c r="AJ47" s="387">
        <v>18.97870961321728</v>
      </c>
      <c r="AK47" s="387">
        <v>-3443.1317817843324</v>
      </c>
      <c r="AL47" s="387">
        <v>16</v>
      </c>
      <c r="AM47" s="269">
        <v>346421.13222482364</v>
      </c>
      <c r="AN47" s="409">
        <f t="shared" si="16"/>
        <v>2.102380940044335E-2</v>
      </c>
      <c r="AO47" s="385">
        <v>23818</v>
      </c>
      <c r="AP47" s="385">
        <v>145924.81779999999</v>
      </c>
      <c r="AQ47" s="385">
        <v>19.054624449999999</v>
      </c>
      <c r="AR47" s="385">
        <v>-3456.904309</v>
      </c>
      <c r="AS47" s="385">
        <v>16</v>
      </c>
      <c r="AT47" s="269">
        <v>358113.73512163089</v>
      </c>
      <c r="AU47" s="409">
        <f t="shared" si="17"/>
        <v>2.1082793340483508E-2</v>
      </c>
      <c r="AV47" s="744" t="s">
        <v>234</v>
      </c>
    </row>
    <row r="48" spans="1:48">
      <c r="A48" s="751" t="s">
        <v>235</v>
      </c>
      <c r="B48" s="107" t="s">
        <v>171</v>
      </c>
      <c r="C48" s="573" t="s">
        <v>166</v>
      </c>
      <c r="D48" s="107"/>
      <c r="E48" s="107" t="s">
        <v>167</v>
      </c>
      <c r="F48" s="385">
        <v>0</v>
      </c>
      <c r="G48" s="385">
        <v>0</v>
      </c>
      <c r="H48" s="385">
        <v>0</v>
      </c>
      <c r="I48" s="385">
        <v>0</v>
      </c>
      <c r="J48" s="385">
        <v>0</v>
      </c>
      <c r="K48" s="269">
        <v>0</v>
      </c>
      <c r="L48" s="409">
        <f t="shared" si="13"/>
        <v>0</v>
      </c>
      <c r="M48" s="387">
        <v>0</v>
      </c>
      <c r="N48" s="387">
        <v>0</v>
      </c>
      <c r="O48" s="387">
        <v>0</v>
      </c>
      <c r="P48" s="387">
        <v>0</v>
      </c>
      <c r="Q48" s="387">
        <v>0</v>
      </c>
      <c r="R48" s="510">
        <v>0</v>
      </c>
      <c r="S48" s="409">
        <f>R48/$R$64</f>
        <v>0</v>
      </c>
      <c r="T48" s="385">
        <v>1830</v>
      </c>
      <c r="U48" s="385">
        <v>27995</v>
      </c>
      <c r="V48" s="385" t="s">
        <v>168</v>
      </c>
      <c r="W48" s="385" t="s">
        <v>168</v>
      </c>
      <c r="X48" s="385">
        <v>5</v>
      </c>
      <c r="Y48" s="529">
        <v>25198</v>
      </c>
      <c r="Z48" s="409">
        <f t="shared" si="14"/>
        <v>1.6340380011431392E-3</v>
      </c>
      <c r="AA48" s="387">
        <v>1837.0799436</v>
      </c>
      <c r="AB48" s="387">
        <v>28107.323137080002</v>
      </c>
      <c r="AC48" s="387">
        <v>0</v>
      </c>
      <c r="AD48" s="387">
        <v>0</v>
      </c>
      <c r="AE48" s="385">
        <v>5</v>
      </c>
      <c r="AF48" s="269">
        <v>26047.803747632181</v>
      </c>
      <c r="AG48" s="405">
        <f t="shared" si="15"/>
        <v>1.630466149154783E-3</v>
      </c>
      <c r="AH48" s="387">
        <v>1844.4282633743999</v>
      </c>
      <c r="AI48" s="387">
        <v>28219.752429628319</v>
      </c>
      <c r="AJ48" s="387">
        <v>0</v>
      </c>
      <c r="AK48" s="387">
        <v>0</v>
      </c>
      <c r="AL48" s="387">
        <v>5</v>
      </c>
      <c r="AM48" s="269">
        <v>26928.446462692405</v>
      </c>
      <c r="AN48" s="409">
        <f t="shared" si="16"/>
        <v>1.6342493953696512E-3</v>
      </c>
      <c r="AO48" s="385">
        <v>1852</v>
      </c>
      <c r="AP48" s="385">
        <v>28332.631440000001</v>
      </c>
      <c r="AQ48" s="385">
        <v>0</v>
      </c>
      <c r="AR48" s="385">
        <v>0</v>
      </c>
      <c r="AS48" s="385">
        <v>5</v>
      </c>
      <c r="AT48" s="269">
        <v>27837.350688869501</v>
      </c>
      <c r="AU48" s="409">
        <f t="shared" si="17"/>
        <v>1.6388344097460238E-3</v>
      </c>
      <c r="AV48" s="752" t="s">
        <v>236</v>
      </c>
    </row>
    <row r="49" spans="1:48">
      <c r="A49" s="743" t="s">
        <v>237</v>
      </c>
      <c r="B49" s="107" t="s">
        <v>171</v>
      </c>
      <c r="C49" s="107" t="s">
        <v>166</v>
      </c>
      <c r="D49" s="107"/>
      <c r="E49" s="107" t="s">
        <v>167</v>
      </c>
      <c r="F49" s="385">
        <v>0</v>
      </c>
      <c r="G49" s="385">
        <v>0</v>
      </c>
      <c r="H49" s="385">
        <v>0</v>
      </c>
      <c r="I49" s="385">
        <v>0</v>
      </c>
      <c r="J49" s="385">
        <v>0</v>
      </c>
      <c r="K49" s="269">
        <v>0</v>
      </c>
      <c r="L49" s="409">
        <f t="shared" si="13"/>
        <v>0</v>
      </c>
      <c r="M49" s="387">
        <v>0</v>
      </c>
      <c r="N49" s="387">
        <v>0</v>
      </c>
      <c r="O49" s="387">
        <v>0</v>
      </c>
      <c r="P49" s="387">
        <v>0</v>
      </c>
      <c r="Q49" s="387">
        <v>0</v>
      </c>
      <c r="R49" s="510">
        <v>0</v>
      </c>
      <c r="S49" s="409">
        <f>R49/$R$64</f>
        <v>0</v>
      </c>
      <c r="T49" s="393">
        <v>3260</v>
      </c>
      <c r="U49" s="393">
        <v>54456</v>
      </c>
      <c r="V49" s="393">
        <v>7</v>
      </c>
      <c r="W49" s="393">
        <v>-1295</v>
      </c>
      <c r="X49" s="393">
        <v>16</v>
      </c>
      <c r="Y49" s="529">
        <v>65920</v>
      </c>
      <c r="Z49" s="409">
        <f t="shared" si="14"/>
        <v>4.2747751819730033E-3</v>
      </c>
      <c r="AA49" s="387">
        <v>3272.8178147999997</v>
      </c>
      <c r="AB49" s="387">
        <v>54674.244686039994</v>
      </c>
      <c r="AC49" s="387">
        <v>6.5524558216799997</v>
      </c>
      <c r="AD49" s="387">
        <v>-1300.2398910095999</v>
      </c>
      <c r="AE49" s="385">
        <v>16</v>
      </c>
      <c r="AF49" s="269">
        <v>68142.745789582492</v>
      </c>
      <c r="AG49" s="405">
        <f t="shared" si="15"/>
        <v>4.2654053062141017E-3</v>
      </c>
      <c r="AH49" s="387">
        <v>3285.9090860591996</v>
      </c>
      <c r="AI49" s="387">
        <v>54892.94166478415</v>
      </c>
      <c r="AJ49" s="387">
        <v>6.5786656449667191</v>
      </c>
      <c r="AK49" s="387">
        <v>-1305.4408505736385</v>
      </c>
      <c r="AL49" s="387">
        <v>16</v>
      </c>
      <c r="AM49" s="269">
        <v>70446.564308994202</v>
      </c>
      <c r="AN49" s="409">
        <f t="shared" si="16"/>
        <v>4.2753025239441233E-3</v>
      </c>
      <c r="AO49" s="385">
        <v>3299</v>
      </c>
      <c r="AP49" s="385">
        <v>55112.513429999999</v>
      </c>
      <c r="AQ49" s="385">
        <v>6.604980308</v>
      </c>
      <c r="AR49" s="385">
        <v>-1310.6626140000001</v>
      </c>
      <c r="AS49" s="385">
        <v>16</v>
      </c>
      <c r="AT49" s="269">
        <v>72824.316776401072</v>
      </c>
      <c r="AU49" s="409">
        <f t="shared" si="17"/>
        <v>4.2872972192404242E-3</v>
      </c>
      <c r="AV49" s="744" t="s">
        <v>238</v>
      </c>
    </row>
    <row r="50" spans="1:48">
      <c r="A50" s="743" t="s">
        <v>239</v>
      </c>
      <c r="B50" s="107" t="s">
        <v>171</v>
      </c>
      <c r="C50" s="107" t="s">
        <v>166</v>
      </c>
      <c r="D50" s="107"/>
      <c r="E50" s="107" t="s">
        <v>167</v>
      </c>
      <c r="F50" s="385">
        <v>0</v>
      </c>
      <c r="G50" s="385">
        <v>0</v>
      </c>
      <c r="H50" s="385">
        <v>0</v>
      </c>
      <c r="I50" s="385">
        <v>0</v>
      </c>
      <c r="J50" s="385">
        <v>0</v>
      </c>
      <c r="K50" s="269">
        <v>0</v>
      </c>
      <c r="L50" s="409">
        <f t="shared" si="13"/>
        <v>0</v>
      </c>
      <c r="M50" s="387">
        <v>0</v>
      </c>
      <c r="N50" s="387">
        <v>0</v>
      </c>
      <c r="O50" s="387">
        <v>0</v>
      </c>
      <c r="P50" s="387">
        <v>0</v>
      </c>
      <c r="Q50" s="387">
        <v>0</v>
      </c>
      <c r="R50" s="510">
        <v>0</v>
      </c>
      <c r="S50" s="409"/>
      <c r="T50" s="385">
        <v>477</v>
      </c>
      <c r="U50" s="385">
        <v>3589</v>
      </c>
      <c r="V50" s="385">
        <v>1</v>
      </c>
      <c r="W50" s="385">
        <v>-45</v>
      </c>
      <c r="X50" s="385">
        <v>7</v>
      </c>
      <c r="Y50" s="529">
        <v>21885</v>
      </c>
      <c r="Z50" s="409">
        <f t="shared" si="14"/>
        <v>1.4191968273282642E-3</v>
      </c>
      <c r="AA50" s="387">
        <v>479.16221280000019</v>
      </c>
      <c r="AB50" s="387">
        <v>3603.4397416319989</v>
      </c>
      <c r="AC50" s="387">
        <v>0.56801707423199999</v>
      </c>
      <c r="AD50" s="387">
        <v>-45.441365938560011</v>
      </c>
      <c r="AE50" s="385">
        <v>7.333333333333333</v>
      </c>
      <c r="AF50" s="269">
        <v>22622.612206974351</v>
      </c>
      <c r="AG50" s="405">
        <f t="shared" si="15"/>
        <v>1.4160657753066971E-3</v>
      </c>
      <c r="AH50" s="387">
        <v>481.07886165119999</v>
      </c>
      <c r="AI50" s="387">
        <v>3617.8535005985282</v>
      </c>
      <c r="AJ50" s="387">
        <v>0.57028914252892793</v>
      </c>
      <c r="AK50" s="387">
        <v>-45.623131402314222</v>
      </c>
      <c r="AL50" s="387">
        <v>7.333333333333333</v>
      </c>
      <c r="AM50" s="269">
        <v>23387.453605071696</v>
      </c>
      <c r="AN50" s="409">
        <f t="shared" si="16"/>
        <v>1.4193515383918187E-3</v>
      </c>
      <c r="AO50" s="385">
        <v>483</v>
      </c>
      <c r="AP50" s="385">
        <v>3632.3249150000001</v>
      </c>
      <c r="AQ50" s="385">
        <v>0.572570299</v>
      </c>
      <c r="AR50" s="385">
        <v>-45.805623930000003</v>
      </c>
      <c r="AS50" s="385">
        <v>7.3333333329999997</v>
      </c>
      <c r="AT50" s="269">
        <v>24176.84022827035</v>
      </c>
      <c r="AU50" s="409">
        <f t="shared" si="17"/>
        <v>1.4233336400386613E-3</v>
      </c>
      <c r="AV50" s="747" t="s">
        <v>240</v>
      </c>
    </row>
    <row r="51" spans="1:48">
      <c r="A51" s="743" t="s">
        <v>241</v>
      </c>
      <c r="B51" s="107" t="s">
        <v>171</v>
      </c>
      <c r="C51" s="107"/>
      <c r="D51" s="107" t="s">
        <v>166</v>
      </c>
      <c r="E51" s="107" t="s">
        <v>167</v>
      </c>
      <c r="F51" s="385">
        <v>0</v>
      </c>
      <c r="G51" s="385">
        <v>0</v>
      </c>
      <c r="H51" s="385">
        <v>0</v>
      </c>
      <c r="I51" s="385">
        <v>0</v>
      </c>
      <c r="J51" s="385">
        <v>0</v>
      </c>
      <c r="K51" s="269">
        <v>0</v>
      </c>
      <c r="L51" s="409">
        <f t="shared" si="13"/>
        <v>0</v>
      </c>
      <c r="M51" s="387">
        <v>0</v>
      </c>
      <c r="N51" s="387">
        <v>0</v>
      </c>
      <c r="O51" s="387">
        <v>0</v>
      </c>
      <c r="P51" s="387">
        <v>0</v>
      </c>
      <c r="Q51" s="387">
        <v>0</v>
      </c>
      <c r="R51" s="510">
        <v>0</v>
      </c>
      <c r="S51" s="409">
        <f>R51/$R$64</f>
        <v>0</v>
      </c>
      <c r="T51" s="385">
        <v>755</v>
      </c>
      <c r="U51" s="385">
        <v>18129</v>
      </c>
      <c r="V51" s="385">
        <v>3</v>
      </c>
      <c r="W51" s="385" t="s">
        <v>168</v>
      </c>
      <c r="X51" s="385">
        <v>8</v>
      </c>
      <c r="Y51" s="529">
        <v>55965</v>
      </c>
      <c r="Z51" s="409">
        <f t="shared" si="14"/>
        <v>3.6292140937366373E-3</v>
      </c>
      <c r="AA51" s="387">
        <v>758.09058119999997</v>
      </c>
      <c r="AB51" s="387">
        <v>18201.754854612002</v>
      </c>
      <c r="AC51" s="387">
        <v>3.0323623247999998</v>
      </c>
      <c r="AD51" s="387">
        <v>0</v>
      </c>
      <c r="AE51" s="385">
        <v>8</v>
      </c>
      <c r="AF51" s="269">
        <v>57851.808745357266</v>
      </c>
      <c r="AG51" s="405">
        <f t="shared" si="15"/>
        <v>3.6212425715644492E-3</v>
      </c>
      <c r="AH51" s="387">
        <v>761.12294352480001</v>
      </c>
      <c r="AI51" s="387">
        <v>18274.561874030449</v>
      </c>
      <c r="AJ51" s="387">
        <v>3.0444917740992001</v>
      </c>
      <c r="AK51" s="387">
        <v>0</v>
      </c>
      <c r="AL51" s="387">
        <v>8</v>
      </c>
      <c r="AM51" s="269">
        <v>59807.703930159078</v>
      </c>
      <c r="AN51" s="409">
        <f t="shared" si="16"/>
        <v>3.6296451086297505E-3</v>
      </c>
      <c r="AO51" s="385">
        <v>764</v>
      </c>
      <c r="AP51" s="385">
        <v>18347.66012</v>
      </c>
      <c r="AQ51" s="385">
        <v>3.0566697409999999</v>
      </c>
      <c r="AR51" s="385">
        <v>0</v>
      </c>
      <c r="AS51" s="385">
        <v>8</v>
      </c>
      <c r="AT51" s="269">
        <v>61826.367536891143</v>
      </c>
      <c r="AU51" s="409">
        <f t="shared" si="17"/>
        <v>3.639828361596739E-3</v>
      </c>
      <c r="AV51" s="747" t="s">
        <v>242</v>
      </c>
    </row>
    <row r="52" spans="1:48">
      <c r="A52" s="741" t="s">
        <v>243</v>
      </c>
      <c r="B52" s="115"/>
      <c r="C52" s="158"/>
      <c r="D52" s="158"/>
      <c r="E52" s="115"/>
      <c r="F52" s="386"/>
      <c r="G52" s="386"/>
      <c r="H52" s="434"/>
      <c r="I52" s="386"/>
      <c r="J52" s="386"/>
      <c r="K52" s="270"/>
      <c r="L52" s="410"/>
      <c r="M52" s="386"/>
      <c r="N52" s="386"/>
      <c r="O52" s="386"/>
      <c r="P52" s="386"/>
      <c r="Q52" s="386"/>
      <c r="R52" s="270"/>
      <c r="S52" s="410"/>
      <c r="T52" s="386"/>
      <c r="U52" s="386"/>
      <c r="V52" s="386"/>
      <c r="W52" s="386"/>
      <c r="X52" s="386"/>
      <c r="Y52" s="270"/>
      <c r="Z52" s="410"/>
      <c r="AA52" s="395"/>
      <c r="AB52" s="395"/>
      <c r="AC52" s="395"/>
      <c r="AD52" s="395"/>
      <c r="AE52" s="386"/>
      <c r="AF52" s="270"/>
      <c r="AG52" s="407"/>
      <c r="AH52" s="395"/>
      <c r="AI52" s="395"/>
      <c r="AJ52" s="395"/>
      <c r="AK52" s="395"/>
      <c r="AL52" s="395"/>
      <c r="AM52" s="270"/>
      <c r="AN52" s="410"/>
      <c r="AO52" s="386"/>
      <c r="AP52" s="386"/>
      <c r="AQ52" s="386"/>
      <c r="AR52" s="386"/>
      <c r="AS52" s="386"/>
      <c r="AT52" s="270"/>
      <c r="AU52" s="410"/>
      <c r="AV52" s="746"/>
    </row>
    <row r="53" spans="1:48">
      <c r="A53" s="743" t="s">
        <v>244</v>
      </c>
      <c r="B53" s="107" t="s">
        <v>171</v>
      </c>
      <c r="C53" s="107"/>
      <c r="D53" s="107" t="s">
        <v>166</v>
      </c>
      <c r="E53" s="107" t="s">
        <v>177</v>
      </c>
      <c r="F53" s="385">
        <v>0</v>
      </c>
      <c r="G53" s="385">
        <v>0</v>
      </c>
      <c r="H53" s="385">
        <v>0</v>
      </c>
      <c r="I53" s="385">
        <v>0</v>
      </c>
      <c r="J53" s="385">
        <v>0</v>
      </c>
      <c r="K53" s="269">
        <v>0</v>
      </c>
      <c r="L53" s="409">
        <f t="shared" ref="L53:L59" si="18">K53/$R$64</f>
        <v>0</v>
      </c>
      <c r="M53" s="387">
        <v>1476</v>
      </c>
      <c r="N53" s="387">
        <v>0</v>
      </c>
      <c r="O53" s="387">
        <v>0</v>
      </c>
      <c r="P53" s="387">
        <v>0</v>
      </c>
      <c r="Q53" s="387">
        <v>9</v>
      </c>
      <c r="R53" s="269">
        <v>1031281.9344655828</v>
      </c>
      <c r="S53" s="409">
        <f t="shared" ref="S53:S59" si="19">R53/$R$64</f>
        <v>5.9908177761130395E-2</v>
      </c>
      <c r="T53" s="385">
        <v>400</v>
      </c>
      <c r="U53" s="385">
        <v>4332</v>
      </c>
      <c r="V53" s="385">
        <v>1</v>
      </c>
      <c r="W53" s="385">
        <v>-63</v>
      </c>
      <c r="X53" s="385">
        <v>9</v>
      </c>
      <c r="Y53" s="529">
        <v>267339</v>
      </c>
      <c r="Z53" s="409">
        <f t="shared" ref="Z53:Z59" si="20">Y53/$Y$64</f>
        <v>1.7336379283578288E-2</v>
      </c>
      <c r="AA53" s="387">
        <v>401.75411399999996</v>
      </c>
      <c r="AB53" s="387">
        <v>4348.8765514000006</v>
      </c>
      <c r="AC53" s="387">
        <v>0.61163943048000002</v>
      </c>
      <c r="AD53" s="387">
        <v>-62.870588934000004</v>
      </c>
      <c r="AE53" s="385">
        <v>9</v>
      </c>
      <c r="AF53" s="269">
        <v>276353.02557287179</v>
      </c>
      <c r="AG53" s="405">
        <f t="shared" ref="AG53:AG59" si="21">AF53/$AF$64</f>
        <v>1.7298358732222595E-2</v>
      </c>
      <c r="AH53" s="387">
        <v>403.36113045600001</v>
      </c>
      <c r="AI53" s="387">
        <v>4366.2720576056008</v>
      </c>
      <c r="AJ53" s="387">
        <v>0.61408598820192006</v>
      </c>
      <c r="AK53" s="387">
        <v>-63.122071289735999</v>
      </c>
      <c r="AL53" s="387">
        <v>9</v>
      </c>
      <c r="AM53" s="269">
        <v>285696.16563617648</v>
      </c>
      <c r="AN53" s="409">
        <f t="shared" ref="AN53:AN59" si="22">AM53/$AM$64</f>
        <v>1.7338496916159154E-2</v>
      </c>
      <c r="AO53" s="385">
        <v>405</v>
      </c>
      <c r="AP53" s="385">
        <v>4383.7371460000004</v>
      </c>
      <c r="AQ53" s="385">
        <v>0.61654233199999997</v>
      </c>
      <c r="AR53" s="385">
        <v>-63.374559570000002</v>
      </c>
      <c r="AS53" s="385">
        <v>9</v>
      </c>
      <c r="AT53" s="269">
        <v>295339.14495579927</v>
      </c>
      <c r="AU53" s="409">
        <f t="shared" ref="AU53:AU59" si="23">AT53/$AT$64</f>
        <v>1.7387141424060167E-2</v>
      </c>
      <c r="AV53" s="744" t="s">
        <v>245</v>
      </c>
    </row>
    <row r="54" spans="1:48">
      <c r="A54" s="749" t="s">
        <v>246</v>
      </c>
      <c r="B54" s="107" t="s">
        <v>171</v>
      </c>
      <c r="C54" s="107"/>
      <c r="D54" s="107" t="s">
        <v>166</v>
      </c>
      <c r="E54" s="107" t="s">
        <v>167</v>
      </c>
      <c r="F54" s="385">
        <v>0</v>
      </c>
      <c r="G54" s="385">
        <v>0</v>
      </c>
      <c r="H54" s="385">
        <v>0</v>
      </c>
      <c r="I54" s="385">
        <v>0</v>
      </c>
      <c r="J54" s="385">
        <v>0</v>
      </c>
      <c r="K54" s="269">
        <v>0</v>
      </c>
      <c r="L54" s="409">
        <f t="shared" si="18"/>
        <v>0</v>
      </c>
      <c r="M54" s="387">
        <v>0</v>
      </c>
      <c r="N54" s="387">
        <v>0</v>
      </c>
      <c r="O54" s="387">
        <v>0</v>
      </c>
      <c r="P54" s="387">
        <v>0</v>
      </c>
      <c r="Q54" s="387">
        <v>0</v>
      </c>
      <c r="R54" s="269">
        <v>0</v>
      </c>
      <c r="S54" s="409">
        <f t="shared" si="19"/>
        <v>0</v>
      </c>
      <c r="T54" s="385">
        <v>229</v>
      </c>
      <c r="U54" s="385">
        <v>19561</v>
      </c>
      <c r="V54" s="385">
        <v>8</v>
      </c>
      <c r="W54" s="385" t="s">
        <v>168</v>
      </c>
      <c r="X54" s="385">
        <v>5</v>
      </c>
      <c r="Y54" s="529">
        <v>355904</v>
      </c>
      <c r="Z54" s="409">
        <f t="shared" si="20"/>
        <v>2.3079635715487254E-2</v>
      </c>
      <c r="AA54" s="387">
        <v>229.96288680000001</v>
      </c>
      <c r="AB54" s="387">
        <v>19638.830532720003</v>
      </c>
      <c r="AC54" s="387">
        <v>7.5887752644000006</v>
      </c>
      <c r="AD54" s="387">
        <v>0</v>
      </c>
      <c r="AE54" s="385">
        <v>5</v>
      </c>
      <c r="AF54" s="269">
        <v>367904.59644280403</v>
      </c>
      <c r="AG54" s="405">
        <f t="shared" si="21"/>
        <v>2.3029042925470127E-2</v>
      </c>
      <c r="AH54" s="387">
        <v>230.88273834720002</v>
      </c>
      <c r="AI54" s="387">
        <v>19717.385854850883</v>
      </c>
      <c r="AJ54" s="387">
        <v>7.6191303654576013</v>
      </c>
      <c r="AK54" s="387">
        <v>0</v>
      </c>
      <c r="AL54" s="387">
        <v>5</v>
      </c>
      <c r="AM54" s="269">
        <v>380342.97726882598</v>
      </c>
      <c r="AN54" s="409">
        <f t="shared" si="22"/>
        <v>2.3082478281687125E-2</v>
      </c>
      <c r="AO54" s="385">
        <v>232</v>
      </c>
      <c r="AP54" s="385">
        <v>19796.255399999998</v>
      </c>
      <c r="AQ54" s="385">
        <v>7.649606887</v>
      </c>
      <c r="AR54" s="385">
        <v>0</v>
      </c>
      <c r="AS54" s="385">
        <v>5</v>
      </c>
      <c r="AT54" s="269">
        <v>393180.5295544861</v>
      </c>
      <c r="AU54" s="409">
        <f t="shared" si="23"/>
        <v>2.3147237978134737E-2</v>
      </c>
      <c r="AV54" s="744" t="s">
        <v>247</v>
      </c>
    </row>
    <row r="55" spans="1:48">
      <c r="A55" s="749" t="s">
        <v>248</v>
      </c>
      <c r="B55" s="107" t="s">
        <v>191</v>
      </c>
      <c r="C55" s="360"/>
      <c r="D55" s="376" t="s">
        <v>166</v>
      </c>
      <c r="E55" s="107" t="s">
        <v>167</v>
      </c>
      <c r="F55" s="385">
        <v>0</v>
      </c>
      <c r="G55" s="385">
        <v>0</v>
      </c>
      <c r="H55" s="385">
        <v>0</v>
      </c>
      <c r="I55" s="385">
        <v>0</v>
      </c>
      <c r="J55" s="385">
        <v>0</v>
      </c>
      <c r="K55" s="269">
        <v>0</v>
      </c>
      <c r="L55" s="409">
        <f t="shared" si="18"/>
        <v>0</v>
      </c>
      <c r="M55" s="387">
        <v>0</v>
      </c>
      <c r="N55" s="387">
        <v>0</v>
      </c>
      <c r="O55" s="387">
        <v>0</v>
      </c>
      <c r="P55" s="387">
        <v>0</v>
      </c>
      <c r="Q55" s="387">
        <v>0</v>
      </c>
      <c r="R55" s="269">
        <v>0</v>
      </c>
      <c r="S55" s="409">
        <f t="shared" si="19"/>
        <v>0</v>
      </c>
      <c r="T55" s="385">
        <v>388</v>
      </c>
      <c r="U55" s="385" t="s">
        <v>168</v>
      </c>
      <c r="V55" s="385" t="s">
        <v>168</v>
      </c>
      <c r="W55" s="385" t="s">
        <v>168</v>
      </c>
      <c r="X55" s="385">
        <v>3</v>
      </c>
      <c r="Y55" s="529">
        <v>58178</v>
      </c>
      <c r="Z55" s="409">
        <f t="shared" si="20"/>
        <v>3.7727225506193171E-3</v>
      </c>
      <c r="AA55" s="387">
        <v>389.9750856</v>
      </c>
      <c r="AB55" s="387">
        <v>0</v>
      </c>
      <c r="AC55" s="387">
        <v>0</v>
      </c>
      <c r="AD55" s="387">
        <v>0</v>
      </c>
      <c r="AE55" s="385">
        <v>3</v>
      </c>
      <c r="AF55" s="269">
        <v>60140.060941645257</v>
      </c>
      <c r="AG55" s="405">
        <f t="shared" si="21"/>
        <v>3.7644760580773308E-3</v>
      </c>
      <c r="AH55" s="387">
        <v>391.5349859424</v>
      </c>
      <c r="AI55" s="387">
        <v>0</v>
      </c>
      <c r="AJ55" s="387">
        <v>0</v>
      </c>
      <c r="AK55" s="387">
        <v>0</v>
      </c>
      <c r="AL55" s="387">
        <v>3</v>
      </c>
      <c r="AM55" s="269">
        <v>62173.318987685023</v>
      </c>
      <c r="AN55" s="409">
        <f t="shared" si="22"/>
        <v>3.7732109464434995E-3</v>
      </c>
      <c r="AO55" s="385">
        <v>393</v>
      </c>
      <c r="AP55" s="385">
        <v>0</v>
      </c>
      <c r="AQ55" s="385">
        <v>0</v>
      </c>
      <c r="AR55" s="385">
        <v>0</v>
      </c>
      <c r="AS55" s="385">
        <v>3</v>
      </c>
      <c r="AT55" s="269">
        <v>64271.828178018513</v>
      </c>
      <c r="AU55" s="409">
        <f t="shared" si="23"/>
        <v>3.7837969845864817E-3</v>
      </c>
      <c r="AV55" s="750" t="s">
        <v>249</v>
      </c>
    </row>
    <row r="56" spans="1:48">
      <c r="A56" s="749" t="s">
        <v>250</v>
      </c>
      <c r="B56" s="107" t="s">
        <v>191</v>
      </c>
      <c r="C56" s="360"/>
      <c r="D56" s="376" t="s">
        <v>166</v>
      </c>
      <c r="E56" s="107" t="s">
        <v>167</v>
      </c>
      <c r="F56" s="385">
        <v>0</v>
      </c>
      <c r="G56" s="385">
        <v>0</v>
      </c>
      <c r="H56" s="385">
        <v>0</v>
      </c>
      <c r="I56" s="385">
        <v>0</v>
      </c>
      <c r="J56" s="385">
        <v>0</v>
      </c>
      <c r="K56" s="269">
        <v>0</v>
      </c>
      <c r="L56" s="409">
        <f t="shared" si="18"/>
        <v>0</v>
      </c>
      <c r="M56" s="387">
        <v>0</v>
      </c>
      <c r="N56" s="387">
        <v>0</v>
      </c>
      <c r="O56" s="387">
        <v>0</v>
      </c>
      <c r="P56" s="387">
        <v>0</v>
      </c>
      <c r="Q56" s="387">
        <v>0</v>
      </c>
      <c r="R56" s="269">
        <v>0</v>
      </c>
      <c r="S56" s="409">
        <f t="shared" si="19"/>
        <v>0</v>
      </c>
      <c r="T56" s="385">
        <v>3163</v>
      </c>
      <c r="U56" s="385" t="s">
        <v>168</v>
      </c>
      <c r="V56" s="385" t="s">
        <v>168</v>
      </c>
      <c r="W56" s="385" t="s">
        <v>168</v>
      </c>
      <c r="X56" s="385">
        <v>3</v>
      </c>
      <c r="Y56" s="529">
        <v>426042</v>
      </c>
      <c r="Z56" s="409">
        <f t="shared" si="20"/>
        <v>2.7627939442932983E-2</v>
      </c>
      <c r="AA56" s="387">
        <v>3738</v>
      </c>
      <c r="AB56" s="387">
        <v>0</v>
      </c>
      <c r="AC56" s="387">
        <v>0</v>
      </c>
      <c r="AD56" s="387">
        <v>0</v>
      </c>
      <c r="AE56" s="385">
        <v>3</v>
      </c>
      <c r="AF56" s="269">
        <v>518395.84453905921</v>
      </c>
      <c r="AG56" s="405">
        <f t="shared" si="21"/>
        <v>3.24490649796252E-2</v>
      </c>
      <c r="AH56" s="387">
        <v>3738</v>
      </c>
      <c r="AI56" s="387">
        <v>0</v>
      </c>
      <c r="AJ56" s="387">
        <v>0</v>
      </c>
      <c r="AK56" s="387">
        <v>0</v>
      </c>
      <c r="AL56" s="387">
        <v>3</v>
      </c>
      <c r="AM56" s="269">
        <v>533786.99277450098</v>
      </c>
      <c r="AN56" s="409">
        <f t="shared" si="22"/>
        <v>3.2394778934109102E-2</v>
      </c>
      <c r="AO56" s="385">
        <v>3738</v>
      </c>
      <c r="AP56" s="385">
        <v>0</v>
      </c>
      <c r="AQ56" s="385">
        <v>0</v>
      </c>
      <c r="AR56" s="385">
        <v>0</v>
      </c>
      <c r="AS56" s="385">
        <v>3</v>
      </c>
      <c r="AT56" s="269">
        <v>549605.25364623521</v>
      </c>
      <c r="AU56" s="409">
        <f t="shared" si="23"/>
        <v>3.2356240057455708E-2</v>
      </c>
      <c r="AV56" s="750" t="s">
        <v>249</v>
      </c>
    </row>
    <row r="57" spans="1:48">
      <c r="A57" s="743" t="s">
        <v>251</v>
      </c>
      <c r="B57" s="107" t="s">
        <v>171</v>
      </c>
      <c r="C57" s="107"/>
      <c r="D57" s="107" t="s">
        <v>166</v>
      </c>
      <c r="E57" s="107" t="s">
        <v>167</v>
      </c>
      <c r="F57" s="385">
        <v>25</v>
      </c>
      <c r="G57" s="385">
        <v>26200</v>
      </c>
      <c r="H57" s="433">
        <v>8.1219999999999999</v>
      </c>
      <c r="I57" s="385" t="s">
        <v>168</v>
      </c>
      <c r="J57" s="385">
        <v>10</v>
      </c>
      <c r="K57" s="269">
        <v>63607</v>
      </c>
      <c r="L57" s="409">
        <f t="shared" si="18"/>
        <v>3.6949929359781607E-3</v>
      </c>
      <c r="M57" s="387">
        <v>44</v>
      </c>
      <c r="N57" s="387">
        <v>55000</v>
      </c>
      <c r="O57" s="387">
        <v>12</v>
      </c>
      <c r="P57" s="387">
        <v>0</v>
      </c>
      <c r="Q57" s="387">
        <v>10</v>
      </c>
      <c r="R57" s="509">
        <v>111969.56050531201</v>
      </c>
      <c r="S57" s="409">
        <f t="shared" si="19"/>
        <v>6.5044214490811878E-3</v>
      </c>
      <c r="T57" s="385">
        <v>50</v>
      </c>
      <c r="U57" s="385">
        <v>62500</v>
      </c>
      <c r="V57" s="385">
        <v>14</v>
      </c>
      <c r="W57" s="385" t="s">
        <v>168</v>
      </c>
      <c r="X57" s="385">
        <v>10</v>
      </c>
      <c r="Y57" s="529">
        <v>129766</v>
      </c>
      <c r="Z57" s="409">
        <f t="shared" si="20"/>
        <v>8.4150557685665761E-3</v>
      </c>
      <c r="AA57" s="400">
        <v>50.2</v>
      </c>
      <c r="AB57" s="400">
        <v>62750</v>
      </c>
      <c r="AC57" s="400">
        <v>13.805000000000001</v>
      </c>
      <c r="AD57" s="400">
        <v>0</v>
      </c>
      <c r="AE57" s="401">
        <v>10</v>
      </c>
      <c r="AF57" s="515">
        <v>134141.31804586554</v>
      </c>
      <c r="AG57" s="405">
        <f t="shared" si="21"/>
        <v>8.3965957512510438E-3</v>
      </c>
      <c r="AH57" s="387">
        <v>50.400800000000004</v>
      </c>
      <c r="AI57" s="387">
        <v>63001.000000000007</v>
      </c>
      <c r="AJ57" s="387">
        <v>13.860220000000002</v>
      </c>
      <c r="AK57" s="387">
        <v>0</v>
      </c>
      <c r="AL57" s="387">
        <v>10</v>
      </c>
      <c r="AM57" s="269">
        <v>138676.46333758399</v>
      </c>
      <c r="AN57" s="409">
        <f t="shared" si="22"/>
        <v>8.4160787617448309E-3</v>
      </c>
      <c r="AO57" s="385">
        <v>51</v>
      </c>
      <c r="AP57" s="385">
        <v>63253.004000000001</v>
      </c>
      <c r="AQ57" s="385">
        <v>13.915660880000001</v>
      </c>
      <c r="AR57" s="385">
        <v>0</v>
      </c>
      <c r="AS57" s="385">
        <v>10</v>
      </c>
      <c r="AT57" s="269">
        <v>143357.1501263089</v>
      </c>
      <c r="AU57" s="409">
        <f t="shared" si="23"/>
        <v>8.4396907283299603E-3</v>
      </c>
      <c r="AV57" s="744" t="s">
        <v>252</v>
      </c>
    </row>
    <row r="58" spans="1:48">
      <c r="A58" s="743" t="s">
        <v>253</v>
      </c>
      <c r="B58" s="107" t="s">
        <v>165</v>
      </c>
      <c r="C58" s="107" t="s">
        <v>166</v>
      </c>
      <c r="D58" s="107"/>
      <c r="E58" s="107" t="s">
        <v>167</v>
      </c>
      <c r="F58" s="385">
        <v>0</v>
      </c>
      <c r="G58" s="385">
        <v>0</v>
      </c>
      <c r="H58" s="385">
        <v>0</v>
      </c>
      <c r="I58" s="385">
        <v>0</v>
      </c>
      <c r="J58" s="385">
        <v>0</v>
      </c>
      <c r="K58" s="269">
        <v>0</v>
      </c>
      <c r="L58" s="409">
        <f t="shared" si="18"/>
        <v>0</v>
      </c>
      <c r="M58" s="387">
        <v>467</v>
      </c>
      <c r="N58" s="387">
        <v>65380</v>
      </c>
      <c r="O58" s="387">
        <v>9</v>
      </c>
      <c r="P58" s="387">
        <v>0</v>
      </c>
      <c r="Q58" s="387"/>
      <c r="R58" s="509">
        <v>34961</v>
      </c>
      <c r="S58" s="409">
        <f t="shared" si="19"/>
        <v>2.0309187359053636E-3</v>
      </c>
      <c r="T58" s="385" t="s">
        <v>168</v>
      </c>
      <c r="U58" s="385"/>
      <c r="V58" s="385"/>
      <c r="W58" s="385"/>
      <c r="X58" s="385"/>
      <c r="Y58" s="269"/>
      <c r="Z58" s="409">
        <f t="shared" si="20"/>
        <v>0</v>
      </c>
      <c r="AA58" s="390"/>
      <c r="AB58" s="390"/>
      <c r="AC58" s="390"/>
      <c r="AD58" s="390">
        <v>0</v>
      </c>
      <c r="AE58" s="390">
        <v>0</v>
      </c>
      <c r="AF58" s="510">
        <v>0</v>
      </c>
      <c r="AG58" s="405">
        <f t="shared" si="21"/>
        <v>0</v>
      </c>
      <c r="AH58" s="390">
        <v>0</v>
      </c>
      <c r="AI58" s="390">
        <v>0</v>
      </c>
      <c r="AJ58" s="390">
        <v>0</v>
      </c>
      <c r="AK58" s="390">
        <v>0</v>
      </c>
      <c r="AL58" s="390">
        <v>0</v>
      </c>
      <c r="AM58" s="510">
        <v>0</v>
      </c>
      <c r="AN58" s="409">
        <f t="shared" si="22"/>
        <v>0</v>
      </c>
      <c r="AO58" s="390">
        <v>0</v>
      </c>
      <c r="AP58" s="390">
        <v>0</v>
      </c>
      <c r="AQ58" s="390">
        <v>0</v>
      </c>
      <c r="AR58" s="390">
        <v>0</v>
      </c>
      <c r="AS58" s="390">
        <v>0</v>
      </c>
      <c r="AT58" s="753"/>
      <c r="AU58" s="409">
        <f t="shared" si="23"/>
        <v>0</v>
      </c>
      <c r="AV58" s="754">
        <v>0</v>
      </c>
    </row>
    <row r="59" spans="1:48">
      <c r="A59" s="743" t="s">
        <v>254</v>
      </c>
      <c r="B59" s="107" t="s">
        <v>171</v>
      </c>
      <c r="C59" s="107" t="s">
        <v>166</v>
      </c>
      <c r="D59" s="107"/>
      <c r="E59" s="107" t="s">
        <v>167</v>
      </c>
      <c r="F59" s="385">
        <v>6160</v>
      </c>
      <c r="G59" s="385">
        <v>862400</v>
      </c>
      <c r="H59" s="433">
        <v>120.736</v>
      </c>
      <c r="I59" s="385" t="s">
        <v>168</v>
      </c>
      <c r="J59" s="385">
        <v>5</v>
      </c>
      <c r="K59" s="269">
        <v>472231</v>
      </c>
      <c r="L59" s="409">
        <f t="shared" si="18"/>
        <v>2.7432361361955489E-2</v>
      </c>
      <c r="M59" s="387">
        <v>698</v>
      </c>
      <c r="N59" s="387">
        <v>131632</v>
      </c>
      <c r="O59" s="387">
        <v>2</v>
      </c>
      <c r="P59" s="387">
        <v>0</v>
      </c>
      <c r="Q59" s="387">
        <v>2</v>
      </c>
      <c r="R59" s="509">
        <v>73478.827825622691</v>
      </c>
      <c r="S59" s="409">
        <f t="shared" si="19"/>
        <v>4.2684570842773809E-3</v>
      </c>
      <c r="T59" s="385">
        <v>700</v>
      </c>
      <c r="U59" s="385">
        <v>133200</v>
      </c>
      <c r="V59" s="385">
        <v>2</v>
      </c>
      <c r="W59" s="385">
        <v>0</v>
      </c>
      <c r="X59" s="385">
        <v>2</v>
      </c>
      <c r="Y59" s="529">
        <v>68214</v>
      </c>
      <c r="Z59" s="409">
        <f t="shared" si="20"/>
        <v>4.4235363207388717E-3</v>
      </c>
      <c r="AA59" s="402">
        <v>702.80000000000007</v>
      </c>
      <c r="AB59" s="402">
        <v>133732.79999999999</v>
      </c>
      <c r="AC59" s="402">
        <v>1.7469599999999998</v>
      </c>
      <c r="AD59" s="402">
        <v>-0.32127999999999995</v>
      </c>
      <c r="AE59" s="403">
        <v>1.67</v>
      </c>
      <c r="AF59" s="516">
        <v>70514.055796652377</v>
      </c>
      <c r="AG59" s="405">
        <f t="shared" si="21"/>
        <v>4.413837808744412E-3</v>
      </c>
      <c r="AH59" s="387">
        <v>705.61119999999994</v>
      </c>
      <c r="AI59" s="387">
        <v>134267.73119999998</v>
      </c>
      <c r="AJ59" s="387">
        <v>1.7539478399999999</v>
      </c>
      <c r="AK59" s="387">
        <v>-0.32256511999999998</v>
      </c>
      <c r="AL59" s="387">
        <v>1.67</v>
      </c>
      <c r="AM59" s="269">
        <v>72898.045254969649</v>
      </c>
      <c r="AN59" s="409">
        <f t="shared" si="22"/>
        <v>4.424079441293258E-3</v>
      </c>
      <c r="AO59" s="385">
        <v>708</v>
      </c>
      <c r="AP59" s="385">
        <v>134804.8021</v>
      </c>
      <c r="AQ59" s="385">
        <v>1.7609636310000001</v>
      </c>
      <c r="AR59" s="385">
        <v>-0.32385538000000003</v>
      </c>
      <c r="AS59" s="385">
        <v>1.67</v>
      </c>
      <c r="AT59" s="510">
        <v>75358.541500235267</v>
      </c>
      <c r="AU59" s="409">
        <f t="shared" si="23"/>
        <v>4.4364915418563765E-3</v>
      </c>
      <c r="AV59" s="744" t="s">
        <v>255</v>
      </c>
    </row>
    <row r="60" spans="1:48" ht="15.75">
      <c r="A60" s="755" t="s">
        <v>256</v>
      </c>
      <c r="B60" s="366"/>
      <c r="C60" s="368"/>
      <c r="D60" s="368"/>
      <c r="E60" s="366"/>
      <c r="F60" s="386"/>
      <c r="G60" s="386"/>
      <c r="H60" s="434"/>
      <c r="I60" s="386"/>
      <c r="J60" s="386"/>
      <c r="K60" s="372"/>
      <c r="L60" s="410"/>
      <c r="M60" s="386"/>
      <c r="N60" s="386"/>
      <c r="O60" s="386"/>
      <c r="P60" s="386"/>
      <c r="Q60" s="386"/>
      <c r="R60" s="270"/>
      <c r="S60" s="410"/>
      <c r="T60" s="386" t="s">
        <v>168</v>
      </c>
      <c r="U60" s="386"/>
      <c r="V60" s="386"/>
      <c r="W60" s="386"/>
      <c r="X60" s="386"/>
      <c r="Y60" s="270"/>
      <c r="Z60" s="410"/>
      <c r="AA60" s="386"/>
      <c r="AB60" s="386"/>
      <c r="AC60" s="386"/>
      <c r="AD60" s="386"/>
      <c r="AE60" s="386"/>
      <c r="AF60" s="270"/>
      <c r="AG60" s="407"/>
      <c r="AH60" s="386"/>
      <c r="AI60" s="386"/>
      <c r="AJ60" s="386"/>
      <c r="AK60" s="386"/>
      <c r="AL60" s="386"/>
      <c r="AM60" s="270"/>
      <c r="AN60" s="410"/>
      <c r="AO60" s="386"/>
      <c r="AP60" s="386"/>
      <c r="AQ60" s="386"/>
      <c r="AR60" s="386"/>
      <c r="AS60" s="386"/>
      <c r="AT60" s="270"/>
      <c r="AU60" s="410"/>
      <c r="AV60" s="756"/>
    </row>
    <row r="61" spans="1:48" ht="15.75">
      <c r="A61" s="748" t="s">
        <v>257</v>
      </c>
      <c r="B61" s="423" t="s">
        <v>258</v>
      </c>
      <c r="C61" s="370"/>
      <c r="D61" s="370"/>
      <c r="E61" s="423" t="s">
        <v>177</v>
      </c>
      <c r="F61" s="706" t="s">
        <v>259</v>
      </c>
      <c r="G61" s="386"/>
      <c r="H61" s="434"/>
      <c r="I61" s="386"/>
      <c r="J61" s="386"/>
      <c r="K61" s="706" t="s">
        <v>259</v>
      </c>
      <c r="L61" s="706" t="s">
        <v>259</v>
      </c>
      <c r="M61" s="387">
        <v>9103</v>
      </c>
      <c r="N61" s="386"/>
      <c r="O61" s="386"/>
      <c r="P61" s="386"/>
      <c r="Q61" s="386"/>
      <c r="R61" s="509">
        <v>3791759</v>
      </c>
      <c r="S61" s="409">
        <f t="shared" ref="S61" si="24">R61/$R$64</f>
        <v>0.22026699451210738</v>
      </c>
      <c r="T61" s="387">
        <v>6500</v>
      </c>
      <c r="U61" s="386"/>
      <c r="V61" s="386"/>
      <c r="W61" s="386"/>
      <c r="X61" s="386"/>
      <c r="Y61" s="509">
        <v>2328690</v>
      </c>
      <c r="Z61" s="409">
        <f>Y61/$Y$64</f>
        <v>0.15101071326621227</v>
      </c>
      <c r="AA61" s="387">
        <v>6500</v>
      </c>
      <c r="AB61" s="386"/>
      <c r="AC61" s="386"/>
      <c r="AD61" s="386"/>
      <c r="AE61" s="386"/>
      <c r="AF61" s="269">
        <v>2364968.58</v>
      </c>
      <c r="AG61" s="405">
        <f t="shared" ref="AG61:AG62" si="25">AF61/$AF$64</f>
        <v>0.14803555995983642</v>
      </c>
      <c r="AH61" s="387">
        <v>6500</v>
      </c>
      <c r="AI61" s="386"/>
      <c r="AJ61" s="386"/>
      <c r="AK61" s="386"/>
      <c r="AL61" s="386"/>
      <c r="AM61" s="509">
        <v>2409603.0738000004</v>
      </c>
      <c r="AN61" s="409">
        <f t="shared" ref="AN61:AN62" si="26">AM61/$AM$64</f>
        <v>0.14623540841445107</v>
      </c>
      <c r="AO61" s="387">
        <v>6500</v>
      </c>
      <c r="AP61" s="386"/>
      <c r="AQ61" s="386"/>
      <c r="AR61" s="386"/>
      <c r="AS61" s="386"/>
      <c r="AT61" s="269">
        <v>2446264</v>
      </c>
      <c r="AU61" s="409">
        <f t="shared" ref="AU61:AU62" si="27">AT61/$AT$64</f>
        <v>0.14401591815725182</v>
      </c>
      <c r="AV61" s="757" t="s">
        <v>260</v>
      </c>
    </row>
    <row r="62" spans="1:48" ht="15.75">
      <c r="A62" s="748" t="s">
        <v>261</v>
      </c>
      <c r="B62" s="423" t="s">
        <v>258</v>
      </c>
      <c r="C62" s="370"/>
      <c r="D62" s="370"/>
      <c r="E62" s="423" t="s">
        <v>177</v>
      </c>
      <c r="F62" s="706" t="s">
        <v>259</v>
      </c>
      <c r="G62" s="386"/>
      <c r="H62" s="434"/>
      <c r="I62" s="386"/>
      <c r="J62" s="386"/>
      <c r="K62" s="706" t="s">
        <v>259</v>
      </c>
      <c r="L62" s="706" t="s">
        <v>259</v>
      </c>
      <c r="M62" s="387">
        <v>9103</v>
      </c>
      <c r="N62" s="386"/>
      <c r="O62" s="386"/>
      <c r="P62" s="386"/>
      <c r="Q62" s="386"/>
      <c r="R62" s="510">
        <v>263900</v>
      </c>
      <c r="S62" s="409">
        <f>R62/$R$64</f>
        <v>1.533020950217172E-2</v>
      </c>
      <c r="T62" s="387">
        <v>6500</v>
      </c>
      <c r="U62" s="386"/>
      <c r="V62" s="386"/>
      <c r="W62" s="386"/>
      <c r="X62" s="386"/>
      <c r="Y62" s="530">
        <v>197925</v>
      </c>
      <c r="Z62" s="409">
        <f>Y62/$Y$64</f>
        <v>1.283502545345884E-2</v>
      </c>
      <c r="AA62" s="387">
        <v>6500</v>
      </c>
      <c r="AB62" s="386"/>
      <c r="AC62" s="386"/>
      <c r="AD62" s="386"/>
      <c r="AE62" s="386"/>
      <c r="AF62" s="269">
        <v>203862.75000000003</v>
      </c>
      <c r="AG62" s="405">
        <f t="shared" si="25"/>
        <v>1.276081915270187E-2</v>
      </c>
      <c r="AH62" s="387">
        <v>6500</v>
      </c>
      <c r="AI62" s="386"/>
      <c r="AJ62" s="386"/>
      <c r="AK62" s="386"/>
      <c r="AL62" s="386"/>
      <c r="AM62" s="509">
        <v>209978.63250000007</v>
      </c>
      <c r="AN62" s="409">
        <f t="shared" si="26"/>
        <v>1.2743306736208992E-2</v>
      </c>
      <c r="AO62" s="387">
        <v>6500</v>
      </c>
      <c r="AP62" s="386"/>
      <c r="AQ62" s="386"/>
      <c r="AR62" s="386"/>
      <c r="AS62" s="386"/>
      <c r="AT62" s="269">
        <v>216278</v>
      </c>
      <c r="AU62" s="409">
        <f t="shared" si="27"/>
        <v>1.273267102292071E-2</v>
      </c>
      <c r="AV62" s="757" t="s">
        <v>260</v>
      </c>
    </row>
    <row r="63" spans="1:48" ht="16.5" thickBot="1">
      <c r="A63" s="758"/>
      <c r="B63" s="369"/>
      <c r="C63" s="370"/>
      <c r="D63" s="370"/>
      <c r="E63" s="369"/>
      <c r="F63" s="391"/>
      <c r="G63" s="413"/>
      <c r="H63" s="413"/>
      <c r="I63" s="413"/>
      <c r="J63" s="413"/>
      <c r="K63" s="373"/>
      <c r="L63" s="412"/>
      <c r="M63" s="391"/>
      <c r="N63" s="391"/>
      <c r="O63" s="391"/>
      <c r="P63" s="391"/>
      <c r="Q63" s="391"/>
      <c r="R63" s="512"/>
      <c r="S63" s="412"/>
      <c r="T63" s="374"/>
      <c r="U63" s="374"/>
      <c r="V63" s="374"/>
      <c r="W63" s="374"/>
      <c r="X63" s="379"/>
      <c r="Y63" s="512"/>
      <c r="Z63" s="412"/>
      <c r="AA63" s="391"/>
      <c r="AB63" s="391"/>
      <c r="AC63" s="391"/>
      <c r="AD63" s="391"/>
      <c r="AE63" s="391"/>
      <c r="AF63" s="512"/>
      <c r="AG63" s="406"/>
      <c r="AH63" s="391"/>
      <c r="AI63" s="391"/>
      <c r="AJ63" s="391"/>
      <c r="AK63" s="391"/>
      <c r="AL63" s="391"/>
      <c r="AM63" s="512"/>
      <c r="AN63" s="412"/>
      <c r="AO63" s="391"/>
      <c r="AP63" s="391"/>
      <c r="AQ63" s="391"/>
      <c r="AR63" s="391"/>
      <c r="AS63" s="391"/>
      <c r="AT63" s="512"/>
      <c r="AU63" s="412"/>
      <c r="AV63" s="759"/>
    </row>
    <row r="64" spans="1:48" ht="16.5" thickBot="1">
      <c r="A64" s="371" t="s">
        <v>262</v>
      </c>
      <c r="B64" s="415"/>
      <c r="C64" s="216"/>
      <c r="D64" s="216"/>
      <c r="E64" s="415"/>
      <c r="F64" s="416"/>
      <c r="G64" s="375">
        <f>SUM(G8:G59)</f>
        <v>2008318</v>
      </c>
      <c r="H64" s="375">
        <f>SUM(H8:H59)</f>
        <v>285.63046960000003</v>
      </c>
      <c r="I64" s="375">
        <f>SUM(I8:I59)</f>
        <v>109161</v>
      </c>
      <c r="J64" s="417"/>
      <c r="K64" s="514">
        <f>SUM(K8:K62)</f>
        <v>16188837</v>
      </c>
      <c r="L64" s="418"/>
      <c r="M64" s="416"/>
      <c r="N64" s="392">
        <f>SUM(N8:N59)</f>
        <v>1921995</v>
      </c>
      <c r="O64" s="392">
        <f>SUM(O8:O59)</f>
        <v>456</v>
      </c>
      <c r="P64" s="392">
        <f>SUM(P8:P59)</f>
        <v>92536</v>
      </c>
      <c r="Q64" s="416"/>
      <c r="R64" s="513">
        <f>SUM(R8:R63)</f>
        <v>17214376.617789548</v>
      </c>
      <c r="S64" s="418"/>
      <c r="T64" s="419"/>
      <c r="U64" s="375">
        <f>SUM(U8:U59)-2</f>
        <v>1412994</v>
      </c>
      <c r="V64" s="532">
        <f>SUM(V8:V59)-2</f>
        <v>464</v>
      </c>
      <c r="W64" s="375">
        <f>SUM(W8:W59)</f>
        <v>105223</v>
      </c>
      <c r="X64" s="420"/>
      <c r="Y64" s="514">
        <f>SUM(Y8:Y62)</f>
        <v>15420694</v>
      </c>
      <c r="Z64" s="418"/>
      <c r="AA64" s="416"/>
      <c r="AB64" s="392">
        <f>SUM(AB8:AB59)</f>
        <v>1418645.6288402632</v>
      </c>
      <c r="AC64" s="392">
        <f>SUM(AC8:AC59)</f>
        <v>465.42966434105801</v>
      </c>
      <c r="AD64" s="392">
        <f>SUM(AD8:AD59)</f>
        <v>105644.02017689258</v>
      </c>
      <c r="AE64" s="416"/>
      <c r="AF64" s="514">
        <f>SUM(AF8:AF63)</f>
        <v>15975678.956067316</v>
      </c>
      <c r="AG64" s="421"/>
      <c r="AH64" s="416"/>
      <c r="AI64" s="392">
        <f>SUM(AI8:AI59)</f>
        <v>1424320.2113556243</v>
      </c>
      <c r="AJ64" s="392">
        <f>SUM(AJ8:AJ59)</f>
        <v>467.29138299842225</v>
      </c>
      <c r="AK64" s="392">
        <f>SUM(AK8:AK59)</f>
        <v>106066.59625760016</v>
      </c>
      <c r="AL64" s="416"/>
      <c r="AM64" s="514">
        <f>SUM(AM8:AM63)</f>
        <v>16477562.444868736</v>
      </c>
      <c r="AN64" s="418"/>
      <c r="AO64" s="416"/>
      <c r="AP64" s="392">
        <f>SUM(AP8:AP59)</f>
        <v>1430017.4921129995</v>
      </c>
      <c r="AQ64" s="392">
        <f>SUM(AQ8:AQ59)</f>
        <v>469.160548527</v>
      </c>
      <c r="AR64" s="392">
        <f>SUM(AR8:AR59)</f>
        <v>106490.86264307398</v>
      </c>
      <c r="AS64" s="416"/>
      <c r="AT64" s="514">
        <f>SUM(AT8:AT63)</f>
        <v>16986066.757765695</v>
      </c>
      <c r="AU64" s="418"/>
      <c r="AV64" s="422"/>
    </row>
    <row r="65" spans="1:48" s="358" customFormat="1" ht="15.75">
      <c r="A65" s="351"/>
      <c r="B65" s="585"/>
      <c r="C65" s="352"/>
      <c r="D65" s="352"/>
      <c r="E65" s="351"/>
      <c r="F65" s="353"/>
      <c r="G65" s="354"/>
      <c r="H65" s="355"/>
      <c r="I65" s="353"/>
      <c r="J65" s="353"/>
      <c r="K65" s="356"/>
      <c r="L65" s="357"/>
      <c r="M65" s="357"/>
      <c r="Q65" s="357"/>
      <c r="R65" s="356"/>
      <c r="S65" s="357"/>
      <c r="T65" s="357"/>
      <c r="X65" s="380"/>
      <c r="Y65" s="356"/>
      <c r="Z65" s="357"/>
      <c r="AA65" s="357"/>
      <c r="AB65" s="357"/>
      <c r="AC65" s="357"/>
      <c r="AD65" s="357"/>
      <c r="AE65" s="357"/>
      <c r="AF65" s="356"/>
      <c r="AG65" s="357"/>
      <c r="AH65" s="357"/>
      <c r="AI65" s="357"/>
      <c r="AJ65" s="357"/>
      <c r="AK65" s="357"/>
      <c r="AL65" s="357"/>
      <c r="AM65" s="382"/>
      <c r="AN65" s="357"/>
      <c r="AO65" s="357"/>
      <c r="AP65" s="357"/>
      <c r="AQ65" s="357"/>
      <c r="AR65" s="357"/>
      <c r="AS65" s="357"/>
      <c r="AT65" s="356"/>
      <c r="AU65" s="357"/>
      <c r="AV65" s="357"/>
    </row>
    <row r="66" spans="1:48" ht="15">
      <c r="B66" s="585"/>
      <c r="F66" s="290"/>
      <c r="G66" s="133"/>
      <c r="K66" s="490"/>
      <c r="L66" s="491"/>
      <c r="N66" s="492"/>
      <c r="O66" s="492"/>
      <c r="P66" s="492"/>
      <c r="R66" s="493"/>
      <c r="X66" s="86"/>
      <c r="AM66" s="86"/>
    </row>
    <row r="67" spans="1:48" ht="15.75">
      <c r="A67" s="708" t="s">
        <v>133</v>
      </c>
      <c r="B67" s="585"/>
      <c r="J67" s="86"/>
      <c r="K67" s="296"/>
      <c r="L67" s="494"/>
      <c r="M67" s="445"/>
      <c r="N67" s="169"/>
      <c r="R67" s="296"/>
      <c r="X67" s="86"/>
      <c r="AM67" s="86"/>
    </row>
    <row r="68" spans="1:48" ht="18">
      <c r="A68" s="458" t="s">
        <v>683</v>
      </c>
      <c r="B68" s="585"/>
      <c r="C68" s="709"/>
      <c r="D68" s="709"/>
      <c r="E68" s="709"/>
      <c r="F68" s="709"/>
      <c r="G68" s="709"/>
      <c r="H68" s="709"/>
      <c r="I68" s="709"/>
      <c r="J68" s="86"/>
      <c r="K68" s="296"/>
      <c r="L68" s="441"/>
      <c r="M68" s="441"/>
      <c r="N68" s="169"/>
      <c r="R68" s="296"/>
      <c r="X68" s="86"/>
      <c r="AM68" s="86"/>
    </row>
    <row r="69" spans="1:48" ht="18">
      <c r="A69" s="710" t="s">
        <v>684</v>
      </c>
      <c r="B69" s="585"/>
      <c r="C69" s="709"/>
      <c r="D69" s="709"/>
      <c r="E69" s="709"/>
      <c r="F69" s="709"/>
      <c r="G69" s="709"/>
      <c r="H69" s="709"/>
      <c r="I69" s="709"/>
      <c r="J69" s="709"/>
      <c r="K69" s="441"/>
      <c r="L69" s="441"/>
      <c r="M69" s="441"/>
      <c r="N69" s="169"/>
      <c r="Y69" s="296"/>
    </row>
    <row r="70" spans="1:48" s="612" customFormat="1" ht="32.1" customHeight="1">
      <c r="A70" s="883" t="s">
        <v>685</v>
      </c>
      <c r="B70" s="883"/>
      <c r="C70" s="883"/>
      <c r="D70" s="883"/>
      <c r="E70" s="883"/>
      <c r="F70" s="883"/>
      <c r="G70" s="883"/>
      <c r="H70" s="883"/>
      <c r="I70" s="883"/>
      <c r="J70" s="883"/>
      <c r="K70" s="611"/>
      <c r="L70" s="611"/>
      <c r="M70" s="611"/>
      <c r="N70" s="242"/>
      <c r="X70" s="613"/>
      <c r="AM70" s="614"/>
    </row>
    <row r="71" spans="1:48" ht="48" customHeight="1">
      <c r="A71" s="883" t="s">
        <v>686</v>
      </c>
      <c r="B71" s="883"/>
      <c r="C71" s="883"/>
      <c r="D71" s="883"/>
      <c r="E71" s="883"/>
      <c r="F71" s="883"/>
      <c r="G71" s="883"/>
      <c r="H71" s="883"/>
      <c r="I71" s="883"/>
      <c r="J71" s="883"/>
      <c r="K71" s="169"/>
      <c r="L71" s="169"/>
      <c r="M71" s="169"/>
      <c r="N71" s="169"/>
    </row>
    <row r="72" spans="1:48" ht="16.5">
      <c r="A72" s="458" t="s">
        <v>698</v>
      </c>
      <c r="B72" s="585"/>
      <c r="C72" s="138"/>
      <c r="D72" s="138"/>
      <c r="E72" s="458"/>
      <c r="F72" s="138"/>
      <c r="G72" s="138"/>
      <c r="H72" s="138"/>
      <c r="I72" s="138"/>
      <c r="J72" s="138"/>
      <c r="K72" s="169"/>
      <c r="L72" s="169"/>
      <c r="M72" s="169"/>
      <c r="N72" s="169"/>
    </row>
    <row r="73" spans="1:48">
      <c r="B73" s="86"/>
      <c r="F73" s="86"/>
      <c r="G73" s="133"/>
    </row>
    <row r="74" spans="1:48" ht="15">
      <c r="B74" s="598" t="s">
        <v>653</v>
      </c>
      <c r="C74" s="598">
        <v>2028</v>
      </c>
      <c r="D74" s="598">
        <v>2029</v>
      </c>
      <c r="E74" s="598">
        <v>2030</v>
      </c>
      <c r="F74" s="598">
        <v>2031</v>
      </c>
      <c r="G74" s="133"/>
    </row>
    <row r="75" spans="1:48" ht="18.75" customHeight="1">
      <c r="B75" s="599" t="s">
        <v>171</v>
      </c>
      <c r="C75" s="600">
        <v>0.66</v>
      </c>
      <c r="D75" s="600">
        <v>0.66</v>
      </c>
      <c r="E75" s="600">
        <v>0.66</v>
      </c>
      <c r="F75" s="600">
        <v>0.66</v>
      </c>
      <c r="G75" s="133"/>
    </row>
    <row r="76" spans="1:48" ht="18.75" customHeight="1">
      <c r="B76" s="599" t="s">
        <v>191</v>
      </c>
      <c r="C76" s="600">
        <v>0.03</v>
      </c>
      <c r="D76" s="600">
        <v>0.04</v>
      </c>
      <c r="E76" s="600">
        <v>0.04</v>
      </c>
      <c r="F76" s="600">
        <v>0.04</v>
      </c>
      <c r="G76" s="133"/>
    </row>
    <row r="77" spans="1:48" ht="18" customHeight="1">
      <c r="B77" s="599" t="s">
        <v>201</v>
      </c>
      <c r="C77" s="600">
        <v>0.14000000000000001</v>
      </c>
      <c r="D77" s="600">
        <v>0.14000000000000001</v>
      </c>
      <c r="E77" s="600">
        <v>0.14000000000000001</v>
      </c>
      <c r="F77" s="600">
        <v>0.15</v>
      </c>
      <c r="G77" s="133"/>
    </row>
    <row r="78" spans="1:48" ht="15" customHeight="1">
      <c r="B78" s="599" t="s">
        <v>302</v>
      </c>
      <c r="C78" s="600">
        <v>0</v>
      </c>
      <c r="D78" s="600">
        <v>0</v>
      </c>
      <c r="E78" s="600">
        <v>0</v>
      </c>
      <c r="F78" s="600">
        <v>0</v>
      </c>
      <c r="G78" s="133"/>
    </row>
    <row r="79" spans="1:48" s="84" customFormat="1" ht="18" customHeight="1">
      <c r="B79" s="599" t="s">
        <v>654</v>
      </c>
      <c r="C79" s="600">
        <v>0.16</v>
      </c>
      <c r="D79" s="600">
        <v>0.16</v>
      </c>
      <c r="E79" s="600">
        <v>0.16</v>
      </c>
      <c r="F79" s="600">
        <v>0.16</v>
      </c>
      <c r="G79" s="133"/>
      <c r="K79" s="134"/>
      <c r="L79" s="134"/>
      <c r="X79" s="83"/>
      <c r="AM79" s="383"/>
    </row>
    <row r="80" spans="1:48" s="84" customFormat="1" ht="16.5" customHeight="1">
      <c r="B80" s="601" t="s">
        <v>655</v>
      </c>
      <c r="C80" s="602">
        <v>1</v>
      </c>
      <c r="D80" s="602">
        <v>1</v>
      </c>
      <c r="E80" s="602">
        <v>1</v>
      </c>
      <c r="F80" s="602">
        <v>1</v>
      </c>
      <c r="G80" s="133"/>
      <c r="K80" s="134"/>
      <c r="L80" s="134"/>
      <c r="X80" s="83"/>
      <c r="AM80" s="383"/>
    </row>
    <row r="81" spans="2:39" s="84" customFormat="1">
      <c r="B81" s="585"/>
      <c r="F81" s="83"/>
      <c r="G81" s="133"/>
      <c r="K81" s="134"/>
      <c r="L81" s="134"/>
      <c r="X81" s="83"/>
      <c r="AM81" s="383"/>
    </row>
    <row r="82" spans="2:39" s="84" customFormat="1">
      <c r="B82" s="585"/>
      <c r="F82" s="83"/>
      <c r="G82" s="133"/>
      <c r="K82" s="134"/>
      <c r="L82" s="134"/>
      <c r="X82" s="83"/>
      <c r="AM82" s="383"/>
    </row>
    <row r="83" spans="2:39" s="84" customFormat="1">
      <c r="B83" s="585"/>
      <c r="F83" s="83"/>
      <c r="G83" s="133"/>
      <c r="K83" s="134"/>
      <c r="L83" s="134"/>
      <c r="X83" s="83"/>
      <c r="AM83" s="383"/>
    </row>
    <row r="84" spans="2:39" s="84" customFormat="1">
      <c r="B84" s="585"/>
      <c r="F84" s="83"/>
      <c r="G84" s="133"/>
      <c r="K84" s="134"/>
      <c r="L84" s="134"/>
      <c r="X84" s="83"/>
      <c r="AM84" s="383"/>
    </row>
    <row r="85" spans="2:39" s="84" customFormat="1">
      <c r="B85" s="585"/>
      <c r="F85" s="83"/>
      <c r="G85" s="133"/>
      <c r="K85" s="134"/>
      <c r="L85" s="134"/>
      <c r="X85" s="83"/>
      <c r="AM85" s="383"/>
    </row>
    <row r="86" spans="2:39" s="84" customFormat="1">
      <c r="B86" s="585"/>
      <c r="F86" s="83"/>
      <c r="G86" s="133"/>
      <c r="K86" s="134"/>
      <c r="L86" s="134"/>
      <c r="X86" s="83"/>
      <c r="AM86" s="383"/>
    </row>
    <row r="87" spans="2:39" s="84" customFormat="1">
      <c r="B87" s="585"/>
      <c r="F87" s="83"/>
      <c r="G87" s="133"/>
      <c r="K87" s="134"/>
      <c r="L87" s="134"/>
      <c r="X87" s="83"/>
      <c r="AM87" s="383"/>
    </row>
    <row r="88" spans="2:39" s="84" customFormat="1">
      <c r="B88" s="585"/>
      <c r="F88" s="83"/>
      <c r="G88" s="133"/>
      <c r="K88" s="134"/>
      <c r="L88" s="134"/>
      <c r="X88" s="83"/>
      <c r="AM88" s="383"/>
    </row>
    <row r="89" spans="2:39" s="84" customFormat="1">
      <c r="B89" s="585"/>
      <c r="F89" s="83"/>
      <c r="G89" s="133"/>
      <c r="K89" s="134"/>
      <c r="L89" s="134"/>
      <c r="X89" s="83"/>
      <c r="AM89" s="383"/>
    </row>
    <row r="90" spans="2:39" s="84" customFormat="1">
      <c r="B90" s="585"/>
      <c r="F90" s="83"/>
      <c r="G90" s="133"/>
      <c r="K90" s="134"/>
      <c r="L90" s="134"/>
      <c r="X90" s="83"/>
      <c r="AM90" s="383"/>
    </row>
    <row r="91" spans="2:39" s="84" customFormat="1">
      <c r="B91" s="585"/>
      <c r="F91" s="83"/>
      <c r="G91" s="133"/>
      <c r="K91" s="134"/>
      <c r="L91" s="134"/>
      <c r="X91" s="83"/>
      <c r="AM91" s="383"/>
    </row>
    <row r="92" spans="2:39" s="84" customFormat="1">
      <c r="B92" s="585"/>
      <c r="F92" s="83"/>
      <c r="G92" s="133"/>
      <c r="K92" s="134"/>
      <c r="L92" s="134"/>
      <c r="X92" s="83"/>
      <c r="AM92" s="383"/>
    </row>
    <row r="93" spans="2:39" s="84" customFormat="1">
      <c r="B93" s="585"/>
      <c r="F93" s="83"/>
      <c r="G93" s="133"/>
      <c r="K93" s="134"/>
      <c r="L93" s="134"/>
      <c r="X93" s="83"/>
      <c r="AM93" s="383"/>
    </row>
    <row r="94" spans="2:39" s="84" customFormat="1">
      <c r="B94" s="585"/>
      <c r="F94" s="83"/>
      <c r="G94" s="133"/>
      <c r="K94" s="134"/>
      <c r="L94" s="134"/>
      <c r="X94" s="83"/>
      <c r="AM94" s="383"/>
    </row>
    <row r="95" spans="2:39" s="84" customFormat="1">
      <c r="B95" s="460"/>
      <c r="F95" s="83"/>
      <c r="G95" s="133"/>
      <c r="K95" s="134"/>
      <c r="L95" s="134"/>
      <c r="X95" s="83"/>
      <c r="AM95" s="383"/>
    </row>
    <row r="96" spans="2:39" s="84" customFormat="1">
      <c r="B96" s="585"/>
      <c r="F96" s="83"/>
      <c r="G96" s="133"/>
      <c r="K96" s="134"/>
      <c r="L96" s="134"/>
      <c r="X96" s="83"/>
      <c r="AM96" s="383"/>
    </row>
    <row r="97" spans="2:39" s="84" customFormat="1">
      <c r="B97" s="585"/>
      <c r="F97" s="83"/>
      <c r="G97" s="133"/>
      <c r="K97" s="134"/>
      <c r="L97" s="134"/>
      <c r="X97" s="83"/>
      <c r="AM97" s="383"/>
    </row>
    <row r="98" spans="2:39" s="84" customFormat="1">
      <c r="B98" s="585"/>
      <c r="F98" s="83"/>
      <c r="G98" s="133"/>
      <c r="K98" s="134"/>
      <c r="L98" s="134"/>
      <c r="X98" s="83"/>
      <c r="AM98" s="383"/>
    </row>
    <row r="99" spans="2:39" s="84" customFormat="1">
      <c r="B99" s="585"/>
      <c r="F99" s="83"/>
      <c r="G99" s="133"/>
      <c r="K99" s="134"/>
      <c r="L99" s="134"/>
      <c r="X99" s="83"/>
      <c r="AM99" s="383"/>
    </row>
    <row r="100" spans="2:39" s="84" customFormat="1">
      <c r="B100" s="585"/>
      <c r="F100" s="83"/>
      <c r="G100" s="133"/>
      <c r="K100" s="134"/>
      <c r="L100" s="134"/>
      <c r="X100" s="83"/>
      <c r="AM100" s="383"/>
    </row>
    <row r="101" spans="2:39" s="84" customFormat="1">
      <c r="B101" s="585"/>
      <c r="F101" s="83"/>
      <c r="G101" s="133"/>
      <c r="K101" s="134"/>
      <c r="L101" s="134"/>
      <c r="X101" s="83"/>
      <c r="AM101" s="383"/>
    </row>
    <row r="102" spans="2:39" s="84" customFormat="1">
      <c r="B102" s="460"/>
      <c r="F102" s="83"/>
      <c r="G102" s="133"/>
      <c r="K102" s="134"/>
      <c r="L102" s="134"/>
      <c r="X102" s="83"/>
      <c r="AM102" s="383"/>
    </row>
    <row r="103" spans="2:39">
      <c r="B103" s="585"/>
    </row>
    <row r="104" spans="2:39">
      <c r="B104" s="585"/>
    </row>
    <row r="105" spans="2:39">
      <c r="B105" s="585"/>
    </row>
    <row r="106" spans="2:39">
      <c r="B106" s="460"/>
    </row>
    <row r="107" spans="2:39">
      <c r="B107" s="585"/>
    </row>
    <row r="108" spans="2:39">
      <c r="B108" s="585"/>
    </row>
    <row r="109" spans="2:39">
      <c r="B109" s="585"/>
    </row>
    <row r="110" spans="2:39">
      <c r="B110" s="585"/>
    </row>
    <row r="111" spans="2:39">
      <c r="B111" s="585"/>
    </row>
    <row r="112" spans="2:39">
      <c r="B112" s="585"/>
    </row>
    <row r="113" spans="2:2">
      <c r="B113" s="585"/>
    </row>
    <row r="114" spans="2:2">
      <c r="B114" s="585"/>
    </row>
    <row r="115" spans="2:2">
      <c r="B115" s="585"/>
    </row>
    <row r="116" spans="2:2">
      <c r="B116" s="460"/>
    </row>
    <row r="117" spans="2:2">
      <c r="B117" s="585"/>
    </row>
    <row r="118" spans="2:2">
      <c r="B118" s="585"/>
    </row>
    <row r="119" spans="2:2">
      <c r="B119" s="460"/>
    </row>
    <row r="120" spans="2:2">
      <c r="B120" s="585"/>
    </row>
    <row r="121" spans="2:2">
      <c r="B121" s="585"/>
    </row>
    <row r="122" spans="2:2">
      <c r="B122" s="585"/>
    </row>
    <row r="123" spans="2:2">
      <c r="B123" s="460" t="s">
        <v>263</v>
      </c>
    </row>
    <row r="124" spans="2:2">
      <c r="B124" s="86"/>
    </row>
    <row r="125" spans="2:2">
      <c r="B125" s="86"/>
    </row>
    <row r="126" spans="2:2">
      <c r="B126" s="86"/>
    </row>
    <row r="127" spans="2:2">
      <c r="B127" s="86"/>
    </row>
    <row r="128" spans="2:2">
      <c r="B128" s="86"/>
    </row>
    <row r="129" spans="2:2">
      <c r="B129" s="86"/>
    </row>
    <row r="130" spans="2:2">
      <c r="B130" s="86"/>
    </row>
    <row r="131" spans="2:2">
      <c r="B131" s="86"/>
    </row>
    <row r="132" spans="2:2">
      <c r="B132" s="86"/>
    </row>
    <row r="133" spans="2:2">
      <c r="B133" s="86"/>
    </row>
    <row r="134" spans="2:2">
      <c r="B134" s="86"/>
    </row>
    <row r="135" spans="2:2">
      <c r="B135" s="86"/>
    </row>
    <row r="136" spans="2:2">
      <c r="B136" s="86"/>
    </row>
    <row r="137" spans="2:2">
      <c r="B137" s="86"/>
    </row>
    <row r="138" spans="2:2">
      <c r="B138" s="86"/>
    </row>
    <row r="139" spans="2:2">
      <c r="B139" s="86"/>
    </row>
    <row r="140" spans="2:2">
      <c r="B140" s="86"/>
    </row>
    <row r="141" spans="2:2">
      <c r="B141" s="86"/>
    </row>
    <row r="142" spans="2:2">
      <c r="B142" s="86"/>
    </row>
    <row r="143" spans="2:2">
      <c r="B143" s="86"/>
    </row>
    <row r="144" spans="2:2">
      <c r="B144" s="86"/>
    </row>
    <row r="145" spans="2:2">
      <c r="B145" s="86"/>
    </row>
    <row r="146" spans="2:2">
      <c r="B146" s="86"/>
    </row>
    <row r="147" spans="2:2">
      <c r="B147" s="86"/>
    </row>
    <row r="148" spans="2:2">
      <c r="B148" s="86"/>
    </row>
    <row r="149" spans="2:2">
      <c r="B149" s="86"/>
    </row>
    <row r="150" spans="2:2">
      <c r="B150" s="86"/>
    </row>
    <row r="151" spans="2:2">
      <c r="B151" s="86"/>
    </row>
    <row r="152" spans="2:2">
      <c r="B152" s="86"/>
    </row>
    <row r="153" spans="2:2">
      <c r="B153" s="86"/>
    </row>
    <row r="154" spans="2:2">
      <c r="B154" s="86"/>
    </row>
    <row r="155" spans="2:2">
      <c r="B155" s="86"/>
    </row>
    <row r="156" spans="2:2">
      <c r="B156" s="86"/>
    </row>
    <row r="157" spans="2:2">
      <c r="B157" s="86"/>
    </row>
    <row r="158" spans="2:2">
      <c r="B158" s="86"/>
    </row>
    <row r="159" spans="2:2">
      <c r="B159" s="86"/>
    </row>
    <row r="160" spans="2:2">
      <c r="B160" s="86"/>
    </row>
    <row r="161" spans="2:2">
      <c r="B161" s="86"/>
    </row>
    <row r="162" spans="2:2">
      <c r="B162" s="86"/>
    </row>
    <row r="163" spans="2:2">
      <c r="B163" s="86"/>
    </row>
    <row r="164" spans="2:2">
      <c r="B164" s="86"/>
    </row>
    <row r="165" spans="2:2">
      <c r="B165" s="86"/>
    </row>
    <row r="166" spans="2:2">
      <c r="B166" s="86"/>
    </row>
    <row r="167" spans="2:2">
      <c r="B167" s="86"/>
    </row>
    <row r="168" spans="2:2">
      <c r="B168" s="86"/>
    </row>
    <row r="169" spans="2:2">
      <c r="B169" s="86"/>
    </row>
    <row r="170" spans="2:2">
      <c r="B170" s="86"/>
    </row>
    <row r="171" spans="2:2">
      <c r="B171" s="86"/>
    </row>
    <row r="172" spans="2:2">
      <c r="B172" s="86"/>
    </row>
    <row r="173" spans="2:2">
      <c r="B173" s="86"/>
    </row>
    <row r="174" spans="2:2">
      <c r="B174" s="86"/>
    </row>
    <row r="175" spans="2:2">
      <c r="B175" s="86"/>
    </row>
  </sheetData>
  <mergeCells count="14">
    <mergeCell ref="A71:J71"/>
    <mergeCell ref="A70:J70"/>
    <mergeCell ref="B5:B6"/>
    <mergeCell ref="AV5:AV6"/>
    <mergeCell ref="T5:Z5"/>
    <mergeCell ref="A5:A6"/>
    <mergeCell ref="C5:C6"/>
    <mergeCell ref="D5:D6"/>
    <mergeCell ref="E5:E6"/>
    <mergeCell ref="F5:L5"/>
    <mergeCell ref="AO5:AU5"/>
    <mergeCell ref="M5:S5"/>
    <mergeCell ref="AA5:AG5"/>
    <mergeCell ref="AH5:AN5"/>
  </mergeCells>
  <hyperlinks>
    <hyperlink ref="AV30" r:id="rId1" location="page=1" display="https://insights.esource.com/documents/HI TRM 2024 v1.xlsx - page=1" xr:uid="{DCEEDD9B-55E6-4894-9052-F9933F10712F}"/>
  </hyperlinks>
  <printOptions horizontalCentered="1" verticalCentered="1"/>
  <pageMargins left="0.7" right="0.7" top="0.75" bottom="0.75" header="0.3" footer="0.3"/>
  <pageSetup scale="19" orientation="landscape" r:id="rId2"/>
  <headerFooter differentFirst="1">
    <oddFooter>&amp;CAttachment B - &amp;P</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D12F91F3B1E54384D717647B243C76" ma:contentTypeVersion="22" ma:contentTypeDescription="Create a new document." ma:contentTypeScope="" ma:versionID="f2210e6aa3803ece68d01afd17870fdf">
  <xsd:schema xmlns:xsd="http://www.w3.org/2001/XMLSchema" xmlns:xs="http://www.w3.org/2001/XMLSchema" xmlns:p="http://schemas.microsoft.com/office/2006/metadata/properties" xmlns:ns1="http://schemas.microsoft.com/sharepoint/v3" xmlns:ns2="66e8ffee-413a-4321-934f-9d2588dbcb17" xmlns:ns3="http://schemas.microsoft.com/sharepoint/v3/fields" xmlns:ns4="f7d0d543-5bbc-4586-ab0e-1c8391228024" targetNamespace="http://schemas.microsoft.com/office/2006/metadata/properties" ma:root="true" ma:fieldsID="18762fea852c267fffb0fe95c60f2f4a" ns1:_="" ns2:_="" ns3:_="" ns4:_="">
    <xsd:import namespace="http://schemas.microsoft.com/sharepoint/v3"/>
    <xsd:import namespace="66e8ffee-413a-4321-934f-9d2588dbcb17"/>
    <xsd:import namespace="http://schemas.microsoft.com/sharepoint/v3/fields"/>
    <xsd:import namespace="f7d0d543-5bbc-4586-ab0e-1c8391228024"/>
    <xsd:element name="properties">
      <xsd:complexType>
        <xsd:sequence>
          <xsd:element name="documentManagement">
            <xsd:complexType>
              <xsd:all>
                <xsd:element ref="ns1:AssignedTo" minOccurs="0"/>
                <xsd:element ref="ns3:TaskDueDate" minOccurs="0"/>
                <xsd:element ref="ns3:_Status" minOccurs="0"/>
                <xsd:element ref="ns2:_Flow_SignoffStatus" minOccurs="0"/>
                <xsd:element ref="ns2:ProposedSchedule" minOccurs="0"/>
                <xsd:element ref="ns2:MediaServiceMetadata" minOccurs="0"/>
                <xsd:element ref="ns2:MediaServiceFastMetadata" minOccurs="0"/>
                <xsd:element ref="ns4:SharedWithUsers" minOccurs="0"/>
                <xsd:element ref="ns4: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Not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ssignedTo" ma:index="3" nillable="true" ma:displayName="Assigned To" ma:list="UserInfo"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6e8ffee-413a-4321-934f-9d2588dbcb17" elementFormDefault="qualified">
    <xsd:import namespace="http://schemas.microsoft.com/office/2006/documentManagement/types"/>
    <xsd:import namespace="http://schemas.microsoft.com/office/infopath/2007/PartnerControls"/>
    <xsd:element name="_Flow_SignoffStatus" ma:index="6" nillable="true" ma:displayName="Sign-off status" ma:internalName="Sign_x002d_off_x0020_status">
      <xsd:simpleType>
        <xsd:restriction base="dms:Text"/>
      </xsd:simpleType>
    </xsd:element>
    <xsd:element name="ProposedSchedule" ma:index="7" nillable="true" ma:displayName="Proposed Schedule" ma:format="Thumbnail" ma:internalName="ProposedSchedule">
      <xsd:simpleType>
        <xsd:restriction base="dms:Unknow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Notes" ma:index="27" nillable="true" ma:displayName="Notes" ma:format="Dropdown" ma:internalName="Notes">
      <xsd:simpleType>
        <xsd:restriction base="dms:Text">
          <xsd:maxLength value="255"/>
        </xsd:restriction>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TaskDueDate" ma:index="4" nillable="true" ma:displayName="Due Date" ma:format="DateOnly" ma:internalName="TaskDueDate">
      <xsd:simpleType>
        <xsd:restriction base="dms:DateTime"/>
      </xsd:simpleType>
    </xsd:element>
    <xsd:element name="_Status" ma:index="5" nillable="true" ma:displayName="Status" ma:default="Not Started" ma:format="Dropdown" ma:internalName="_Status">
      <xsd:simpleType>
        <xsd:union memberTypes="dms:Text">
          <xsd:simpleType>
            <xsd:restriction base="dms:Choice">
              <xsd:enumeration value="Not Started"/>
              <xsd:enumeration value="Program/Marketing Advisor Editing"/>
              <xsd:enumeration value="At Policy Advisor Review"/>
              <xsd:enumeration value="At Program/Policy Supervisor Review"/>
              <xsd:enumeration value="At Program/Policy Manager Review"/>
              <xsd:enumeration value="At Legal/Regulatory Review"/>
              <xsd:enumeration value="Filed"/>
              <xsd:enumeration value="Complete"/>
              <xsd:enumeration value="Data Tables Program/Policy Supervisor Review"/>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f7d0d543-5bbc-4586-ab0e-1c839122802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2bf74ecd-d7b6-43a6-a643-8ae2ae5f4afa}" ma:internalName="TaxCatchAll" ma:showField="CatchAllData" ma:web="f7d0d543-5bbc-4586-ab0e-1c83912280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6e8ffee-413a-4321-934f-9d2588dbcb17">
      <Terms xmlns="http://schemas.microsoft.com/office/infopath/2007/PartnerControls"/>
    </lcf76f155ced4ddcb4097134ff3c332f>
    <TaxCatchAll xmlns="f7d0d543-5bbc-4586-ab0e-1c8391228024" xsi:nil="true"/>
    <_Flow_SignoffStatus xmlns="66e8ffee-413a-4321-934f-9d2588dbcb17" xsi:nil="true"/>
    <AssignedTo xmlns="http://schemas.microsoft.com/sharepoint/v3">
      <UserInfo>
        <DisplayName/>
        <AccountId xsi:nil="true"/>
        <AccountType/>
      </UserInfo>
    </AssignedTo>
    <TaskDueDate xmlns="http://schemas.microsoft.com/sharepoint/v3/fields" xsi:nil="true"/>
    <_Status xmlns="http://schemas.microsoft.com/sharepoint/v3/fields">Not Started</_Status>
    <ProposedSchedule xmlns="66e8ffee-413a-4321-934f-9d2588dbcb17" xsi:nil="true"/>
    <Notes xmlns="66e8ffee-413a-4321-934f-9d2588dbcb17" xsi:nil="true"/>
  </documentManagement>
</p:properties>
</file>

<file path=customXml/itemProps1.xml><?xml version="1.0" encoding="utf-8"?>
<ds:datastoreItem xmlns:ds="http://schemas.openxmlformats.org/officeDocument/2006/customXml" ds:itemID="{DE1BA4CE-F056-40AF-AFA8-E82909DC8472}">
  <ds:schemaRefs>
    <ds:schemaRef ds:uri="http://schemas.microsoft.com/sharepoint/v3/contenttype/forms"/>
  </ds:schemaRefs>
</ds:datastoreItem>
</file>

<file path=customXml/itemProps2.xml><?xml version="1.0" encoding="utf-8"?>
<ds:datastoreItem xmlns:ds="http://schemas.openxmlformats.org/officeDocument/2006/customXml" ds:itemID="{59E7551C-2172-4E72-BFC6-AA0D42D071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6e8ffee-413a-4321-934f-9d2588dbcb17"/>
    <ds:schemaRef ds:uri="http://schemas.microsoft.com/sharepoint/v3/fields"/>
    <ds:schemaRef ds:uri="f7d0d543-5bbc-4586-ab0e-1c83912280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546EC4-7663-4822-986C-E2E572AD2A35}">
  <ds:schemaRefs>
    <ds:schemaRef ds:uri="http://purl.org/dc/dcmitype/"/>
    <ds:schemaRef ds:uri="http://schemas.microsoft.com/sharepoint/v3/fields"/>
    <ds:schemaRef ds:uri="http://schemas.microsoft.com/office/2006/metadata/properties"/>
    <ds:schemaRef ds:uri="http://schemas.microsoft.com/office/2006/documentManagement/types"/>
    <ds:schemaRef ds:uri="http://schemas.microsoft.com/sharepoint/v3"/>
    <ds:schemaRef ds:uri="http://schemas.microsoft.com/office/infopath/2007/PartnerControls"/>
    <ds:schemaRef ds:uri="http://schemas.openxmlformats.org/package/2006/metadata/core-properties"/>
    <ds:schemaRef ds:uri="http://purl.org/dc/elements/1.1/"/>
    <ds:schemaRef ds:uri="f7d0d543-5bbc-4586-ab0e-1c8391228024"/>
    <ds:schemaRef ds:uri="66e8ffee-413a-4321-934f-9d2588dbcb17"/>
    <ds:schemaRef ds:uri="http://www.w3.org/XML/1998/namespace"/>
    <ds:schemaRef ds:uri="http://purl.org/dc/terms/"/>
  </ds:schemaRefs>
</ds:datastoreItem>
</file>

<file path=docMetadata/LabelInfo.xml><?xml version="1.0" encoding="utf-8"?>
<clbl:labelList xmlns:clbl="http://schemas.microsoft.com/office/2020/mipLabelMetadata">
  <clbl:label id="{6b0d6fe9-5d6a-4bc0-a54c-bcad7a1ba9de}" enabled="1" method="Privileged" siteId="{44ae661a-ece6-41aa-bc96-7c2c85a0894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21</vt:i4>
      </vt:variant>
    </vt:vector>
  </HeadingPairs>
  <TitlesOfParts>
    <vt:vector size="43" baseType="lpstr">
      <vt:lpstr>Title</vt:lpstr>
      <vt:lpstr>README</vt:lpstr>
      <vt:lpstr>Tables 1-2 CARE Enr, Budget</vt:lpstr>
      <vt:lpstr>Tables 3-4 FERA Enr, Budget</vt:lpstr>
      <vt:lpstr>Tables 5 ESA Savings Budget CE</vt:lpstr>
      <vt:lpstr>Table 6 ESA HH Treatment Target</vt:lpstr>
      <vt:lpstr>Table 7 ESA Budget by Category</vt:lpstr>
      <vt:lpstr>Table 8  CAS Budget</vt:lpstr>
      <vt:lpstr>A-1 ESA Main Planning</vt:lpstr>
      <vt:lpstr>A-1a ESA MFWB Planning</vt:lpstr>
      <vt:lpstr>A-1a ESA MFWB Planning- ARCHIVE</vt:lpstr>
      <vt:lpstr>A-1b ESA Pilot</vt:lpstr>
      <vt:lpstr>A-2 ESA Housing Type </vt:lpstr>
      <vt:lpstr>A-3 ESA Bill Savings</vt:lpstr>
      <vt:lpstr>A-4 Studies Budget</vt:lpstr>
      <vt:lpstr>B-1 CARE Budget Details</vt:lpstr>
      <vt:lpstr>B-2 CARE Enrollment</vt:lpstr>
      <vt:lpstr>C-1 FERA Budget</vt:lpstr>
      <vt:lpstr>C-2 FERA Enrollment</vt:lpstr>
      <vt:lpstr>D-1 Rate Impacts - Gas</vt:lpstr>
      <vt:lpstr>D-2 Rate Impacts - Electric</vt:lpstr>
      <vt:lpstr>End of Table Filing</vt:lpstr>
      <vt:lpstr>'A-1 ESA Main Planning'!Print_Area</vt:lpstr>
      <vt:lpstr>'A-1a ESA MFWB Planning'!Print_Area</vt:lpstr>
      <vt:lpstr>'A-1a ESA MFWB Planning- ARCHIVE'!Print_Area</vt:lpstr>
      <vt:lpstr>'A-1b ESA Pilot'!Print_Area</vt:lpstr>
      <vt:lpstr>'A-2 ESA Housing Type '!Print_Area</vt:lpstr>
      <vt:lpstr>'A-3 ESA Bill Savings'!Print_Area</vt:lpstr>
      <vt:lpstr>'A-4 Studies Budget'!Print_Area</vt:lpstr>
      <vt:lpstr>'B-1 CARE Budget Details'!Print_Area</vt:lpstr>
      <vt:lpstr>'B-2 CARE Enrollment'!Print_Area</vt:lpstr>
      <vt:lpstr>'C-1 FERA Budget'!Print_Area</vt:lpstr>
      <vt:lpstr>'C-2 FERA Enrollment'!Print_Area</vt:lpstr>
      <vt:lpstr>'D-1 Rate Impacts - Gas'!Print_Area</vt:lpstr>
      <vt:lpstr>'D-2 Rate Impacts - Electric'!Print_Area</vt:lpstr>
      <vt:lpstr>README!Print_Area</vt:lpstr>
      <vt:lpstr>'Table 6 ESA HH Treatment Target'!Print_Area</vt:lpstr>
      <vt:lpstr>'Table 7 ESA Budget by Category'!Print_Area</vt:lpstr>
      <vt:lpstr>'Table 8  CAS Budget'!Print_Area</vt:lpstr>
      <vt:lpstr>'Tables 1-2 CARE Enr, Budget'!Print_Area</vt:lpstr>
      <vt:lpstr>'Tables 3-4 FERA Enr, Budget'!Print_Area</vt:lpstr>
      <vt:lpstr>'Tables 5 ESA Savings Budget CE'!Print_Area</vt:lpstr>
      <vt:lpstr>Title!Print_Area</vt:lpstr>
    </vt:vector>
  </TitlesOfParts>
  <Manager/>
  <Company>Edison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R. Fasana</dc:creator>
  <cp:keywords/>
  <dc:description/>
  <cp:lastModifiedBy>Kettoola, Christopher R</cp:lastModifiedBy>
  <cp:revision/>
  <cp:lastPrinted>2026-07-09T22:02:10Z</cp:lastPrinted>
  <dcterms:created xsi:type="dcterms:W3CDTF">2006-06-12T19:21:30Z</dcterms:created>
  <dcterms:modified xsi:type="dcterms:W3CDTF">2026-07-09T23:09:00Z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0x01010029D12F91F3B1E54384D717647B243C76</vt:lpwstr>
  </property>
  <property fmtid="{D5CDD505-2E9C-101B-9397-08002B2CF9AE}" pid="4" name="MediaServiceImageTags">
    <vt:lpwstr/>
  </property>
  <property fmtid="{D5CDD505-2E9C-101B-9397-08002B2CF9AE}" pid="5" name="MSIP_Label_bc3dd1c7-2c40-4a31-84b2-bec599b321a0_Enabled">
    <vt:lpwstr>true</vt:lpwstr>
  </property>
  <property fmtid="{D5CDD505-2E9C-101B-9397-08002B2CF9AE}" pid="6" name="MSIP_Label_bc3dd1c7-2c40-4a31-84b2-bec599b321a0_SetDate">
    <vt:lpwstr>2025-01-14T22:54:40Z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9e002a34-6046-490c-806e-1a5efb000e58</vt:lpwstr>
  </property>
  <property fmtid="{D5CDD505-2E9C-101B-9397-08002B2CF9AE}" pid="11" name="MSIP_Label_bc3dd1c7-2c40-4a31-84b2-bec599b321a0_ContentBits">
    <vt:lpwstr>0</vt:lpwstr>
  </property>
  <property fmtid="{D5CDD505-2E9C-101B-9397-08002B2CF9AE}" pid="12" name="MSIP_Label_cd97076e-e5a9-49b1-9873-62b6e38f493d_Enabled">
    <vt:lpwstr>true</vt:lpwstr>
  </property>
  <property fmtid="{D5CDD505-2E9C-101B-9397-08002B2CF9AE}" pid="13" name="MSIP_Label_cd97076e-e5a9-49b1-9873-62b6e38f493d_SetDate">
    <vt:lpwstr>2026-06-30T20:42:45Z</vt:lpwstr>
  </property>
  <property fmtid="{D5CDD505-2E9C-101B-9397-08002B2CF9AE}" pid="14" name="MSIP_Label_cd97076e-e5a9-49b1-9873-62b6e38f493d_Method">
    <vt:lpwstr>Standard</vt:lpwstr>
  </property>
  <property fmtid="{D5CDD505-2E9C-101B-9397-08002B2CF9AE}" pid="15" name="MSIP_Label_cd97076e-e5a9-49b1-9873-62b6e38f493d_Name">
    <vt:lpwstr>IP-Internal</vt:lpwstr>
  </property>
  <property fmtid="{D5CDD505-2E9C-101B-9397-08002B2CF9AE}" pid="16" name="MSIP_Label_cd97076e-e5a9-49b1-9873-62b6e38f493d_SiteId">
    <vt:lpwstr>a2e7980c-11ea-4838-8f1a-2f497d8c4072</vt:lpwstr>
  </property>
  <property fmtid="{D5CDD505-2E9C-101B-9397-08002B2CF9AE}" pid="17" name="MSIP_Label_cd97076e-e5a9-49b1-9873-62b6e38f493d_ActionId">
    <vt:lpwstr>aac74d28-520f-41c0-ad2f-6b83687f8344</vt:lpwstr>
  </property>
  <property fmtid="{D5CDD505-2E9C-101B-9397-08002B2CF9AE}" pid="18" name="MSIP_Label_cd97076e-e5a9-49b1-9873-62b6e38f493d_ContentBits">
    <vt:lpwstr>0</vt:lpwstr>
  </property>
  <property fmtid="{D5CDD505-2E9C-101B-9397-08002B2CF9AE}" pid="19" name="MSIP_Label_cd97076e-e5a9-49b1-9873-62b6e38f493d_Tag">
    <vt:lpwstr>10, 3, 0, 1</vt:lpwstr>
  </property>
</Properties>
</file>